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bookViews>
  <sheets>
    <sheet name="Pokyny pro vyplnění" sheetId="11" r:id="rId1"/>
    <sheet name="Stavba" sheetId="1" r:id="rId2"/>
    <sheet name="VzorPolozky" sheetId="10" state="hidden" r:id="rId3"/>
    <sheet name="SO.04_VON 00 Naklady" sheetId="12" r:id="rId4"/>
    <sheet name="SO_04 D1.04.01 Pol" sheetId="13" r:id="rId5"/>
    <sheet name="SO_04 D1.04.04 Pol" sheetId="14" r:id="rId6"/>
    <sheet name="SO_04 D1.04.05 Pol" sheetId="15" r:id="rId7"/>
    <sheet name="SO_04 D1.04.06 Pol" sheetId="16" r:id="rId8"/>
    <sheet name="SO_04 D1.04.07 Pol" sheetId="17" r:id="rId9"/>
    <sheet name="SO_04 D1.04.08 Pol" sheetId="18" r:id="rId10"/>
    <sheet name="xPS_04 D2.04.01a Pol" sheetId="19" r:id="rId11"/>
    <sheet name="xPS_04 D2.04.01b Pol" sheetId="20" r:id="rId12"/>
    <sheet name="xPS_04 D2.04.02 Pol" sheetId="21" r:id="rId13"/>
    <sheet name="xPS_04 D2.04.03 Pol" sheetId="22" r:id="rId14"/>
    <sheet name="xPS_04 D2.04.04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'SO.04_VON 00 Naklady'!$1:$7</definedName>
    <definedName name="_xlnm.Print_Titles" localSheetId="4">'SO_04 D1.04.01 Pol'!$1:$7</definedName>
    <definedName name="_xlnm.Print_Titles" localSheetId="5">'SO_04 D1.04.04 Pol'!$1:$7</definedName>
    <definedName name="_xlnm.Print_Titles" localSheetId="6">'SO_04 D1.04.05 Pol'!$1:$7</definedName>
    <definedName name="_xlnm.Print_Titles" localSheetId="7">'SO_04 D1.04.06 Pol'!$1:$7</definedName>
    <definedName name="_xlnm.Print_Titles" localSheetId="8">'SO_04 D1.04.07 Pol'!$1:$7</definedName>
    <definedName name="_xlnm.Print_Titles" localSheetId="9">'SO_04 D1.04.08 Pol'!$1:$7</definedName>
    <definedName name="_xlnm.Print_Titles" localSheetId="10">'xPS_04 D2.04.01a Pol'!$1:$7</definedName>
    <definedName name="_xlnm.Print_Titles" localSheetId="11">'xPS_04 D2.04.01b Pol'!$1:$7</definedName>
    <definedName name="_xlnm.Print_Titles" localSheetId="12">'xPS_04 D2.04.02 Pol'!$1:$7</definedName>
    <definedName name="_xlnm.Print_Titles" localSheetId="13">'xPS_04 D2.04.03 Pol'!$1:$7</definedName>
    <definedName name="_xlnm.Print_Titles" localSheetId="14">'xPS_04 D2.04.04 Pol'!$1:$7</definedName>
    <definedName name="oadresa">Stavba!$D$6</definedName>
    <definedName name="Objednatel" localSheetId="1">Stavba!$D$5</definedName>
    <definedName name="Objekt" localSheetId="1">Stavba!$B$38</definedName>
    <definedName name="_xlnm.Print_Area" localSheetId="3">'SO.04_VON 00 Naklady'!$A$1:$W$54</definedName>
    <definedName name="_xlnm.Print_Area" localSheetId="4">'SO_04 D1.04.01 Pol'!$A$1:$W$1233</definedName>
    <definedName name="_xlnm.Print_Area" localSheetId="5">'SO_04 D1.04.04 Pol'!$A$1:$W$304</definedName>
    <definedName name="_xlnm.Print_Area" localSheetId="6">'SO_04 D1.04.05 Pol'!$A$1:$W$454</definedName>
    <definedName name="_xlnm.Print_Area" localSheetId="7">'SO_04 D1.04.06 Pol'!$A$1:$W$1029</definedName>
    <definedName name="_xlnm.Print_Area" localSheetId="8">'SO_04 D1.04.07 Pol'!$A$1:$W$339</definedName>
    <definedName name="_xlnm.Print_Area" localSheetId="9">'SO_04 D1.04.08 Pol'!$A$1:$W$207</definedName>
    <definedName name="_xlnm.Print_Area" localSheetId="1">Stavba!$A$1:$J$158</definedName>
    <definedName name="_xlnm.Print_Area" localSheetId="10">'xPS_04 D2.04.01a Pol'!$A$1:$W$633</definedName>
    <definedName name="_xlnm.Print_Area" localSheetId="11">'xPS_04 D2.04.01b Pol'!$A$1:$W$242</definedName>
    <definedName name="_xlnm.Print_Area" localSheetId="12">'xPS_04 D2.04.02 Pol'!$A$1:$W$522</definedName>
    <definedName name="_xlnm.Print_Area" localSheetId="13">'xPS_04 D2.04.03 Pol'!$A$1:$W$361</definedName>
    <definedName name="_xlnm.Print_Area" localSheetId="14">'xPS_04 D2.04.04 Pol'!$A$1:$W$177</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krouhleni">Stavba!$G$27</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7" i="1" l="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171" i="23"/>
  <c r="G9" i="23"/>
  <c r="I9" i="23"/>
  <c r="I8" i="23" s="1"/>
  <c r="K9" i="23"/>
  <c r="M9" i="23"/>
  <c r="O9" i="23"/>
  <c r="Q9" i="23"/>
  <c r="Q8" i="23" s="1"/>
  <c r="V9" i="23"/>
  <c r="G13" i="23"/>
  <c r="M13" i="23" s="1"/>
  <c r="I13" i="23"/>
  <c r="K13" i="23"/>
  <c r="K8" i="23" s="1"/>
  <c r="O13" i="23"/>
  <c r="O8" i="23" s="1"/>
  <c r="Q13" i="23"/>
  <c r="V13" i="23"/>
  <c r="V8" i="23" s="1"/>
  <c r="G17" i="23"/>
  <c r="I17" i="23"/>
  <c r="K17" i="23"/>
  <c r="M17" i="23"/>
  <c r="O17" i="23"/>
  <c r="Q17" i="23"/>
  <c r="V17" i="23"/>
  <c r="G21" i="23"/>
  <c r="M21" i="23" s="1"/>
  <c r="I21" i="23"/>
  <c r="K21" i="23"/>
  <c r="O21" i="23"/>
  <c r="Q21" i="23"/>
  <c r="V21" i="23"/>
  <c r="G25" i="23"/>
  <c r="I25" i="23"/>
  <c r="K25" i="23"/>
  <c r="M25" i="23"/>
  <c r="O25" i="23"/>
  <c r="Q25" i="23"/>
  <c r="V25" i="23"/>
  <c r="G29" i="23"/>
  <c r="M29" i="23" s="1"/>
  <c r="I29" i="23"/>
  <c r="K29" i="23"/>
  <c r="O29" i="23"/>
  <c r="Q29" i="23"/>
  <c r="V29" i="23"/>
  <c r="G33" i="23"/>
  <c r="I33" i="23"/>
  <c r="K33" i="23"/>
  <c r="M33" i="23"/>
  <c r="O33" i="23"/>
  <c r="Q33" i="23"/>
  <c r="V33" i="23"/>
  <c r="G37" i="23"/>
  <c r="M37" i="23" s="1"/>
  <c r="I37" i="23"/>
  <c r="K37" i="23"/>
  <c r="O37" i="23"/>
  <c r="Q37" i="23"/>
  <c r="V37" i="23"/>
  <c r="G41" i="23"/>
  <c r="I41" i="23"/>
  <c r="K41" i="23"/>
  <c r="M41" i="23"/>
  <c r="O41" i="23"/>
  <c r="Q41" i="23"/>
  <c r="V41" i="23"/>
  <c r="G45" i="23"/>
  <c r="M45" i="23" s="1"/>
  <c r="I45" i="23"/>
  <c r="K45" i="23"/>
  <c r="O45" i="23"/>
  <c r="Q45" i="23"/>
  <c r="V45" i="23"/>
  <c r="G49" i="23"/>
  <c r="I49" i="23"/>
  <c r="K49" i="23"/>
  <c r="M49" i="23"/>
  <c r="O49" i="23"/>
  <c r="Q49" i="23"/>
  <c r="V49" i="23"/>
  <c r="G53" i="23"/>
  <c r="M53" i="23" s="1"/>
  <c r="I53" i="23"/>
  <c r="K53" i="23"/>
  <c r="O53" i="23"/>
  <c r="Q53" i="23"/>
  <c r="V53" i="23"/>
  <c r="G57" i="23"/>
  <c r="I57" i="23"/>
  <c r="K57" i="23"/>
  <c r="M57" i="23"/>
  <c r="O57" i="23"/>
  <c r="Q57" i="23"/>
  <c r="V57" i="23"/>
  <c r="G61" i="23"/>
  <c r="M61" i="23" s="1"/>
  <c r="I61" i="23"/>
  <c r="K61" i="23"/>
  <c r="O61" i="23"/>
  <c r="Q61" i="23"/>
  <c r="V61" i="23"/>
  <c r="G65" i="23"/>
  <c r="I65" i="23"/>
  <c r="K65" i="23"/>
  <c r="M65" i="23"/>
  <c r="O65" i="23"/>
  <c r="Q65" i="23"/>
  <c r="V65" i="23"/>
  <c r="G69" i="23"/>
  <c r="M69" i="23" s="1"/>
  <c r="I69" i="23"/>
  <c r="K69" i="23"/>
  <c r="O69" i="23"/>
  <c r="Q69" i="23"/>
  <c r="V69" i="23"/>
  <c r="G73" i="23"/>
  <c r="I73" i="23"/>
  <c r="K73" i="23"/>
  <c r="M73" i="23"/>
  <c r="O73" i="23"/>
  <c r="Q73" i="23"/>
  <c r="V73" i="23"/>
  <c r="G77" i="23"/>
  <c r="M77" i="23" s="1"/>
  <c r="I77" i="23"/>
  <c r="K77" i="23"/>
  <c r="O77" i="23"/>
  <c r="Q77" i="23"/>
  <c r="V77" i="23"/>
  <c r="G81" i="23"/>
  <c r="I81" i="23"/>
  <c r="K81" i="23"/>
  <c r="M81" i="23"/>
  <c r="O81" i="23"/>
  <c r="Q81" i="23"/>
  <c r="V81" i="23"/>
  <c r="G85" i="23"/>
  <c r="M85" i="23" s="1"/>
  <c r="I85" i="23"/>
  <c r="K85" i="23"/>
  <c r="O85" i="23"/>
  <c r="Q85" i="23"/>
  <c r="V85" i="23"/>
  <c r="G89" i="23"/>
  <c r="I89" i="23"/>
  <c r="K89" i="23"/>
  <c r="M89" i="23"/>
  <c r="O89" i="23"/>
  <c r="Q89" i="23"/>
  <c r="V89" i="23"/>
  <c r="G93" i="23"/>
  <c r="M93" i="23" s="1"/>
  <c r="I93" i="23"/>
  <c r="K93" i="23"/>
  <c r="O93" i="23"/>
  <c r="Q93" i="23"/>
  <c r="V93" i="23"/>
  <c r="G97" i="23"/>
  <c r="I97" i="23"/>
  <c r="K97" i="23"/>
  <c r="M97" i="23"/>
  <c r="O97" i="23"/>
  <c r="Q97" i="23"/>
  <c r="V97" i="23"/>
  <c r="G101" i="23"/>
  <c r="M101" i="23" s="1"/>
  <c r="I101" i="23"/>
  <c r="K101" i="23"/>
  <c r="O101" i="23"/>
  <c r="Q101" i="23"/>
  <c r="V101" i="23"/>
  <c r="G105" i="23"/>
  <c r="I105" i="23"/>
  <c r="K105" i="23"/>
  <c r="M105" i="23"/>
  <c r="O105" i="23"/>
  <c r="Q105" i="23"/>
  <c r="V105" i="23"/>
  <c r="G109" i="23"/>
  <c r="M109" i="23" s="1"/>
  <c r="I109" i="23"/>
  <c r="K109" i="23"/>
  <c r="O109" i="23"/>
  <c r="Q109" i="23"/>
  <c r="V109" i="23"/>
  <c r="G113" i="23"/>
  <c r="I113" i="23"/>
  <c r="K113" i="23"/>
  <c r="M113" i="23"/>
  <c r="O113" i="23"/>
  <c r="Q113" i="23"/>
  <c r="V113" i="23"/>
  <c r="G118" i="23"/>
  <c r="I118" i="23"/>
  <c r="I117" i="23" s="1"/>
  <c r="K118" i="23"/>
  <c r="M118" i="23"/>
  <c r="O118" i="23"/>
  <c r="Q118" i="23"/>
  <c r="Q117" i="23" s="1"/>
  <c r="V118" i="23"/>
  <c r="G122" i="23"/>
  <c r="M122" i="23" s="1"/>
  <c r="I122" i="23"/>
  <c r="K122" i="23"/>
  <c r="K117" i="23" s="1"/>
  <c r="O122" i="23"/>
  <c r="O117" i="23" s="1"/>
  <c r="Q122" i="23"/>
  <c r="V122" i="23"/>
  <c r="V117" i="23" s="1"/>
  <c r="G126" i="23"/>
  <c r="I126" i="23"/>
  <c r="K126" i="23"/>
  <c r="M126" i="23"/>
  <c r="O126" i="23"/>
  <c r="Q126" i="23"/>
  <c r="V126" i="23"/>
  <c r="G130" i="23"/>
  <c r="M130" i="23" s="1"/>
  <c r="I130" i="23"/>
  <c r="K130" i="23"/>
  <c r="O130" i="23"/>
  <c r="Q130" i="23"/>
  <c r="V130" i="23"/>
  <c r="G134" i="23"/>
  <c r="I134" i="23"/>
  <c r="K134" i="23"/>
  <c r="M134" i="23"/>
  <c r="O134" i="23"/>
  <c r="Q134" i="23"/>
  <c r="V134" i="23"/>
  <c r="G138" i="23"/>
  <c r="M138" i="23" s="1"/>
  <c r="I138" i="23"/>
  <c r="K138" i="23"/>
  <c r="O138" i="23"/>
  <c r="Q138" i="23"/>
  <c r="V138" i="23"/>
  <c r="G142" i="23"/>
  <c r="I142" i="23"/>
  <c r="K142" i="23"/>
  <c r="M142" i="23"/>
  <c r="O142" i="23"/>
  <c r="Q142" i="23"/>
  <c r="V142" i="23"/>
  <c r="G146" i="23"/>
  <c r="M146" i="23" s="1"/>
  <c r="I146" i="23"/>
  <c r="K146" i="23"/>
  <c r="O146" i="23"/>
  <c r="Q146" i="23"/>
  <c r="V146" i="23"/>
  <c r="G150" i="23"/>
  <c r="I150" i="23"/>
  <c r="K150" i="23"/>
  <c r="M150" i="23"/>
  <c r="O150" i="23"/>
  <c r="Q150" i="23"/>
  <c r="V150" i="23"/>
  <c r="G154" i="23"/>
  <c r="M154" i="23" s="1"/>
  <c r="I154" i="23"/>
  <c r="K154" i="23"/>
  <c r="O154" i="23"/>
  <c r="Q154" i="23"/>
  <c r="V154" i="23"/>
  <c r="G158" i="23"/>
  <c r="I158" i="23"/>
  <c r="K158" i="23"/>
  <c r="M158" i="23"/>
  <c r="O158" i="23"/>
  <c r="Q158" i="23"/>
  <c r="V158" i="23"/>
  <c r="G162" i="23"/>
  <c r="M162" i="23" s="1"/>
  <c r="I162" i="23"/>
  <c r="K162" i="23"/>
  <c r="O162" i="23"/>
  <c r="Q162" i="23"/>
  <c r="V162" i="23"/>
  <c r="G166" i="23"/>
  <c r="I166" i="23"/>
  <c r="K166" i="23"/>
  <c r="M166" i="23"/>
  <c r="O166" i="23"/>
  <c r="Q166" i="23"/>
  <c r="V166" i="23"/>
  <c r="AE171" i="23"/>
  <c r="G355" i="22"/>
  <c r="BA180" i="22"/>
  <c r="BA176" i="22"/>
  <c r="BA175" i="22"/>
  <c r="BA168" i="22"/>
  <c r="BA164" i="22"/>
  <c r="BA163" i="22"/>
  <c r="G9" i="22"/>
  <c r="I9" i="22"/>
  <c r="I8" i="22" s="1"/>
  <c r="K9" i="22"/>
  <c r="M9" i="22"/>
  <c r="O9" i="22"/>
  <c r="Q9" i="22"/>
  <c r="Q8" i="22" s="1"/>
  <c r="V9" i="22"/>
  <c r="G14" i="22"/>
  <c r="M14" i="22" s="1"/>
  <c r="I14" i="22"/>
  <c r="K14" i="22"/>
  <c r="K8" i="22" s="1"/>
  <c r="O14" i="22"/>
  <c r="O8" i="22" s="1"/>
  <c r="Q14" i="22"/>
  <c r="V14" i="22"/>
  <c r="V8" i="22" s="1"/>
  <c r="G19" i="22"/>
  <c r="I19" i="22"/>
  <c r="K19" i="22"/>
  <c r="M19" i="22"/>
  <c r="O19" i="22"/>
  <c r="Q19" i="22"/>
  <c r="V19" i="22"/>
  <c r="G24" i="22"/>
  <c r="M24" i="22" s="1"/>
  <c r="I24" i="22"/>
  <c r="K24" i="22"/>
  <c r="O24" i="22"/>
  <c r="Q24" i="22"/>
  <c r="V24" i="22"/>
  <c r="G29" i="22"/>
  <c r="I29" i="22"/>
  <c r="K29" i="22"/>
  <c r="M29" i="22"/>
  <c r="O29" i="22"/>
  <c r="Q29" i="22"/>
  <c r="V29" i="22"/>
  <c r="G34" i="22"/>
  <c r="M34" i="22" s="1"/>
  <c r="I34" i="22"/>
  <c r="K34" i="22"/>
  <c r="O34" i="22"/>
  <c r="Q34" i="22"/>
  <c r="V34" i="22"/>
  <c r="G39" i="22"/>
  <c r="I39" i="22"/>
  <c r="K39" i="22"/>
  <c r="M39" i="22"/>
  <c r="O39" i="22"/>
  <c r="Q39" i="22"/>
  <c r="V39" i="22"/>
  <c r="G44" i="22"/>
  <c r="M44" i="22" s="1"/>
  <c r="I44" i="22"/>
  <c r="K44" i="22"/>
  <c r="O44" i="22"/>
  <c r="Q44" i="22"/>
  <c r="V44" i="22"/>
  <c r="G49" i="22"/>
  <c r="I49" i="22"/>
  <c r="K49" i="22"/>
  <c r="M49" i="22"/>
  <c r="O49" i="22"/>
  <c r="Q49" i="22"/>
  <c r="V49" i="22"/>
  <c r="G54" i="22"/>
  <c r="M54" i="22" s="1"/>
  <c r="I54" i="22"/>
  <c r="K54" i="22"/>
  <c r="O54" i="22"/>
  <c r="Q54" i="22"/>
  <c r="V54" i="22"/>
  <c r="G59" i="22"/>
  <c r="I59" i="22"/>
  <c r="K59" i="22"/>
  <c r="M59" i="22"/>
  <c r="O59" i="22"/>
  <c r="Q59" i="22"/>
  <c r="V59" i="22"/>
  <c r="G64" i="22"/>
  <c r="M64" i="22" s="1"/>
  <c r="I64" i="22"/>
  <c r="K64" i="22"/>
  <c r="O64" i="22"/>
  <c r="Q64" i="22"/>
  <c r="V64" i="22"/>
  <c r="G69" i="22"/>
  <c r="I69" i="22"/>
  <c r="K69" i="22"/>
  <c r="M69" i="22"/>
  <c r="O69" i="22"/>
  <c r="Q69" i="22"/>
  <c r="V69" i="22"/>
  <c r="G74" i="22"/>
  <c r="M74" i="22" s="1"/>
  <c r="I74" i="22"/>
  <c r="K74" i="22"/>
  <c r="O74" i="22"/>
  <c r="Q74" i="22"/>
  <c r="V74" i="22"/>
  <c r="G79" i="22"/>
  <c r="I79" i="22"/>
  <c r="K79" i="22"/>
  <c r="M79" i="22"/>
  <c r="O79" i="22"/>
  <c r="Q79" i="22"/>
  <c r="V79" i="22"/>
  <c r="G84" i="22"/>
  <c r="M84" i="22" s="1"/>
  <c r="I84" i="22"/>
  <c r="K84" i="22"/>
  <c r="O84" i="22"/>
  <c r="Q84" i="22"/>
  <c r="V84" i="22"/>
  <c r="G89" i="22"/>
  <c r="I89" i="22"/>
  <c r="K89" i="22"/>
  <c r="M89" i="22"/>
  <c r="O89" i="22"/>
  <c r="Q89" i="22"/>
  <c r="V89" i="22"/>
  <c r="G94" i="22"/>
  <c r="M94" i="22" s="1"/>
  <c r="I94" i="22"/>
  <c r="K94" i="22"/>
  <c r="O94" i="22"/>
  <c r="Q94" i="22"/>
  <c r="V94" i="22"/>
  <c r="G99" i="22"/>
  <c r="I99" i="22"/>
  <c r="K99" i="22"/>
  <c r="M99" i="22"/>
  <c r="O99" i="22"/>
  <c r="Q99" i="22"/>
  <c r="V99" i="22"/>
  <c r="G104" i="22"/>
  <c r="M104" i="22" s="1"/>
  <c r="I104" i="22"/>
  <c r="K104" i="22"/>
  <c r="O104" i="22"/>
  <c r="Q104" i="22"/>
  <c r="V104" i="22"/>
  <c r="G109" i="22"/>
  <c r="I109" i="22"/>
  <c r="K109" i="22"/>
  <c r="M109" i="22"/>
  <c r="O109" i="22"/>
  <c r="Q109" i="22"/>
  <c r="V109" i="22"/>
  <c r="G114" i="22"/>
  <c r="M114" i="22" s="1"/>
  <c r="I114" i="22"/>
  <c r="K114" i="22"/>
  <c r="O114" i="22"/>
  <c r="Q114" i="22"/>
  <c r="V114" i="22"/>
  <c r="G120" i="22"/>
  <c r="G119" i="22" s="1"/>
  <c r="I120" i="22"/>
  <c r="K120" i="22"/>
  <c r="K119" i="22" s="1"/>
  <c r="O120" i="22"/>
  <c r="O119" i="22" s="1"/>
  <c r="Q120" i="22"/>
  <c r="V120" i="22"/>
  <c r="V119" i="22" s="1"/>
  <c r="G125" i="22"/>
  <c r="I125" i="22"/>
  <c r="I119" i="22" s="1"/>
  <c r="K125" i="22"/>
  <c r="M125" i="22"/>
  <c r="O125" i="22"/>
  <c r="Q125" i="22"/>
  <c r="Q119" i="22" s="1"/>
  <c r="V125" i="22"/>
  <c r="G130" i="22"/>
  <c r="M130" i="22" s="1"/>
  <c r="I130" i="22"/>
  <c r="K130" i="22"/>
  <c r="O130" i="22"/>
  <c r="Q130" i="22"/>
  <c r="V130" i="22"/>
  <c r="G135" i="22"/>
  <c r="I135" i="22"/>
  <c r="K135" i="22"/>
  <c r="M135" i="22"/>
  <c r="O135" i="22"/>
  <c r="Q135" i="22"/>
  <c r="V135" i="22"/>
  <c r="G140" i="22"/>
  <c r="M140" i="22" s="1"/>
  <c r="I140" i="22"/>
  <c r="K140" i="22"/>
  <c r="O140" i="22"/>
  <c r="Q140" i="22"/>
  <c r="V140" i="22"/>
  <c r="G145" i="22"/>
  <c r="I145" i="22"/>
  <c r="K145" i="22"/>
  <c r="M145" i="22"/>
  <c r="O145" i="22"/>
  <c r="Q145" i="22"/>
  <c r="V145" i="22"/>
  <c r="G150" i="22"/>
  <c r="M150" i="22" s="1"/>
  <c r="I150" i="22"/>
  <c r="K150" i="22"/>
  <c r="O150" i="22"/>
  <c r="Q150" i="22"/>
  <c r="V150" i="22"/>
  <c r="I155" i="22"/>
  <c r="Q155" i="22"/>
  <c r="G156" i="22"/>
  <c r="G155" i="22" s="1"/>
  <c r="I156" i="22"/>
  <c r="K156" i="22"/>
  <c r="K155" i="22" s="1"/>
  <c r="O156" i="22"/>
  <c r="O155" i="22" s="1"/>
  <c r="Q156" i="22"/>
  <c r="V156" i="22"/>
  <c r="V155" i="22" s="1"/>
  <c r="I161" i="22"/>
  <c r="Q161" i="22"/>
  <c r="G162" i="22"/>
  <c r="G161" i="22" s="1"/>
  <c r="I162" i="22"/>
  <c r="K162" i="22"/>
  <c r="K161" i="22" s="1"/>
  <c r="O162" i="22"/>
  <c r="O161" i="22" s="1"/>
  <c r="Q162" i="22"/>
  <c r="V162" i="22"/>
  <c r="V161" i="22" s="1"/>
  <c r="I173" i="22"/>
  <c r="Q173" i="22"/>
  <c r="G174" i="22"/>
  <c r="I174" i="22"/>
  <c r="K174" i="22"/>
  <c r="K173" i="22" s="1"/>
  <c r="O174" i="22"/>
  <c r="O173" i="22" s="1"/>
  <c r="Q174" i="22"/>
  <c r="V174" i="22"/>
  <c r="V173" i="22" s="1"/>
  <c r="G186" i="22"/>
  <c r="I186" i="22"/>
  <c r="K186" i="22"/>
  <c r="O186" i="22"/>
  <c r="Q186" i="22"/>
  <c r="V186" i="22"/>
  <c r="G191" i="22"/>
  <c r="I191" i="22"/>
  <c r="I185" i="22" s="1"/>
  <c r="K191" i="22"/>
  <c r="M191" i="22"/>
  <c r="O191" i="22"/>
  <c r="Q191" i="22"/>
  <c r="Q185" i="22" s="1"/>
  <c r="V191" i="22"/>
  <c r="G196" i="22"/>
  <c r="M196" i="22" s="1"/>
  <c r="I196" i="22"/>
  <c r="K196" i="22"/>
  <c r="O196" i="22"/>
  <c r="Q196" i="22"/>
  <c r="V196" i="22"/>
  <c r="G201" i="22"/>
  <c r="I201" i="22"/>
  <c r="K201" i="22"/>
  <c r="M201" i="22"/>
  <c r="O201" i="22"/>
  <c r="Q201" i="22"/>
  <c r="V201" i="22"/>
  <c r="G206" i="22"/>
  <c r="M206" i="22" s="1"/>
  <c r="I206" i="22"/>
  <c r="K206" i="22"/>
  <c r="O206" i="22"/>
  <c r="Q206" i="22"/>
  <c r="V206" i="22"/>
  <c r="G211" i="22"/>
  <c r="I211" i="22"/>
  <c r="K211" i="22"/>
  <c r="M211" i="22"/>
  <c r="O211" i="22"/>
  <c r="Q211" i="22"/>
  <c r="V211" i="22"/>
  <c r="G216" i="22"/>
  <c r="M216" i="22" s="1"/>
  <c r="I216" i="22"/>
  <c r="K216" i="22"/>
  <c r="O216" i="22"/>
  <c r="Q216" i="22"/>
  <c r="V216" i="22"/>
  <c r="G221" i="22"/>
  <c r="I221" i="22"/>
  <c r="K221" i="22"/>
  <c r="M221" i="22"/>
  <c r="O221" i="22"/>
  <c r="Q221" i="22"/>
  <c r="V221" i="22"/>
  <c r="G226" i="22"/>
  <c r="M226" i="22" s="1"/>
  <c r="I226" i="22"/>
  <c r="K226" i="22"/>
  <c r="O226" i="22"/>
  <c r="Q226" i="22"/>
  <c r="V226" i="22"/>
  <c r="G231" i="22"/>
  <c r="I231" i="22"/>
  <c r="K231" i="22"/>
  <c r="M231" i="22"/>
  <c r="O231" i="22"/>
  <c r="Q231" i="22"/>
  <c r="V231" i="22"/>
  <c r="G236" i="22"/>
  <c r="M236" i="22" s="1"/>
  <c r="I236" i="22"/>
  <c r="K236" i="22"/>
  <c r="O236" i="22"/>
  <c r="Q236" i="22"/>
  <c r="V236" i="22"/>
  <c r="G241" i="22"/>
  <c r="I241" i="22"/>
  <c r="K241" i="22"/>
  <c r="M241" i="22"/>
  <c r="O241" i="22"/>
  <c r="Q241" i="22"/>
  <c r="V241" i="22"/>
  <c r="G246" i="22"/>
  <c r="M246" i="22" s="1"/>
  <c r="I246" i="22"/>
  <c r="K246" i="22"/>
  <c r="O246" i="22"/>
  <c r="Q246" i="22"/>
  <c r="V246" i="22"/>
  <c r="G251" i="22"/>
  <c r="I251" i="22"/>
  <c r="K251" i="22"/>
  <c r="M251" i="22"/>
  <c r="O251" i="22"/>
  <c r="Q251" i="22"/>
  <c r="V251" i="22"/>
  <c r="G256" i="22"/>
  <c r="M256" i="22" s="1"/>
  <c r="I256" i="22"/>
  <c r="K256" i="22"/>
  <c r="O256" i="22"/>
  <c r="Q256" i="22"/>
  <c r="V256" i="22"/>
  <c r="G261" i="22"/>
  <c r="I261" i="22"/>
  <c r="K261" i="22"/>
  <c r="M261" i="22"/>
  <c r="O261" i="22"/>
  <c r="Q261" i="22"/>
  <c r="V261" i="22"/>
  <c r="G266" i="22"/>
  <c r="M266" i="22" s="1"/>
  <c r="I266" i="22"/>
  <c r="K266" i="22"/>
  <c r="O266" i="22"/>
  <c r="Q266" i="22"/>
  <c r="V266" i="22"/>
  <c r="G271" i="22"/>
  <c r="I271" i="22"/>
  <c r="K271" i="22"/>
  <c r="M271" i="22"/>
  <c r="O271" i="22"/>
  <c r="Q271" i="22"/>
  <c r="V271" i="22"/>
  <c r="G276" i="22"/>
  <c r="M276" i="22" s="1"/>
  <c r="I276" i="22"/>
  <c r="K276" i="22"/>
  <c r="O276" i="22"/>
  <c r="Q276" i="22"/>
  <c r="V276" i="22"/>
  <c r="G281" i="22"/>
  <c r="I281" i="22"/>
  <c r="K281" i="22"/>
  <c r="M281" i="22"/>
  <c r="O281" i="22"/>
  <c r="Q281" i="22"/>
  <c r="V281" i="22"/>
  <c r="G286" i="22"/>
  <c r="M286" i="22" s="1"/>
  <c r="I286" i="22"/>
  <c r="K286" i="22"/>
  <c r="O286" i="22"/>
  <c r="Q286" i="22"/>
  <c r="V286" i="22"/>
  <c r="G291" i="22"/>
  <c r="I291" i="22"/>
  <c r="K291" i="22"/>
  <c r="M291" i="22"/>
  <c r="O291" i="22"/>
  <c r="Q291" i="22"/>
  <c r="V291" i="22"/>
  <c r="G296" i="22"/>
  <c r="M296" i="22" s="1"/>
  <c r="I296" i="22"/>
  <c r="K296" i="22"/>
  <c r="O296" i="22"/>
  <c r="Q296" i="22"/>
  <c r="V296" i="22"/>
  <c r="G301" i="22"/>
  <c r="I301" i="22"/>
  <c r="K301" i="22"/>
  <c r="M301" i="22"/>
  <c r="O301" i="22"/>
  <c r="Q301" i="22"/>
  <c r="V301" i="22"/>
  <c r="G307" i="22"/>
  <c r="I307" i="22"/>
  <c r="K307" i="22"/>
  <c r="M307" i="22"/>
  <c r="O307" i="22"/>
  <c r="Q307" i="22"/>
  <c r="V307" i="22"/>
  <c r="G309" i="22"/>
  <c r="M309" i="22" s="1"/>
  <c r="I309" i="22"/>
  <c r="K309" i="22"/>
  <c r="K306" i="22" s="1"/>
  <c r="O309" i="22"/>
  <c r="O306" i="22" s="1"/>
  <c r="Q309" i="22"/>
  <c r="V309" i="22"/>
  <c r="V306" i="22" s="1"/>
  <c r="G311" i="22"/>
  <c r="I311" i="22"/>
  <c r="K311" i="22"/>
  <c r="M311" i="22"/>
  <c r="O311" i="22"/>
  <c r="Q311" i="22"/>
  <c r="V311" i="22"/>
  <c r="G313" i="22"/>
  <c r="M313" i="22" s="1"/>
  <c r="I313" i="22"/>
  <c r="K313" i="22"/>
  <c r="O313" i="22"/>
  <c r="Q313" i="22"/>
  <c r="V313" i="22"/>
  <c r="G315" i="22"/>
  <c r="I315" i="22"/>
  <c r="K315" i="22"/>
  <c r="M315" i="22"/>
  <c r="O315" i="22"/>
  <c r="Q315" i="22"/>
  <c r="V315" i="22"/>
  <c r="G317" i="22"/>
  <c r="M317" i="22" s="1"/>
  <c r="I317" i="22"/>
  <c r="K317" i="22"/>
  <c r="O317" i="22"/>
  <c r="Q317" i="22"/>
  <c r="V317" i="22"/>
  <c r="G319" i="22"/>
  <c r="I319" i="22"/>
  <c r="K319" i="22"/>
  <c r="M319" i="22"/>
  <c r="O319" i="22"/>
  <c r="Q319" i="22"/>
  <c r="V319" i="22"/>
  <c r="G321" i="22"/>
  <c r="M321" i="22" s="1"/>
  <c r="I321" i="22"/>
  <c r="K321" i="22"/>
  <c r="O321" i="22"/>
  <c r="Q321" i="22"/>
  <c r="V321" i="22"/>
  <c r="G324" i="22"/>
  <c r="I324" i="22"/>
  <c r="K324" i="22"/>
  <c r="O324" i="22"/>
  <c r="Q324" i="22"/>
  <c r="V324" i="22"/>
  <c r="G326" i="22"/>
  <c r="I326" i="22"/>
  <c r="I323" i="22" s="1"/>
  <c r="K326" i="22"/>
  <c r="M326" i="22"/>
  <c r="O326" i="22"/>
  <c r="Q326" i="22"/>
  <c r="Q323" i="22" s="1"/>
  <c r="V326" i="22"/>
  <c r="G330" i="22"/>
  <c r="M330" i="22" s="1"/>
  <c r="I330" i="22"/>
  <c r="K330" i="22"/>
  <c r="O330" i="22"/>
  <c r="Q330" i="22"/>
  <c r="V330" i="22"/>
  <c r="G332" i="22"/>
  <c r="I332" i="22"/>
  <c r="K332" i="22"/>
  <c r="M332" i="22"/>
  <c r="O332" i="22"/>
  <c r="Q332" i="22"/>
  <c r="V332" i="22"/>
  <c r="G334" i="22"/>
  <c r="M334" i="22" s="1"/>
  <c r="I334" i="22"/>
  <c r="K334" i="22"/>
  <c r="O334" i="22"/>
  <c r="Q334" i="22"/>
  <c r="V334" i="22"/>
  <c r="G336" i="22"/>
  <c r="I336" i="22"/>
  <c r="K336" i="22"/>
  <c r="M336" i="22"/>
  <c r="O336" i="22"/>
  <c r="Q336" i="22"/>
  <c r="V336" i="22"/>
  <c r="G338" i="22"/>
  <c r="M338" i="22" s="1"/>
  <c r="I338" i="22"/>
  <c r="K338" i="22"/>
  <c r="O338" i="22"/>
  <c r="Q338" i="22"/>
  <c r="V338" i="22"/>
  <c r="G340" i="22"/>
  <c r="I340" i="22"/>
  <c r="K340" i="22"/>
  <c r="M340" i="22"/>
  <c r="O340" i="22"/>
  <c r="Q340" i="22"/>
  <c r="V340" i="22"/>
  <c r="G342" i="22"/>
  <c r="M342" i="22" s="1"/>
  <c r="I342" i="22"/>
  <c r="K342" i="22"/>
  <c r="O342" i="22"/>
  <c r="Q342" i="22"/>
  <c r="V342" i="22"/>
  <c r="G344" i="22"/>
  <c r="I344" i="22"/>
  <c r="K344" i="22"/>
  <c r="M344" i="22"/>
  <c r="O344" i="22"/>
  <c r="Q344" i="22"/>
  <c r="V344" i="22"/>
  <c r="G346" i="22"/>
  <c r="M346" i="22" s="1"/>
  <c r="I346" i="22"/>
  <c r="K346" i="22"/>
  <c r="O346" i="22"/>
  <c r="Q346" i="22"/>
  <c r="V346" i="22"/>
  <c r="I348" i="22"/>
  <c r="Q348" i="22"/>
  <c r="G349" i="22"/>
  <c r="I349" i="22"/>
  <c r="K349" i="22"/>
  <c r="K348" i="22" s="1"/>
  <c r="O349" i="22"/>
  <c r="O348" i="22" s="1"/>
  <c r="Q349" i="22"/>
  <c r="V349" i="22"/>
  <c r="V348" i="22" s="1"/>
  <c r="AE355" i="22"/>
  <c r="AF355" i="22"/>
  <c r="G516" i="21"/>
  <c r="G9" i="21"/>
  <c r="I9" i="21"/>
  <c r="I8" i="21" s="1"/>
  <c r="K9" i="21"/>
  <c r="M9" i="21"/>
  <c r="O9" i="21"/>
  <c r="Q9" i="21"/>
  <c r="Q8" i="21" s="1"/>
  <c r="V9" i="21"/>
  <c r="G16" i="21"/>
  <c r="G8" i="21" s="1"/>
  <c r="I16" i="21"/>
  <c r="K16" i="21"/>
  <c r="K8" i="21" s="1"/>
  <c r="O16" i="21"/>
  <c r="O8" i="21" s="1"/>
  <c r="Q16" i="21"/>
  <c r="V16" i="21"/>
  <c r="V8" i="21" s="1"/>
  <c r="G20" i="21"/>
  <c r="I20" i="21"/>
  <c r="K20" i="21"/>
  <c r="M20" i="21"/>
  <c r="O20" i="21"/>
  <c r="Q20" i="21"/>
  <c r="V20" i="21"/>
  <c r="G24" i="21"/>
  <c r="M24" i="21" s="1"/>
  <c r="I24" i="21"/>
  <c r="K24" i="21"/>
  <c r="O24" i="21"/>
  <c r="Q24" i="21"/>
  <c r="V24" i="21"/>
  <c r="G28" i="21"/>
  <c r="I28" i="21"/>
  <c r="K28" i="21"/>
  <c r="M28" i="21"/>
  <c r="O28" i="21"/>
  <c r="Q28" i="21"/>
  <c r="V28" i="21"/>
  <c r="G32" i="21"/>
  <c r="M32" i="21" s="1"/>
  <c r="I32" i="21"/>
  <c r="K32" i="21"/>
  <c r="O32" i="21"/>
  <c r="Q32" i="21"/>
  <c r="V32" i="21"/>
  <c r="G36" i="21"/>
  <c r="I36" i="21"/>
  <c r="K36" i="21"/>
  <c r="M36" i="21"/>
  <c r="O36" i="21"/>
  <c r="Q36" i="21"/>
  <c r="V36" i="21"/>
  <c r="G40" i="21"/>
  <c r="M40" i="21" s="1"/>
  <c r="I40" i="21"/>
  <c r="K40" i="21"/>
  <c r="O40" i="21"/>
  <c r="Q40" i="21"/>
  <c r="V40" i="21"/>
  <c r="G44" i="21"/>
  <c r="I44" i="21"/>
  <c r="K44" i="21"/>
  <c r="M44" i="21"/>
  <c r="O44" i="21"/>
  <c r="Q44" i="21"/>
  <c r="V44" i="21"/>
  <c r="G49" i="21"/>
  <c r="M49" i="21" s="1"/>
  <c r="I49" i="21"/>
  <c r="K49" i="21"/>
  <c r="O49" i="21"/>
  <c r="Q49" i="21"/>
  <c r="V49" i="21"/>
  <c r="G54" i="21"/>
  <c r="I54" i="21"/>
  <c r="K54" i="21"/>
  <c r="M54" i="21"/>
  <c r="O54" i="21"/>
  <c r="Q54" i="21"/>
  <c r="V54" i="21"/>
  <c r="G59" i="21"/>
  <c r="M59" i="21" s="1"/>
  <c r="I59" i="21"/>
  <c r="K59" i="21"/>
  <c r="O59" i="21"/>
  <c r="Q59" i="21"/>
  <c r="V59" i="21"/>
  <c r="G65" i="21"/>
  <c r="I65" i="21"/>
  <c r="K65" i="21"/>
  <c r="M65" i="21"/>
  <c r="O65" i="21"/>
  <c r="Q65" i="21"/>
  <c r="V65" i="21"/>
  <c r="G70" i="21"/>
  <c r="M70" i="21" s="1"/>
  <c r="I70" i="21"/>
  <c r="K70" i="21"/>
  <c r="O70" i="21"/>
  <c r="Q70" i="21"/>
  <c r="V70" i="21"/>
  <c r="G75" i="21"/>
  <c r="I75" i="21"/>
  <c r="K75" i="21"/>
  <c r="M75" i="21"/>
  <c r="O75" i="21"/>
  <c r="Q75" i="21"/>
  <c r="V75" i="21"/>
  <c r="G80" i="21"/>
  <c r="M80" i="21" s="1"/>
  <c r="I80" i="21"/>
  <c r="K80" i="21"/>
  <c r="O80" i="21"/>
  <c r="Q80" i="21"/>
  <c r="V80" i="21"/>
  <c r="G85" i="21"/>
  <c r="I85" i="21"/>
  <c r="K85" i="21"/>
  <c r="M85" i="21"/>
  <c r="O85" i="21"/>
  <c r="Q85" i="21"/>
  <c r="V85" i="21"/>
  <c r="G90" i="21"/>
  <c r="M90" i="21" s="1"/>
  <c r="I90" i="21"/>
  <c r="K90" i="21"/>
  <c r="O90" i="21"/>
  <c r="Q90" i="21"/>
  <c r="V90" i="21"/>
  <c r="G96" i="21"/>
  <c r="I96" i="21"/>
  <c r="K96" i="21"/>
  <c r="M96" i="21"/>
  <c r="O96" i="21"/>
  <c r="Q96" i="21"/>
  <c r="V96" i="21"/>
  <c r="G102" i="21"/>
  <c r="M102" i="21" s="1"/>
  <c r="I102" i="21"/>
  <c r="K102" i="21"/>
  <c r="O102" i="21"/>
  <c r="Q102" i="21"/>
  <c r="V102" i="21"/>
  <c r="G108" i="21"/>
  <c r="I108" i="21"/>
  <c r="K108" i="21"/>
  <c r="M108" i="21"/>
  <c r="O108" i="21"/>
  <c r="Q108" i="21"/>
  <c r="V108" i="21"/>
  <c r="G113" i="21"/>
  <c r="M113" i="21" s="1"/>
  <c r="I113" i="21"/>
  <c r="K113" i="21"/>
  <c r="O113" i="21"/>
  <c r="Q113" i="21"/>
  <c r="V113" i="21"/>
  <c r="G118" i="21"/>
  <c r="I118" i="21"/>
  <c r="K118" i="21"/>
  <c r="M118" i="21"/>
  <c r="O118" i="21"/>
  <c r="Q118" i="21"/>
  <c r="V118" i="21"/>
  <c r="G122" i="21"/>
  <c r="M122" i="21" s="1"/>
  <c r="I122" i="21"/>
  <c r="K122" i="21"/>
  <c r="O122" i="21"/>
  <c r="Q122" i="21"/>
  <c r="V122" i="21"/>
  <c r="G128" i="21"/>
  <c r="I128" i="21"/>
  <c r="K128" i="21"/>
  <c r="M128" i="21"/>
  <c r="O128" i="21"/>
  <c r="Q128" i="21"/>
  <c r="V128" i="21"/>
  <c r="G133" i="21"/>
  <c r="M133" i="21" s="1"/>
  <c r="I133" i="21"/>
  <c r="K133" i="21"/>
  <c r="O133" i="21"/>
  <c r="Q133" i="21"/>
  <c r="V133" i="21"/>
  <c r="G138" i="21"/>
  <c r="I138" i="21"/>
  <c r="K138" i="21"/>
  <c r="M138" i="21"/>
  <c r="O138" i="21"/>
  <c r="Q138" i="21"/>
  <c r="V138" i="21"/>
  <c r="G143" i="21"/>
  <c r="M143" i="21" s="1"/>
  <c r="I143" i="21"/>
  <c r="K143" i="21"/>
  <c r="O143" i="21"/>
  <c r="Q143" i="21"/>
  <c r="V143" i="21"/>
  <c r="G147" i="21"/>
  <c r="I147" i="21"/>
  <c r="K147" i="21"/>
  <c r="M147" i="21"/>
  <c r="O147" i="21"/>
  <c r="Q147" i="21"/>
  <c r="V147" i="21"/>
  <c r="G151" i="21"/>
  <c r="M151" i="21" s="1"/>
  <c r="I151" i="21"/>
  <c r="K151" i="21"/>
  <c r="O151" i="21"/>
  <c r="Q151" i="21"/>
  <c r="V151" i="21"/>
  <c r="G155" i="21"/>
  <c r="I155" i="21"/>
  <c r="K155" i="21"/>
  <c r="M155" i="21"/>
  <c r="O155" i="21"/>
  <c r="Q155" i="21"/>
  <c r="V155" i="21"/>
  <c r="G159" i="21"/>
  <c r="M159" i="21" s="1"/>
  <c r="I159" i="21"/>
  <c r="K159" i="21"/>
  <c r="O159" i="21"/>
  <c r="Q159" i="21"/>
  <c r="V159" i="21"/>
  <c r="G163" i="21"/>
  <c r="I163" i="21"/>
  <c r="K163" i="21"/>
  <c r="M163" i="21"/>
  <c r="O163" i="21"/>
  <c r="Q163" i="21"/>
  <c r="V163" i="21"/>
  <c r="G167" i="21"/>
  <c r="M167" i="21" s="1"/>
  <c r="I167" i="21"/>
  <c r="K167" i="21"/>
  <c r="O167" i="21"/>
  <c r="Q167" i="21"/>
  <c r="V167" i="21"/>
  <c r="G171" i="21"/>
  <c r="I171" i="21"/>
  <c r="K171" i="21"/>
  <c r="M171" i="21"/>
  <c r="O171" i="21"/>
  <c r="Q171" i="21"/>
  <c r="V171" i="21"/>
  <c r="G175" i="21"/>
  <c r="M175" i="21" s="1"/>
  <c r="I175" i="21"/>
  <c r="K175" i="21"/>
  <c r="O175" i="21"/>
  <c r="Q175" i="21"/>
  <c r="V175" i="21"/>
  <c r="G179" i="21"/>
  <c r="I179" i="21"/>
  <c r="K179" i="21"/>
  <c r="M179" i="21"/>
  <c r="O179" i="21"/>
  <c r="Q179" i="21"/>
  <c r="V179" i="21"/>
  <c r="G183" i="21"/>
  <c r="M183" i="21" s="1"/>
  <c r="I183" i="21"/>
  <c r="K183" i="21"/>
  <c r="O183" i="21"/>
  <c r="Q183" i="21"/>
  <c r="V183" i="21"/>
  <c r="G187" i="21"/>
  <c r="I187" i="21"/>
  <c r="K187" i="21"/>
  <c r="M187" i="21"/>
  <c r="O187" i="21"/>
  <c r="Q187" i="21"/>
  <c r="V187" i="21"/>
  <c r="G191" i="21"/>
  <c r="M191" i="21" s="1"/>
  <c r="I191" i="21"/>
  <c r="K191" i="21"/>
  <c r="O191" i="21"/>
  <c r="Q191" i="21"/>
  <c r="V191" i="21"/>
  <c r="G195" i="21"/>
  <c r="I195" i="21"/>
  <c r="K195" i="21"/>
  <c r="M195" i="21"/>
  <c r="O195" i="21"/>
  <c r="Q195" i="21"/>
  <c r="V195" i="21"/>
  <c r="G199" i="21"/>
  <c r="M199" i="21" s="1"/>
  <c r="I199" i="21"/>
  <c r="K199" i="21"/>
  <c r="O199" i="21"/>
  <c r="Q199" i="21"/>
  <c r="V199" i="21"/>
  <c r="G203" i="21"/>
  <c r="I203" i="21"/>
  <c r="K203" i="21"/>
  <c r="M203" i="21"/>
  <c r="O203" i="21"/>
  <c r="Q203" i="21"/>
  <c r="V203" i="21"/>
  <c r="G207" i="21"/>
  <c r="M207" i="21" s="1"/>
  <c r="I207" i="21"/>
  <c r="K207" i="21"/>
  <c r="O207" i="21"/>
  <c r="Q207" i="21"/>
  <c r="V207" i="21"/>
  <c r="G211" i="21"/>
  <c r="I211" i="21"/>
  <c r="K211" i="21"/>
  <c r="M211" i="21"/>
  <c r="O211" i="21"/>
  <c r="Q211" i="21"/>
  <c r="V211" i="21"/>
  <c r="G215" i="21"/>
  <c r="M215" i="21" s="1"/>
  <c r="I215" i="21"/>
  <c r="K215" i="21"/>
  <c r="O215" i="21"/>
  <c r="Q215" i="21"/>
  <c r="V215" i="21"/>
  <c r="G219" i="21"/>
  <c r="I219" i="21"/>
  <c r="K219" i="21"/>
  <c r="M219" i="21"/>
  <c r="O219" i="21"/>
  <c r="Q219" i="21"/>
  <c r="V219" i="21"/>
  <c r="G221" i="21"/>
  <c r="M221" i="21" s="1"/>
  <c r="I221" i="21"/>
  <c r="K221" i="21"/>
  <c r="O221" i="21"/>
  <c r="Q221" i="21"/>
  <c r="V221" i="21"/>
  <c r="G225" i="21"/>
  <c r="I225" i="21"/>
  <c r="K225" i="21"/>
  <c r="M225" i="21"/>
  <c r="O225" i="21"/>
  <c r="Q225" i="21"/>
  <c r="V225" i="21"/>
  <c r="G231" i="21"/>
  <c r="M231" i="21" s="1"/>
  <c r="I231" i="21"/>
  <c r="K231" i="21"/>
  <c r="O231" i="21"/>
  <c r="Q231" i="21"/>
  <c r="V231" i="21"/>
  <c r="G237" i="21"/>
  <c r="I237" i="21"/>
  <c r="K237" i="21"/>
  <c r="M237" i="21"/>
  <c r="O237" i="21"/>
  <c r="Q237" i="21"/>
  <c r="V237" i="21"/>
  <c r="G244" i="21"/>
  <c r="I244" i="21"/>
  <c r="I243" i="21" s="1"/>
  <c r="K244" i="21"/>
  <c r="M244" i="21"/>
  <c r="O244" i="21"/>
  <c r="Q244" i="21"/>
  <c r="Q243" i="21" s="1"/>
  <c r="V244" i="21"/>
  <c r="G246" i="21"/>
  <c r="G243" i="21" s="1"/>
  <c r="I246" i="21"/>
  <c r="K246" i="21"/>
  <c r="K243" i="21" s="1"/>
  <c r="O246" i="21"/>
  <c r="O243" i="21" s="1"/>
  <c r="Q246" i="21"/>
  <c r="V246" i="21"/>
  <c r="V243" i="21" s="1"/>
  <c r="G248" i="21"/>
  <c r="I248" i="21"/>
  <c r="K248" i="21"/>
  <c r="M248" i="21"/>
  <c r="O248" i="21"/>
  <c r="Q248" i="21"/>
  <c r="V248" i="21"/>
  <c r="G250" i="21"/>
  <c r="M250" i="21" s="1"/>
  <c r="I250" i="21"/>
  <c r="K250" i="21"/>
  <c r="O250" i="21"/>
  <c r="Q250" i="21"/>
  <c r="V250" i="21"/>
  <c r="G252" i="21"/>
  <c r="I252" i="21"/>
  <c r="K252" i="21"/>
  <c r="M252" i="21"/>
  <c r="O252" i="21"/>
  <c r="Q252" i="21"/>
  <c r="V252" i="21"/>
  <c r="G254" i="21"/>
  <c r="M254" i="21" s="1"/>
  <c r="I254" i="21"/>
  <c r="K254" i="21"/>
  <c r="O254" i="21"/>
  <c r="Q254" i="21"/>
  <c r="V254" i="21"/>
  <c r="G256" i="21"/>
  <c r="I256" i="21"/>
  <c r="K256" i="21"/>
  <c r="M256" i="21"/>
  <c r="O256" i="21"/>
  <c r="Q256" i="21"/>
  <c r="V256" i="21"/>
  <c r="G258" i="21"/>
  <c r="M258" i="21" s="1"/>
  <c r="I258" i="21"/>
  <c r="K258" i="21"/>
  <c r="O258" i="21"/>
  <c r="Q258" i="21"/>
  <c r="V258" i="21"/>
  <c r="G262" i="21"/>
  <c r="I262" i="21"/>
  <c r="K262" i="21"/>
  <c r="M262" i="21"/>
  <c r="O262" i="21"/>
  <c r="Q262" i="21"/>
  <c r="V262" i="21"/>
  <c r="G264" i="21"/>
  <c r="M264" i="21" s="1"/>
  <c r="I264" i="21"/>
  <c r="K264" i="21"/>
  <c r="O264" i="21"/>
  <c r="Q264" i="21"/>
  <c r="V264" i="21"/>
  <c r="G266" i="21"/>
  <c r="I266" i="21"/>
  <c r="K266" i="21"/>
  <c r="M266" i="21"/>
  <c r="O266" i="21"/>
  <c r="Q266" i="21"/>
  <c r="V266" i="21"/>
  <c r="G271" i="21"/>
  <c r="M271" i="21" s="1"/>
  <c r="I271" i="21"/>
  <c r="K271" i="21"/>
  <c r="O271" i="21"/>
  <c r="Q271" i="21"/>
  <c r="V271" i="21"/>
  <c r="G274" i="21"/>
  <c r="G273" i="21" s="1"/>
  <c r="I274" i="21"/>
  <c r="I273" i="21" s="1"/>
  <c r="K274" i="21"/>
  <c r="K273" i="21" s="1"/>
  <c r="M274" i="21"/>
  <c r="O274" i="21"/>
  <c r="O273" i="21" s="1"/>
  <c r="Q274" i="21"/>
  <c r="Q273" i="21" s="1"/>
  <c r="V274" i="21"/>
  <c r="V273" i="21" s="1"/>
  <c r="G276" i="21"/>
  <c r="M276" i="21" s="1"/>
  <c r="I276" i="21"/>
  <c r="K276" i="21"/>
  <c r="O276" i="21"/>
  <c r="Q276" i="21"/>
  <c r="V276" i="21"/>
  <c r="G278" i="21"/>
  <c r="I278" i="21"/>
  <c r="K278" i="21"/>
  <c r="M278" i="21"/>
  <c r="O278" i="21"/>
  <c r="Q278" i="21"/>
  <c r="V278" i="21"/>
  <c r="G281" i="21"/>
  <c r="I281" i="21"/>
  <c r="I280" i="21" s="1"/>
  <c r="K281" i="21"/>
  <c r="M281" i="21"/>
  <c r="O281" i="21"/>
  <c r="Q281" i="21"/>
  <c r="Q280" i="21" s="1"/>
  <c r="V281" i="21"/>
  <c r="G288" i="21"/>
  <c r="M288" i="21" s="1"/>
  <c r="I288" i="21"/>
  <c r="K288" i="21"/>
  <c r="K280" i="21" s="1"/>
  <c r="O288" i="21"/>
  <c r="O280" i="21" s="1"/>
  <c r="Q288" i="21"/>
  <c r="V288" i="21"/>
  <c r="V280" i="21" s="1"/>
  <c r="G292" i="21"/>
  <c r="I292" i="21"/>
  <c r="K292" i="21"/>
  <c r="M292" i="21"/>
  <c r="O292" i="21"/>
  <c r="Q292" i="21"/>
  <c r="V292" i="21"/>
  <c r="G296" i="21"/>
  <c r="M296" i="21" s="1"/>
  <c r="I296" i="21"/>
  <c r="K296" i="21"/>
  <c r="O296" i="21"/>
  <c r="Q296" i="21"/>
  <c r="V296" i="21"/>
  <c r="G300" i="21"/>
  <c r="I300" i="21"/>
  <c r="K300" i="21"/>
  <c r="M300" i="21"/>
  <c r="O300" i="21"/>
  <c r="Q300" i="21"/>
  <c r="V300" i="21"/>
  <c r="G304" i="21"/>
  <c r="M304" i="21" s="1"/>
  <c r="I304" i="21"/>
  <c r="K304" i="21"/>
  <c r="O304" i="21"/>
  <c r="Q304" i="21"/>
  <c r="V304" i="21"/>
  <c r="G308" i="21"/>
  <c r="I308" i="21"/>
  <c r="K308" i="21"/>
  <c r="M308" i="21"/>
  <c r="O308" i="21"/>
  <c r="Q308" i="21"/>
  <c r="V308" i="21"/>
  <c r="G312" i="21"/>
  <c r="M312" i="21" s="1"/>
  <c r="I312" i="21"/>
  <c r="K312" i="21"/>
  <c r="O312" i="21"/>
  <c r="Q312" i="21"/>
  <c r="V312" i="21"/>
  <c r="G316" i="21"/>
  <c r="I316" i="21"/>
  <c r="K316" i="21"/>
  <c r="M316" i="21"/>
  <c r="O316" i="21"/>
  <c r="Q316" i="21"/>
  <c r="V316" i="21"/>
  <c r="G320" i="21"/>
  <c r="M320" i="21" s="1"/>
  <c r="I320" i="21"/>
  <c r="K320" i="21"/>
  <c r="O320" i="21"/>
  <c r="Q320" i="21"/>
  <c r="V320" i="21"/>
  <c r="G324" i="21"/>
  <c r="I324" i="21"/>
  <c r="K324" i="21"/>
  <c r="M324" i="21"/>
  <c r="O324" i="21"/>
  <c r="Q324" i="21"/>
  <c r="V324" i="21"/>
  <c r="G328" i="21"/>
  <c r="M328" i="21" s="1"/>
  <c r="I328" i="21"/>
  <c r="K328" i="21"/>
  <c r="O328" i="21"/>
  <c r="Q328" i="21"/>
  <c r="V328" i="21"/>
  <c r="G332" i="21"/>
  <c r="I332" i="21"/>
  <c r="K332" i="21"/>
  <c r="M332" i="21"/>
  <c r="O332" i="21"/>
  <c r="Q332" i="21"/>
  <c r="V332" i="21"/>
  <c r="G336" i="21"/>
  <c r="M336" i="21" s="1"/>
  <c r="I336" i="21"/>
  <c r="K336" i="21"/>
  <c r="O336" i="21"/>
  <c r="Q336" i="21"/>
  <c r="V336" i="21"/>
  <c r="G338" i="21"/>
  <c r="I338" i="21"/>
  <c r="K338" i="21"/>
  <c r="M338" i="21"/>
  <c r="O338" i="21"/>
  <c r="Q338" i="21"/>
  <c r="V338" i="21"/>
  <c r="G342" i="21"/>
  <c r="M342" i="21" s="1"/>
  <c r="I342" i="21"/>
  <c r="K342" i="21"/>
  <c r="O342" i="21"/>
  <c r="Q342" i="21"/>
  <c r="V342" i="21"/>
  <c r="G347" i="21"/>
  <c r="I347" i="21"/>
  <c r="K347" i="21"/>
  <c r="M347" i="21"/>
  <c r="O347" i="21"/>
  <c r="Q347" i="21"/>
  <c r="V347" i="21"/>
  <c r="G352" i="21"/>
  <c r="M352" i="21" s="1"/>
  <c r="I352" i="21"/>
  <c r="K352" i="21"/>
  <c r="O352" i="21"/>
  <c r="Q352" i="21"/>
  <c r="V352" i="21"/>
  <c r="G357" i="21"/>
  <c r="I357" i="21"/>
  <c r="K357" i="21"/>
  <c r="M357" i="21"/>
  <c r="O357" i="21"/>
  <c r="Q357" i="21"/>
  <c r="V357" i="21"/>
  <c r="G362" i="21"/>
  <c r="I362" i="21"/>
  <c r="K362" i="21"/>
  <c r="M362" i="21"/>
  <c r="O362" i="21"/>
  <c r="Q362" i="21"/>
  <c r="V362" i="21"/>
  <c r="G367" i="21"/>
  <c r="M367" i="21" s="1"/>
  <c r="I367" i="21"/>
  <c r="K367" i="21"/>
  <c r="O367" i="21"/>
  <c r="Q367" i="21"/>
  <c r="V367" i="21"/>
  <c r="I371" i="21"/>
  <c r="Q371" i="21"/>
  <c r="G372" i="21"/>
  <c r="G371" i="21" s="1"/>
  <c r="I372" i="21"/>
  <c r="K372" i="21"/>
  <c r="K371" i="21" s="1"/>
  <c r="O372" i="21"/>
  <c r="O371" i="21" s="1"/>
  <c r="Q372" i="21"/>
  <c r="V372" i="21"/>
  <c r="V371" i="21" s="1"/>
  <c r="G377" i="21"/>
  <c r="G376" i="21" s="1"/>
  <c r="I377" i="21"/>
  <c r="K377" i="21"/>
  <c r="K376" i="21" s="1"/>
  <c r="O377" i="21"/>
  <c r="O376" i="21" s="1"/>
  <c r="Q377" i="21"/>
  <c r="V377" i="21"/>
  <c r="V376" i="21" s="1"/>
  <c r="G382" i="21"/>
  <c r="I382" i="21"/>
  <c r="I376" i="21" s="1"/>
  <c r="K382" i="21"/>
  <c r="M382" i="21"/>
  <c r="O382" i="21"/>
  <c r="Q382" i="21"/>
  <c r="Q376" i="21" s="1"/>
  <c r="V382" i="21"/>
  <c r="G386" i="21"/>
  <c r="M386" i="21" s="1"/>
  <c r="I386" i="21"/>
  <c r="K386" i="21"/>
  <c r="O386" i="21"/>
  <c r="Q386" i="21"/>
  <c r="V386" i="21"/>
  <c r="G390" i="21"/>
  <c r="I390" i="21"/>
  <c r="K390" i="21"/>
  <c r="M390" i="21"/>
  <c r="O390" i="21"/>
  <c r="Q390" i="21"/>
  <c r="V390" i="21"/>
  <c r="G394" i="21"/>
  <c r="M394" i="21" s="1"/>
  <c r="I394" i="21"/>
  <c r="K394" i="21"/>
  <c r="O394" i="21"/>
  <c r="Q394" i="21"/>
  <c r="V394" i="21"/>
  <c r="G398" i="21"/>
  <c r="I398" i="21"/>
  <c r="K398" i="21"/>
  <c r="M398" i="21"/>
  <c r="O398" i="21"/>
  <c r="Q398" i="21"/>
  <c r="V398" i="21"/>
  <c r="G402" i="21"/>
  <c r="M402" i="21" s="1"/>
  <c r="I402" i="21"/>
  <c r="K402" i="21"/>
  <c r="O402" i="21"/>
  <c r="Q402" i="21"/>
  <c r="V402" i="21"/>
  <c r="G406" i="21"/>
  <c r="I406" i="21"/>
  <c r="K406" i="21"/>
  <c r="M406" i="21"/>
  <c r="O406" i="21"/>
  <c r="Q406" i="21"/>
  <c r="V406" i="21"/>
  <c r="G411" i="21"/>
  <c r="I411" i="21"/>
  <c r="I410" i="21" s="1"/>
  <c r="K411" i="21"/>
  <c r="M411" i="21"/>
  <c r="O411" i="21"/>
  <c r="Q411" i="21"/>
  <c r="Q410" i="21" s="1"/>
  <c r="V411" i="21"/>
  <c r="G416" i="21"/>
  <c r="G410" i="21" s="1"/>
  <c r="I416" i="21"/>
  <c r="K416" i="21"/>
  <c r="K410" i="21" s="1"/>
  <c r="O416" i="21"/>
  <c r="O410" i="21" s="1"/>
  <c r="Q416" i="21"/>
  <c r="V416" i="21"/>
  <c r="V410" i="21" s="1"/>
  <c r="G420" i="21"/>
  <c r="I420" i="21"/>
  <c r="K420" i="21"/>
  <c r="M420" i="21"/>
  <c r="O420" i="21"/>
  <c r="Q420" i="21"/>
  <c r="V420" i="21"/>
  <c r="G424" i="21"/>
  <c r="M424" i="21" s="1"/>
  <c r="I424" i="21"/>
  <c r="K424" i="21"/>
  <c r="O424" i="21"/>
  <c r="Q424" i="21"/>
  <c r="V424" i="21"/>
  <c r="G429" i="21"/>
  <c r="G428" i="21" s="1"/>
  <c r="I429" i="21"/>
  <c r="K429" i="21"/>
  <c r="K428" i="21" s="1"/>
  <c r="O429" i="21"/>
  <c r="O428" i="21" s="1"/>
  <c r="Q429" i="21"/>
  <c r="V429" i="21"/>
  <c r="V428" i="21" s="1"/>
  <c r="G431" i="21"/>
  <c r="I431" i="21"/>
  <c r="I428" i="21" s="1"/>
  <c r="K431" i="21"/>
  <c r="M431" i="21"/>
  <c r="O431" i="21"/>
  <c r="Q431" i="21"/>
  <c r="Q428" i="21" s="1"/>
  <c r="V431" i="21"/>
  <c r="G433" i="21"/>
  <c r="M433" i="21" s="1"/>
  <c r="I433" i="21"/>
  <c r="K433" i="21"/>
  <c r="O433" i="21"/>
  <c r="Q433" i="21"/>
  <c r="V433" i="21"/>
  <c r="G435" i="21"/>
  <c r="I435" i="21"/>
  <c r="K435" i="21"/>
  <c r="M435" i="21"/>
  <c r="O435" i="21"/>
  <c r="Q435" i="21"/>
  <c r="V435" i="21"/>
  <c r="G437" i="21"/>
  <c r="M437" i="21" s="1"/>
  <c r="I437" i="21"/>
  <c r="K437" i="21"/>
  <c r="O437" i="21"/>
  <c r="Q437" i="21"/>
  <c r="V437" i="21"/>
  <c r="G441" i="21"/>
  <c r="I441" i="21"/>
  <c r="K441" i="21"/>
  <c r="M441" i="21"/>
  <c r="O441" i="21"/>
  <c r="Q441" i="21"/>
  <c r="V441" i="21"/>
  <c r="G443" i="21"/>
  <c r="M443" i="21" s="1"/>
  <c r="I443" i="21"/>
  <c r="K443" i="21"/>
  <c r="O443" i="21"/>
  <c r="Q443" i="21"/>
  <c r="V443" i="21"/>
  <c r="I445" i="21"/>
  <c r="Q445" i="21"/>
  <c r="G446" i="21"/>
  <c r="G445" i="21" s="1"/>
  <c r="I446" i="21"/>
  <c r="K446" i="21"/>
  <c r="K445" i="21" s="1"/>
  <c r="O446" i="21"/>
  <c r="O445" i="21" s="1"/>
  <c r="Q446" i="21"/>
  <c r="V446" i="21"/>
  <c r="V445" i="21" s="1"/>
  <c r="G449" i="21"/>
  <c r="G448" i="21" s="1"/>
  <c r="I449" i="21"/>
  <c r="I448" i="21" s="1"/>
  <c r="K449" i="21"/>
  <c r="K448" i="21" s="1"/>
  <c r="O449" i="21"/>
  <c r="O448" i="21" s="1"/>
  <c r="Q449" i="21"/>
  <c r="Q448" i="21" s="1"/>
  <c r="V449" i="21"/>
  <c r="V448" i="21" s="1"/>
  <c r="G452" i="21"/>
  <c r="I452" i="21"/>
  <c r="K452" i="21"/>
  <c r="M452" i="21"/>
  <c r="O452" i="21"/>
  <c r="Q452" i="21"/>
  <c r="V452" i="21"/>
  <c r="G457" i="21"/>
  <c r="I457" i="21"/>
  <c r="K457" i="21"/>
  <c r="K451" i="21" s="1"/>
  <c r="O457" i="21"/>
  <c r="O451" i="21" s="1"/>
  <c r="Q457" i="21"/>
  <c r="V457" i="21"/>
  <c r="V451" i="21" s="1"/>
  <c r="G463" i="21"/>
  <c r="I463" i="21"/>
  <c r="K463" i="21"/>
  <c r="M463" i="21"/>
  <c r="O463" i="21"/>
  <c r="Q463" i="21"/>
  <c r="V463" i="21"/>
  <c r="G469" i="21"/>
  <c r="I469" i="21"/>
  <c r="I468" i="21" s="1"/>
  <c r="K469" i="21"/>
  <c r="M469" i="21"/>
  <c r="O469" i="21"/>
  <c r="Q469" i="21"/>
  <c r="Q468" i="21" s="1"/>
  <c r="V469" i="21"/>
  <c r="G473" i="21"/>
  <c r="M473" i="21" s="1"/>
  <c r="I473" i="21"/>
  <c r="K473" i="21"/>
  <c r="K468" i="21" s="1"/>
  <c r="O473" i="21"/>
  <c r="O468" i="21" s="1"/>
  <c r="Q473" i="21"/>
  <c r="V473" i="21"/>
  <c r="V468" i="21" s="1"/>
  <c r="G478" i="21"/>
  <c r="I478" i="21"/>
  <c r="K478" i="21"/>
  <c r="M478" i="21"/>
  <c r="O478" i="21"/>
  <c r="Q478" i="21"/>
  <c r="V478" i="21"/>
  <c r="G480" i="21"/>
  <c r="M480" i="21" s="1"/>
  <c r="I480" i="21"/>
  <c r="K480" i="21"/>
  <c r="O480" i="21"/>
  <c r="Q480" i="21"/>
  <c r="V480" i="21"/>
  <c r="G485" i="21"/>
  <c r="I485" i="21"/>
  <c r="K485" i="21"/>
  <c r="M485" i="21"/>
  <c r="O485" i="21"/>
  <c r="Q485" i="21"/>
  <c r="V485" i="21"/>
  <c r="G489" i="21"/>
  <c r="M489" i="21" s="1"/>
  <c r="I489" i="21"/>
  <c r="K489" i="21"/>
  <c r="O489" i="21"/>
  <c r="Q489" i="21"/>
  <c r="V489" i="21"/>
  <c r="G493" i="21"/>
  <c r="I493" i="21"/>
  <c r="K493" i="21"/>
  <c r="M493" i="21"/>
  <c r="O493" i="21"/>
  <c r="Q493" i="21"/>
  <c r="V493" i="21"/>
  <c r="G498" i="21"/>
  <c r="M498" i="21" s="1"/>
  <c r="I498" i="21"/>
  <c r="K498" i="21"/>
  <c r="O498" i="21"/>
  <c r="Q498" i="21"/>
  <c r="V498" i="21"/>
  <c r="G502" i="21"/>
  <c r="I502" i="21"/>
  <c r="K502" i="21"/>
  <c r="M502" i="21"/>
  <c r="O502" i="21"/>
  <c r="Q502" i="21"/>
  <c r="V502" i="21"/>
  <c r="G506" i="21"/>
  <c r="M506" i="21" s="1"/>
  <c r="I506" i="21"/>
  <c r="K506" i="21"/>
  <c r="O506" i="21"/>
  <c r="Q506" i="21"/>
  <c r="V506" i="21"/>
  <c r="G511" i="21"/>
  <c r="G510" i="21" s="1"/>
  <c r="I511" i="21"/>
  <c r="K511" i="21"/>
  <c r="K510" i="21" s="1"/>
  <c r="O511" i="21"/>
  <c r="O510" i="21" s="1"/>
  <c r="Q511" i="21"/>
  <c r="V511" i="21"/>
  <c r="V510" i="21" s="1"/>
  <c r="G513" i="21"/>
  <c r="I513" i="21"/>
  <c r="I510" i="21" s="1"/>
  <c r="K513" i="21"/>
  <c r="M513" i="21"/>
  <c r="O513" i="21"/>
  <c r="Q513" i="21"/>
  <c r="Q510" i="21" s="1"/>
  <c r="V513" i="21"/>
  <c r="AE516" i="21"/>
  <c r="G236" i="20"/>
  <c r="G9" i="20"/>
  <c r="I9" i="20"/>
  <c r="I8" i="20" s="1"/>
  <c r="K9" i="20"/>
  <c r="M9" i="20"/>
  <c r="O9" i="20"/>
  <c r="Q9" i="20"/>
  <c r="Q8" i="20" s="1"/>
  <c r="V9" i="20"/>
  <c r="G63" i="20"/>
  <c r="G8" i="20" s="1"/>
  <c r="I63" i="20"/>
  <c r="K63" i="20"/>
  <c r="K8" i="20" s="1"/>
  <c r="O63" i="20"/>
  <c r="O8" i="20" s="1"/>
  <c r="Q63" i="20"/>
  <c r="V63" i="20"/>
  <c r="V8" i="20" s="1"/>
  <c r="G117" i="20"/>
  <c r="I117" i="20"/>
  <c r="K117" i="20"/>
  <c r="M117" i="20"/>
  <c r="O117" i="20"/>
  <c r="Q117" i="20"/>
  <c r="V117" i="20"/>
  <c r="G132" i="20"/>
  <c r="M132" i="20" s="1"/>
  <c r="I132" i="20"/>
  <c r="K132" i="20"/>
  <c r="O132" i="20"/>
  <c r="Q132" i="20"/>
  <c r="V132" i="20"/>
  <c r="G146" i="20"/>
  <c r="I146" i="20"/>
  <c r="K146" i="20"/>
  <c r="M146" i="20"/>
  <c r="O146" i="20"/>
  <c r="Q146" i="20"/>
  <c r="V146" i="20"/>
  <c r="G166" i="20"/>
  <c r="M166" i="20" s="1"/>
  <c r="I166" i="20"/>
  <c r="K166" i="20"/>
  <c r="O166" i="20"/>
  <c r="Q166" i="20"/>
  <c r="V166" i="20"/>
  <c r="G186" i="20"/>
  <c r="I186" i="20"/>
  <c r="K186" i="20"/>
  <c r="M186" i="20"/>
  <c r="O186" i="20"/>
  <c r="Q186" i="20"/>
  <c r="V186" i="20"/>
  <c r="G207" i="20"/>
  <c r="M207" i="20" s="1"/>
  <c r="I207" i="20"/>
  <c r="K207" i="20"/>
  <c r="O207" i="20"/>
  <c r="Q207" i="20"/>
  <c r="V207" i="20"/>
  <c r="G227" i="20"/>
  <c r="I227" i="20"/>
  <c r="K227" i="20"/>
  <c r="M227" i="20"/>
  <c r="O227" i="20"/>
  <c r="Q227" i="20"/>
  <c r="V227" i="20"/>
  <c r="AE236" i="20"/>
  <c r="G627" i="19"/>
  <c r="BA620" i="19"/>
  <c r="BA616" i="19"/>
  <c r="BA612" i="19"/>
  <c r="BA608" i="19"/>
  <c r="BA604" i="19"/>
  <c r="BA591" i="19"/>
  <c r="BA590" i="19"/>
  <c r="BA585" i="19"/>
  <c r="BA569" i="19"/>
  <c r="BA568" i="19"/>
  <c r="BA563" i="19"/>
  <c r="BA547" i="19"/>
  <c r="BA545" i="19"/>
  <c r="BA540" i="19"/>
  <c r="BA524" i="19"/>
  <c r="BA523" i="19"/>
  <c r="BA518" i="19"/>
  <c r="BA503" i="19"/>
  <c r="BA501" i="19"/>
  <c r="BA496" i="19"/>
  <c r="BA481" i="19"/>
  <c r="BA480" i="19"/>
  <c r="BA475" i="19"/>
  <c r="BA460" i="19"/>
  <c r="BA458" i="19"/>
  <c r="BA453" i="19"/>
  <c r="BA422" i="19"/>
  <c r="BA412" i="19"/>
  <c r="BA355" i="19"/>
  <c r="BA318" i="19"/>
  <c r="BA233" i="19"/>
  <c r="BA209" i="19"/>
  <c r="BA147" i="19"/>
  <c r="BA112" i="19"/>
  <c r="BA111" i="19"/>
  <c r="BA110" i="19"/>
  <c r="BA109" i="19"/>
  <c r="BA90" i="19"/>
  <c r="BA70" i="19"/>
  <c r="BA66" i="19"/>
  <c r="BA30" i="19"/>
  <c r="G8" i="19"/>
  <c r="K8" i="19"/>
  <c r="O8" i="19"/>
  <c r="V8" i="19"/>
  <c r="G9" i="19"/>
  <c r="I9" i="19"/>
  <c r="I8" i="19" s="1"/>
  <c r="K9" i="19"/>
  <c r="M9" i="19"/>
  <c r="M8" i="19" s="1"/>
  <c r="O9" i="19"/>
  <c r="Q9" i="19"/>
  <c r="Q8" i="19" s="1"/>
  <c r="V9" i="19"/>
  <c r="G26" i="19"/>
  <c r="I26" i="19"/>
  <c r="I25" i="19" s="1"/>
  <c r="K26" i="19"/>
  <c r="M26" i="19"/>
  <c r="O26" i="19"/>
  <c r="Q26" i="19"/>
  <c r="Q25" i="19" s="1"/>
  <c r="V26" i="19"/>
  <c r="G29" i="19"/>
  <c r="M29" i="19" s="1"/>
  <c r="I29" i="19"/>
  <c r="K29" i="19"/>
  <c r="K25" i="19" s="1"/>
  <c r="O29" i="19"/>
  <c r="O25" i="19" s="1"/>
  <c r="Q29" i="19"/>
  <c r="V29" i="19"/>
  <c r="V25" i="19" s="1"/>
  <c r="I34" i="19"/>
  <c r="Q34" i="19"/>
  <c r="G35" i="19"/>
  <c r="G34" i="19" s="1"/>
  <c r="I35" i="19"/>
  <c r="K35" i="19"/>
  <c r="K34" i="19" s="1"/>
  <c r="O35" i="19"/>
  <c r="O34" i="19" s="1"/>
  <c r="Q35" i="19"/>
  <c r="V35" i="19"/>
  <c r="V34" i="19" s="1"/>
  <c r="G41" i="19"/>
  <c r="G40" i="19" s="1"/>
  <c r="I41" i="19"/>
  <c r="K41" i="19"/>
  <c r="K40" i="19" s="1"/>
  <c r="O41" i="19"/>
  <c r="O40" i="19" s="1"/>
  <c r="Q41" i="19"/>
  <c r="V41" i="19"/>
  <c r="V40" i="19" s="1"/>
  <c r="G56" i="19"/>
  <c r="I56" i="19"/>
  <c r="I40" i="19" s="1"/>
  <c r="K56" i="19"/>
  <c r="M56" i="19"/>
  <c r="O56" i="19"/>
  <c r="Q56" i="19"/>
  <c r="Q40" i="19" s="1"/>
  <c r="V56" i="19"/>
  <c r="G65" i="19"/>
  <c r="M65" i="19" s="1"/>
  <c r="I65" i="19"/>
  <c r="K65" i="19"/>
  <c r="O65" i="19"/>
  <c r="Q65" i="19"/>
  <c r="V65" i="19"/>
  <c r="G69" i="19"/>
  <c r="I69" i="19"/>
  <c r="K69" i="19"/>
  <c r="M69" i="19"/>
  <c r="O69" i="19"/>
  <c r="Q69" i="19"/>
  <c r="V69" i="19"/>
  <c r="G74" i="19"/>
  <c r="M74" i="19" s="1"/>
  <c r="I74" i="19"/>
  <c r="K74" i="19"/>
  <c r="O74" i="19"/>
  <c r="Q74" i="19"/>
  <c r="V74" i="19"/>
  <c r="G80" i="19"/>
  <c r="G79" i="19" s="1"/>
  <c r="I80" i="19"/>
  <c r="K80" i="19"/>
  <c r="K79" i="19" s="1"/>
  <c r="O80" i="19"/>
  <c r="O79" i="19" s="1"/>
  <c r="Q80" i="19"/>
  <c r="V80" i="19"/>
  <c r="V79" i="19" s="1"/>
  <c r="G89" i="19"/>
  <c r="I89" i="19"/>
  <c r="I79" i="19" s="1"/>
  <c r="K89" i="19"/>
  <c r="M89" i="19"/>
  <c r="O89" i="19"/>
  <c r="Q89" i="19"/>
  <c r="Q79" i="19" s="1"/>
  <c r="V89" i="19"/>
  <c r="G107" i="19"/>
  <c r="I107" i="19"/>
  <c r="K107" i="19"/>
  <c r="M107" i="19"/>
  <c r="O107" i="19"/>
  <c r="Q107" i="19"/>
  <c r="V107" i="19"/>
  <c r="G129" i="19"/>
  <c r="I129" i="19"/>
  <c r="K129" i="19"/>
  <c r="M129" i="19"/>
  <c r="O129" i="19"/>
  <c r="Q129" i="19"/>
  <c r="V129" i="19"/>
  <c r="G146" i="19"/>
  <c r="M146" i="19" s="1"/>
  <c r="I146" i="19"/>
  <c r="K146" i="19"/>
  <c r="O146" i="19"/>
  <c r="Q146" i="19"/>
  <c r="V146" i="19"/>
  <c r="G162" i="19"/>
  <c r="I162" i="19"/>
  <c r="K162" i="19"/>
  <c r="M162" i="19"/>
  <c r="O162" i="19"/>
  <c r="Q162" i="19"/>
  <c r="V162" i="19"/>
  <c r="G166" i="19"/>
  <c r="M166" i="19" s="1"/>
  <c r="I166" i="19"/>
  <c r="K166" i="19"/>
  <c r="O166" i="19"/>
  <c r="Q166" i="19"/>
  <c r="V166" i="19"/>
  <c r="G184" i="19"/>
  <c r="I184" i="19"/>
  <c r="K184" i="19"/>
  <c r="M184" i="19"/>
  <c r="O184" i="19"/>
  <c r="Q184" i="19"/>
  <c r="V184" i="19"/>
  <c r="G188" i="19"/>
  <c r="M188" i="19" s="1"/>
  <c r="I188" i="19"/>
  <c r="K188" i="19"/>
  <c r="O188" i="19"/>
  <c r="Q188" i="19"/>
  <c r="V188" i="19"/>
  <c r="G192" i="19"/>
  <c r="I192" i="19"/>
  <c r="K192" i="19"/>
  <c r="M192" i="19"/>
  <c r="O192" i="19"/>
  <c r="Q192" i="19"/>
  <c r="V192" i="19"/>
  <c r="G196" i="19"/>
  <c r="M196" i="19" s="1"/>
  <c r="I196" i="19"/>
  <c r="K196" i="19"/>
  <c r="O196" i="19"/>
  <c r="Q196" i="19"/>
  <c r="V196" i="19"/>
  <c r="G198" i="19"/>
  <c r="I198" i="19"/>
  <c r="K198" i="19"/>
  <c r="M198" i="19"/>
  <c r="O198" i="19"/>
  <c r="Q198" i="19"/>
  <c r="V198" i="19"/>
  <c r="G200" i="19"/>
  <c r="M200" i="19" s="1"/>
  <c r="I200" i="19"/>
  <c r="K200" i="19"/>
  <c r="O200" i="19"/>
  <c r="Q200" i="19"/>
  <c r="V200" i="19"/>
  <c r="G208" i="19"/>
  <c r="I208" i="19"/>
  <c r="K208" i="19"/>
  <c r="M208" i="19"/>
  <c r="O208" i="19"/>
  <c r="Q208" i="19"/>
  <c r="V208" i="19"/>
  <c r="G216" i="19"/>
  <c r="M216" i="19" s="1"/>
  <c r="I216" i="19"/>
  <c r="K216" i="19"/>
  <c r="O216" i="19"/>
  <c r="Q216" i="19"/>
  <c r="V216" i="19"/>
  <c r="G227" i="19"/>
  <c r="I227" i="19"/>
  <c r="K227" i="19"/>
  <c r="M227" i="19"/>
  <c r="O227" i="19"/>
  <c r="Q227" i="19"/>
  <c r="V227" i="19"/>
  <c r="G237" i="19"/>
  <c r="M237" i="19" s="1"/>
  <c r="I237" i="19"/>
  <c r="K237" i="19"/>
  <c r="O237" i="19"/>
  <c r="Q237" i="19"/>
  <c r="V237" i="19"/>
  <c r="G246" i="19"/>
  <c r="I246" i="19"/>
  <c r="K246" i="19"/>
  <c r="M246" i="19"/>
  <c r="O246" i="19"/>
  <c r="Q246" i="19"/>
  <c r="V246" i="19"/>
  <c r="G255" i="19"/>
  <c r="M255" i="19" s="1"/>
  <c r="I255" i="19"/>
  <c r="K255" i="19"/>
  <c r="O255" i="19"/>
  <c r="Q255" i="19"/>
  <c r="V255" i="19"/>
  <c r="G268" i="19"/>
  <c r="I268" i="19"/>
  <c r="K268" i="19"/>
  <c r="M268" i="19"/>
  <c r="O268" i="19"/>
  <c r="Q268" i="19"/>
  <c r="V268" i="19"/>
  <c r="G279" i="19"/>
  <c r="M279" i="19" s="1"/>
  <c r="I279" i="19"/>
  <c r="K279" i="19"/>
  <c r="O279" i="19"/>
  <c r="Q279" i="19"/>
  <c r="V279" i="19"/>
  <c r="G289" i="19"/>
  <c r="I289" i="19"/>
  <c r="K289" i="19"/>
  <c r="M289" i="19"/>
  <c r="O289" i="19"/>
  <c r="Q289" i="19"/>
  <c r="V289" i="19"/>
  <c r="G301" i="19"/>
  <c r="M301" i="19" s="1"/>
  <c r="I301" i="19"/>
  <c r="K301" i="19"/>
  <c r="O301" i="19"/>
  <c r="Q301" i="19"/>
  <c r="V301" i="19"/>
  <c r="G312" i="19"/>
  <c r="I312" i="19"/>
  <c r="K312" i="19"/>
  <c r="M312" i="19"/>
  <c r="O312" i="19"/>
  <c r="Q312" i="19"/>
  <c r="V312" i="19"/>
  <c r="G324" i="19"/>
  <c r="M324" i="19" s="1"/>
  <c r="I324" i="19"/>
  <c r="K324" i="19"/>
  <c r="O324" i="19"/>
  <c r="Q324" i="19"/>
  <c r="V324" i="19"/>
  <c r="G334" i="19"/>
  <c r="I334" i="19"/>
  <c r="K334" i="19"/>
  <c r="M334" i="19"/>
  <c r="O334" i="19"/>
  <c r="Q334" i="19"/>
  <c r="V334" i="19"/>
  <c r="G343" i="19"/>
  <c r="M343" i="19" s="1"/>
  <c r="I343" i="19"/>
  <c r="K343" i="19"/>
  <c r="O343" i="19"/>
  <c r="Q343" i="19"/>
  <c r="V343" i="19"/>
  <c r="G354" i="19"/>
  <c r="I354" i="19"/>
  <c r="K354" i="19"/>
  <c r="M354" i="19"/>
  <c r="O354" i="19"/>
  <c r="Q354" i="19"/>
  <c r="V354" i="19"/>
  <c r="G359" i="19"/>
  <c r="M359" i="19" s="1"/>
  <c r="I359" i="19"/>
  <c r="K359" i="19"/>
  <c r="O359" i="19"/>
  <c r="Q359" i="19"/>
  <c r="V359" i="19"/>
  <c r="G399" i="19"/>
  <c r="I399" i="19"/>
  <c r="K399" i="19"/>
  <c r="M399" i="19"/>
  <c r="O399" i="19"/>
  <c r="Q399" i="19"/>
  <c r="V399" i="19"/>
  <c r="G411" i="19"/>
  <c r="M411" i="19" s="1"/>
  <c r="I411" i="19"/>
  <c r="K411" i="19"/>
  <c r="O411" i="19"/>
  <c r="Q411" i="19"/>
  <c r="V411" i="19"/>
  <c r="G426" i="19"/>
  <c r="I426" i="19"/>
  <c r="K426" i="19"/>
  <c r="M426" i="19"/>
  <c r="O426" i="19"/>
  <c r="Q426" i="19"/>
  <c r="V426" i="19"/>
  <c r="G434" i="19"/>
  <c r="M434" i="19" s="1"/>
  <c r="I434" i="19"/>
  <c r="K434" i="19"/>
  <c r="O434" i="19"/>
  <c r="Q434" i="19"/>
  <c r="V434" i="19"/>
  <c r="G442" i="19"/>
  <c r="I442" i="19"/>
  <c r="K442" i="19"/>
  <c r="M442" i="19"/>
  <c r="O442" i="19"/>
  <c r="Q442" i="19"/>
  <c r="V442" i="19"/>
  <c r="G464" i="19"/>
  <c r="M464" i="19" s="1"/>
  <c r="I464" i="19"/>
  <c r="K464" i="19"/>
  <c r="O464" i="19"/>
  <c r="Q464" i="19"/>
  <c r="V464" i="19"/>
  <c r="G485" i="19"/>
  <c r="I485" i="19"/>
  <c r="K485" i="19"/>
  <c r="M485" i="19"/>
  <c r="O485" i="19"/>
  <c r="Q485" i="19"/>
  <c r="V485" i="19"/>
  <c r="G507" i="19"/>
  <c r="M507" i="19" s="1"/>
  <c r="I507" i="19"/>
  <c r="K507" i="19"/>
  <c r="O507" i="19"/>
  <c r="Q507" i="19"/>
  <c r="V507" i="19"/>
  <c r="G529" i="19"/>
  <c r="I529" i="19"/>
  <c r="K529" i="19"/>
  <c r="M529" i="19"/>
  <c r="O529" i="19"/>
  <c r="Q529" i="19"/>
  <c r="V529" i="19"/>
  <c r="G552" i="19"/>
  <c r="M552" i="19" s="1"/>
  <c r="I552" i="19"/>
  <c r="K552" i="19"/>
  <c r="O552" i="19"/>
  <c r="Q552" i="19"/>
  <c r="V552" i="19"/>
  <c r="G574" i="19"/>
  <c r="I574" i="19"/>
  <c r="K574" i="19"/>
  <c r="M574" i="19"/>
  <c r="O574" i="19"/>
  <c r="Q574" i="19"/>
  <c r="V574" i="19"/>
  <c r="G596" i="19"/>
  <c r="M596" i="19" s="1"/>
  <c r="I596" i="19"/>
  <c r="K596" i="19"/>
  <c r="O596" i="19"/>
  <c r="Q596" i="19"/>
  <c r="V596" i="19"/>
  <c r="G603" i="19"/>
  <c r="I603" i="19"/>
  <c r="I602" i="19" s="1"/>
  <c r="K603" i="19"/>
  <c r="M603" i="19"/>
  <c r="O603" i="19"/>
  <c r="Q603" i="19"/>
  <c r="Q602" i="19" s="1"/>
  <c r="V603" i="19"/>
  <c r="G607" i="19"/>
  <c r="G602" i="19" s="1"/>
  <c r="I607" i="19"/>
  <c r="K607" i="19"/>
  <c r="K602" i="19" s="1"/>
  <c r="O607" i="19"/>
  <c r="O602" i="19" s="1"/>
  <c r="Q607" i="19"/>
  <c r="V607" i="19"/>
  <c r="V602" i="19" s="1"/>
  <c r="G611" i="19"/>
  <c r="I611" i="19"/>
  <c r="K611" i="19"/>
  <c r="M611" i="19"/>
  <c r="O611" i="19"/>
  <c r="Q611" i="19"/>
  <c r="V611" i="19"/>
  <c r="G615" i="19"/>
  <c r="M615" i="19" s="1"/>
  <c r="I615" i="19"/>
  <c r="K615" i="19"/>
  <c r="O615" i="19"/>
  <c r="Q615" i="19"/>
  <c r="V615" i="19"/>
  <c r="G619" i="19"/>
  <c r="I619" i="19"/>
  <c r="K619" i="19"/>
  <c r="M619" i="19"/>
  <c r="O619" i="19"/>
  <c r="Q619" i="19"/>
  <c r="V619" i="19"/>
  <c r="G623" i="19"/>
  <c r="M623" i="19" s="1"/>
  <c r="I623" i="19"/>
  <c r="K623" i="19"/>
  <c r="O623" i="19"/>
  <c r="Q623" i="19"/>
  <c r="V623" i="19"/>
  <c r="AE627" i="19"/>
  <c r="AF627" i="19"/>
  <c r="G201" i="18"/>
  <c r="G9" i="18"/>
  <c r="I9" i="18"/>
  <c r="I8" i="18" s="1"/>
  <c r="K9" i="18"/>
  <c r="M9" i="18"/>
  <c r="O9" i="18"/>
  <c r="Q9" i="18"/>
  <c r="Q8" i="18" s="1"/>
  <c r="V9" i="18"/>
  <c r="G13" i="18"/>
  <c r="M13" i="18" s="1"/>
  <c r="I13" i="18"/>
  <c r="K13" i="18"/>
  <c r="K8" i="18" s="1"/>
  <c r="O13" i="18"/>
  <c r="O8" i="18" s="1"/>
  <c r="Q13" i="18"/>
  <c r="V13" i="18"/>
  <c r="V8" i="18" s="1"/>
  <c r="G17" i="18"/>
  <c r="I17" i="18"/>
  <c r="K17" i="18"/>
  <c r="M17" i="18"/>
  <c r="O17" i="18"/>
  <c r="Q17" i="18"/>
  <c r="V17" i="18"/>
  <c r="G22" i="18"/>
  <c r="I22" i="18"/>
  <c r="I21" i="18" s="1"/>
  <c r="K22" i="18"/>
  <c r="M22" i="18"/>
  <c r="O22" i="18"/>
  <c r="Q22" i="18"/>
  <c r="Q21" i="18" s="1"/>
  <c r="V22" i="18"/>
  <c r="G28" i="18"/>
  <c r="M28" i="18" s="1"/>
  <c r="I28" i="18"/>
  <c r="K28" i="18"/>
  <c r="K21" i="18" s="1"/>
  <c r="O28" i="18"/>
  <c r="O21" i="18" s="1"/>
  <c r="Q28" i="18"/>
  <c r="V28" i="18"/>
  <c r="V21" i="18" s="1"/>
  <c r="G36" i="18"/>
  <c r="I36" i="18"/>
  <c r="K36" i="18"/>
  <c r="M36" i="18"/>
  <c r="O36" i="18"/>
  <c r="Q36" i="18"/>
  <c r="V36" i="18"/>
  <c r="G42" i="18"/>
  <c r="M42" i="18" s="1"/>
  <c r="I42" i="18"/>
  <c r="K42" i="18"/>
  <c r="O42" i="18"/>
  <c r="Q42" i="18"/>
  <c r="V42" i="18"/>
  <c r="G48" i="18"/>
  <c r="I48" i="18"/>
  <c r="K48" i="18"/>
  <c r="M48" i="18"/>
  <c r="O48" i="18"/>
  <c r="Q48" i="18"/>
  <c r="V48" i="18"/>
  <c r="G53" i="18"/>
  <c r="M53" i="18" s="1"/>
  <c r="I53" i="18"/>
  <c r="K53" i="18"/>
  <c r="O53" i="18"/>
  <c r="Q53" i="18"/>
  <c r="V53" i="18"/>
  <c r="G58" i="18"/>
  <c r="I58" i="18"/>
  <c r="K58" i="18"/>
  <c r="M58" i="18"/>
  <c r="O58" i="18"/>
  <c r="Q58" i="18"/>
  <c r="V58" i="18"/>
  <c r="G62" i="18"/>
  <c r="M62" i="18" s="1"/>
  <c r="I62" i="18"/>
  <c r="K62" i="18"/>
  <c r="O62" i="18"/>
  <c r="Q62" i="18"/>
  <c r="V62" i="18"/>
  <c r="G66" i="18"/>
  <c r="I66" i="18"/>
  <c r="K66" i="18"/>
  <c r="M66" i="18"/>
  <c r="O66" i="18"/>
  <c r="Q66" i="18"/>
  <c r="V66" i="18"/>
  <c r="G71" i="18"/>
  <c r="M71" i="18" s="1"/>
  <c r="I71" i="18"/>
  <c r="K71" i="18"/>
  <c r="O71" i="18"/>
  <c r="Q71" i="18"/>
  <c r="V71" i="18"/>
  <c r="G76" i="18"/>
  <c r="I76" i="18"/>
  <c r="K76" i="18"/>
  <c r="M76" i="18"/>
  <c r="O76" i="18"/>
  <c r="Q76" i="18"/>
  <c r="V76" i="18"/>
  <c r="G80" i="18"/>
  <c r="M80" i="18" s="1"/>
  <c r="I80" i="18"/>
  <c r="K80" i="18"/>
  <c r="O80" i="18"/>
  <c r="Q80" i="18"/>
  <c r="V80" i="18"/>
  <c r="G86" i="18"/>
  <c r="I86" i="18"/>
  <c r="K86" i="18"/>
  <c r="M86" i="18"/>
  <c r="O86" i="18"/>
  <c r="Q86" i="18"/>
  <c r="V86" i="18"/>
  <c r="G90" i="18"/>
  <c r="M90" i="18" s="1"/>
  <c r="I90" i="18"/>
  <c r="K90" i="18"/>
  <c r="O90" i="18"/>
  <c r="Q90" i="18"/>
  <c r="V90" i="18"/>
  <c r="G94" i="18"/>
  <c r="I94" i="18"/>
  <c r="K94" i="18"/>
  <c r="M94" i="18"/>
  <c r="O94" i="18"/>
  <c r="Q94" i="18"/>
  <c r="V94" i="18"/>
  <c r="G98" i="18"/>
  <c r="M98" i="18" s="1"/>
  <c r="I98" i="18"/>
  <c r="K98" i="18"/>
  <c r="O98" i="18"/>
  <c r="Q98" i="18"/>
  <c r="V98" i="18"/>
  <c r="G104" i="18"/>
  <c r="I104" i="18"/>
  <c r="K104" i="18"/>
  <c r="M104" i="18"/>
  <c r="O104" i="18"/>
  <c r="Q104" i="18"/>
  <c r="V104" i="18"/>
  <c r="G110" i="18"/>
  <c r="M110" i="18" s="1"/>
  <c r="I110" i="18"/>
  <c r="K110" i="18"/>
  <c r="O110" i="18"/>
  <c r="Q110" i="18"/>
  <c r="V110" i="18"/>
  <c r="G116" i="18"/>
  <c r="I116" i="18"/>
  <c r="K116" i="18"/>
  <c r="M116" i="18"/>
  <c r="O116" i="18"/>
  <c r="Q116" i="18"/>
  <c r="V116" i="18"/>
  <c r="G122" i="18"/>
  <c r="M122" i="18" s="1"/>
  <c r="I122" i="18"/>
  <c r="K122" i="18"/>
  <c r="O122" i="18"/>
  <c r="Q122" i="18"/>
  <c r="V122" i="18"/>
  <c r="G128" i="18"/>
  <c r="I128" i="18"/>
  <c r="K128" i="18"/>
  <c r="M128" i="18"/>
  <c r="O128" i="18"/>
  <c r="Q128" i="18"/>
  <c r="V128" i="18"/>
  <c r="G130" i="18"/>
  <c r="M130" i="18" s="1"/>
  <c r="I130" i="18"/>
  <c r="K130" i="18"/>
  <c r="O130" i="18"/>
  <c r="Q130" i="18"/>
  <c r="V130" i="18"/>
  <c r="G134" i="18"/>
  <c r="I134" i="18"/>
  <c r="K134" i="18"/>
  <c r="M134" i="18"/>
  <c r="O134" i="18"/>
  <c r="Q134" i="18"/>
  <c r="V134" i="18"/>
  <c r="G136" i="18"/>
  <c r="M136" i="18" s="1"/>
  <c r="I136" i="18"/>
  <c r="K136" i="18"/>
  <c r="O136" i="18"/>
  <c r="Q136" i="18"/>
  <c r="V136" i="18"/>
  <c r="G140" i="18"/>
  <c r="I140" i="18"/>
  <c r="K140" i="18"/>
  <c r="M140" i="18"/>
  <c r="O140" i="18"/>
  <c r="Q140" i="18"/>
  <c r="V140" i="18"/>
  <c r="G144" i="18"/>
  <c r="M144" i="18" s="1"/>
  <c r="I144" i="18"/>
  <c r="K144" i="18"/>
  <c r="O144" i="18"/>
  <c r="Q144" i="18"/>
  <c r="V144" i="18"/>
  <c r="G146" i="18"/>
  <c r="I146" i="18"/>
  <c r="K146" i="18"/>
  <c r="M146" i="18"/>
  <c r="O146" i="18"/>
  <c r="Q146" i="18"/>
  <c r="V146" i="18"/>
  <c r="G152" i="18"/>
  <c r="M152" i="18" s="1"/>
  <c r="I152" i="18"/>
  <c r="K152" i="18"/>
  <c r="O152" i="18"/>
  <c r="Q152" i="18"/>
  <c r="V152" i="18"/>
  <c r="G158" i="18"/>
  <c r="I158" i="18"/>
  <c r="K158" i="18"/>
  <c r="M158" i="18"/>
  <c r="O158" i="18"/>
  <c r="Q158" i="18"/>
  <c r="V158" i="18"/>
  <c r="G166" i="18"/>
  <c r="M166" i="18" s="1"/>
  <c r="I166" i="18"/>
  <c r="K166" i="18"/>
  <c r="O166" i="18"/>
  <c r="Q166" i="18"/>
  <c r="V166" i="18"/>
  <c r="G172" i="18"/>
  <c r="I172" i="18"/>
  <c r="K172" i="18"/>
  <c r="M172" i="18"/>
  <c r="O172" i="18"/>
  <c r="Q172" i="18"/>
  <c r="V172" i="18"/>
  <c r="G178" i="18"/>
  <c r="M178" i="18" s="1"/>
  <c r="I178" i="18"/>
  <c r="K178" i="18"/>
  <c r="O178" i="18"/>
  <c r="Q178" i="18"/>
  <c r="V178" i="18"/>
  <c r="G180" i="18"/>
  <c r="I180" i="18"/>
  <c r="K180" i="18"/>
  <c r="M180" i="18"/>
  <c r="O180" i="18"/>
  <c r="Q180" i="18"/>
  <c r="V180" i="18"/>
  <c r="G182" i="18"/>
  <c r="M182" i="18" s="1"/>
  <c r="I182" i="18"/>
  <c r="K182" i="18"/>
  <c r="O182" i="18"/>
  <c r="Q182" i="18"/>
  <c r="V182" i="18"/>
  <c r="G186" i="18"/>
  <c r="I186" i="18"/>
  <c r="K186" i="18"/>
  <c r="M186" i="18"/>
  <c r="O186" i="18"/>
  <c r="Q186" i="18"/>
  <c r="V186" i="18"/>
  <c r="G190" i="18"/>
  <c r="M190" i="18" s="1"/>
  <c r="I190" i="18"/>
  <c r="K190" i="18"/>
  <c r="O190" i="18"/>
  <c r="Q190" i="18"/>
  <c r="V190" i="18"/>
  <c r="G192" i="18"/>
  <c r="I192" i="18"/>
  <c r="K192" i="18"/>
  <c r="M192" i="18"/>
  <c r="O192" i="18"/>
  <c r="Q192" i="18"/>
  <c r="V192" i="18"/>
  <c r="G194" i="18"/>
  <c r="M194" i="18" s="1"/>
  <c r="I194" i="18"/>
  <c r="K194" i="18"/>
  <c r="O194" i="18"/>
  <c r="Q194" i="18"/>
  <c r="V194" i="18"/>
  <c r="G196" i="18"/>
  <c r="I196" i="18"/>
  <c r="K196" i="18"/>
  <c r="M196" i="18"/>
  <c r="O196" i="18"/>
  <c r="Q196" i="18"/>
  <c r="V196" i="18"/>
  <c r="AE201" i="18"/>
  <c r="G333" i="17"/>
  <c r="G9" i="17"/>
  <c r="I9" i="17"/>
  <c r="I8" i="17" s="1"/>
  <c r="K9" i="17"/>
  <c r="M9" i="17"/>
  <c r="O9" i="17"/>
  <c r="Q9" i="17"/>
  <c r="Q8" i="17" s="1"/>
  <c r="V9" i="17"/>
  <c r="G14" i="17"/>
  <c r="G8" i="17" s="1"/>
  <c r="I14" i="17"/>
  <c r="K14" i="17"/>
  <c r="K8" i="17" s="1"/>
  <c r="O14" i="17"/>
  <c r="O8" i="17" s="1"/>
  <c r="Q14" i="17"/>
  <c r="V14" i="17"/>
  <c r="V8" i="17" s="1"/>
  <c r="G20" i="17"/>
  <c r="I20" i="17"/>
  <c r="K20" i="17"/>
  <c r="M20" i="17"/>
  <c r="O20" i="17"/>
  <c r="Q20" i="17"/>
  <c r="V20" i="17"/>
  <c r="G22" i="17"/>
  <c r="M22" i="17" s="1"/>
  <c r="I22" i="17"/>
  <c r="K22" i="17"/>
  <c r="O22" i="17"/>
  <c r="Q22" i="17"/>
  <c r="V22" i="17"/>
  <c r="G24" i="17"/>
  <c r="I24" i="17"/>
  <c r="K24" i="17"/>
  <c r="M24" i="17"/>
  <c r="O24" i="17"/>
  <c r="Q24" i="17"/>
  <c r="V24" i="17"/>
  <c r="G28" i="17"/>
  <c r="M28" i="17" s="1"/>
  <c r="I28" i="17"/>
  <c r="K28" i="17"/>
  <c r="O28" i="17"/>
  <c r="Q28" i="17"/>
  <c r="V28" i="17"/>
  <c r="G30" i="17"/>
  <c r="I30" i="17"/>
  <c r="K30" i="17"/>
  <c r="M30" i="17"/>
  <c r="O30" i="17"/>
  <c r="Q30" i="17"/>
  <c r="V30" i="17"/>
  <c r="G35" i="17"/>
  <c r="M35" i="17" s="1"/>
  <c r="I35" i="17"/>
  <c r="K35" i="17"/>
  <c r="O35" i="17"/>
  <c r="Q35" i="17"/>
  <c r="V35" i="17"/>
  <c r="G37" i="17"/>
  <c r="I37" i="17"/>
  <c r="K37" i="17"/>
  <c r="M37" i="17"/>
  <c r="O37" i="17"/>
  <c r="Q37" i="17"/>
  <c r="V37" i="17"/>
  <c r="G41" i="17"/>
  <c r="M41" i="17" s="1"/>
  <c r="I41" i="17"/>
  <c r="K41" i="17"/>
  <c r="O41" i="17"/>
  <c r="Q41" i="17"/>
  <c r="V41" i="17"/>
  <c r="G43" i="17"/>
  <c r="I43" i="17"/>
  <c r="K43" i="17"/>
  <c r="M43" i="17"/>
  <c r="O43" i="17"/>
  <c r="Q43" i="17"/>
  <c r="V43" i="17"/>
  <c r="G45" i="17"/>
  <c r="M45" i="17" s="1"/>
  <c r="I45" i="17"/>
  <c r="K45" i="17"/>
  <c r="O45" i="17"/>
  <c r="Q45" i="17"/>
  <c r="V45" i="17"/>
  <c r="G47" i="17"/>
  <c r="I47" i="17"/>
  <c r="K47" i="17"/>
  <c r="M47" i="17"/>
  <c r="O47" i="17"/>
  <c r="Q47" i="17"/>
  <c r="V47" i="17"/>
  <c r="G49" i="17"/>
  <c r="M49" i="17" s="1"/>
  <c r="I49" i="17"/>
  <c r="K49" i="17"/>
  <c r="O49" i="17"/>
  <c r="Q49" i="17"/>
  <c r="V49" i="17"/>
  <c r="G51" i="17"/>
  <c r="I51" i="17"/>
  <c r="K51" i="17"/>
  <c r="M51" i="17"/>
  <c r="O51" i="17"/>
  <c r="Q51" i="17"/>
  <c r="V51" i="17"/>
  <c r="G53" i="17"/>
  <c r="M53" i="17" s="1"/>
  <c r="I53" i="17"/>
  <c r="K53" i="17"/>
  <c r="O53" i="17"/>
  <c r="Q53" i="17"/>
  <c r="V53" i="17"/>
  <c r="G55" i="17"/>
  <c r="I55" i="17"/>
  <c r="K55" i="17"/>
  <c r="M55" i="17"/>
  <c r="O55" i="17"/>
  <c r="Q55" i="17"/>
  <c r="V55" i="17"/>
  <c r="G57" i="17"/>
  <c r="M57" i="17" s="1"/>
  <c r="I57" i="17"/>
  <c r="K57" i="17"/>
  <c r="O57" i="17"/>
  <c r="Q57" i="17"/>
  <c r="V57" i="17"/>
  <c r="G61" i="17"/>
  <c r="I61" i="17"/>
  <c r="K61" i="17"/>
  <c r="M61" i="17"/>
  <c r="O61" i="17"/>
  <c r="Q61" i="17"/>
  <c r="V61" i="17"/>
  <c r="G65" i="17"/>
  <c r="M65" i="17" s="1"/>
  <c r="I65" i="17"/>
  <c r="K65" i="17"/>
  <c r="O65" i="17"/>
  <c r="Q65" i="17"/>
  <c r="V65" i="17"/>
  <c r="G67" i="17"/>
  <c r="I67" i="17"/>
  <c r="K67" i="17"/>
  <c r="M67" i="17"/>
  <c r="O67" i="17"/>
  <c r="Q67" i="17"/>
  <c r="V67" i="17"/>
  <c r="G69" i="17"/>
  <c r="M69" i="17" s="1"/>
  <c r="I69" i="17"/>
  <c r="K69" i="17"/>
  <c r="O69" i="17"/>
  <c r="Q69" i="17"/>
  <c r="V69" i="17"/>
  <c r="G71" i="17"/>
  <c r="I71" i="17"/>
  <c r="K71" i="17"/>
  <c r="M71" i="17"/>
  <c r="O71" i="17"/>
  <c r="Q71" i="17"/>
  <c r="V71" i="17"/>
  <c r="G79" i="17"/>
  <c r="M79" i="17" s="1"/>
  <c r="I79" i="17"/>
  <c r="K79" i="17"/>
  <c r="O79" i="17"/>
  <c r="Q79" i="17"/>
  <c r="V79" i="17"/>
  <c r="G81" i="17"/>
  <c r="I81" i="17"/>
  <c r="K81" i="17"/>
  <c r="M81" i="17"/>
  <c r="O81" i="17"/>
  <c r="Q81" i="17"/>
  <c r="V81" i="17"/>
  <c r="G83" i="17"/>
  <c r="M83" i="17" s="1"/>
  <c r="I83" i="17"/>
  <c r="K83" i="17"/>
  <c r="O83" i="17"/>
  <c r="Q83" i="17"/>
  <c r="V83" i="17"/>
  <c r="G91" i="17"/>
  <c r="I91" i="17"/>
  <c r="K91" i="17"/>
  <c r="M91" i="17"/>
  <c r="O91" i="17"/>
  <c r="Q91" i="17"/>
  <c r="V91" i="17"/>
  <c r="G96" i="17"/>
  <c r="M96" i="17" s="1"/>
  <c r="I96" i="17"/>
  <c r="K96" i="17"/>
  <c r="O96" i="17"/>
  <c r="Q96" i="17"/>
  <c r="V96" i="17"/>
  <c r="G102" i="17"/>
  <c r="I102" i="17"/>
  <c r="K102" i="17"/>
  <c r="M102" i="17"/>
  <c r="O102" i="17"/>
  <c r="Q102" i="17"/>
  <c r="V102" i="17"/>
  <c r="G108" i="17"/>
  <c r="M108" i="17" s="1"/>
  <c r="I108" i="17"/>
  <c r="K108" i="17"/>
  <c r="O108" i="17"/>
  <c r="Q108" i="17"/>
  <c r="V108" i="17"/>
  <c r="G114" i="17"/>
  <c r="I114" i="17"/>
  <c r="K114" i="17"/>
  <c r="M114" i="17"/>
  <c r="O114" i="17"/>
  <c r="Q114" i="17"/>
  <c r="V114" i="17"/>
  <c r="G120" i="17"/>
  <c r="M120" i="17" s="1"/>
  <c r="I120" i="17"/>
  <c r="K120" i="17"/>
  <c r="O120" i="17"/>
  <c r="Q120" i="17"/>
  <c r="V120" i="17"/>
  <c r="G124" i="17"/>
  <c r="I124" i="17"/>
  <c r="K124" i="17"/>
  <c r="M124" i="17"/>
  <c r="O124" i="17"/>
  <c r="Q124" i="17"/>
  <c r="V124" i="17"/>
  <c r="G126" i="17"/>
  <c r="M126" i="17" s="1"/>
  <c r="I126" i="17"/>
  <c r="K126" i="17"/>
  <c r="O126" i="17"/>
  <c r="Q126" i="17"/>
  <c r="V126" i="17"/>
  <c r="G130" i="17"/>
  <c r="I130" i="17"/>
  <c r="K130" i="17"/>
  <c r="M130" i="17"/>
  <c r="O130" i="17"/>
  <c r="Q130" i="17"/>
  <c r="V130" i="17"/>
  <c r="G136" i="17"/>
  <c r="M136" i="17" s="1"/>
  <c r="I136" i="17"/>
  <c r="K136" i="17"/>
  <c r="O136" i="17"/>
  <c r="Q136" i="17"/>
  <c r="V136" i="17"/>
  <c r="G138" i="17"/>
  <c r="I138" i="17"/>
  <c r="K138" i="17"/>
  <c r="M138" i="17"/>
  <c r="O138" i="17"/>
  <c r="Q138" i="17"/>
  <c r="V138" i="17"/>
  <c r="G145" i="17"/>
  <c r="M145" i="17" s="1"/>
  <c r="I145" i="17"/>
  <c r="K145" i="17"/>
  <c r="O145" i="17"/>
  <c r="Q145" i="17"/>
  <c r="V145" i="17"/>
  <c r="G147" i="17"/>
  <c r="I147" i="17"/>
  <c r="K147" i="17"/>
  <c r="M147" i="17"/>
  <c r="O147" i="17"/>
  <c r="Q147" i="17"/>
  <c r="V147" i="17"/>
  <c r="G155" i="17"/>
  <c r="M155" i="17" s="1"/>
  <c r="I155" i="17"/>
  <c r="K155" i="17"/>
  <c r="O155" i="17"/>
  <c r="Q155" i="17"/>
  <c r="V155" i="17"/>
  <c r="G163" i="17"/>
  <c r="I163" i="17"/>
  <c r="K163" i="17"/>
  <c r="M163" i="17"/>
  <c r="O163" i="17"/>
  <c r="Q163" i="17"/>
  <c r="V163" i="17"/>
  <c r="G170" i="17"/>
  <c r="I170" i="17"/>
  <c r="I169" i="17" s="1"/>
  <c r="K170" i="17"/>
  <c r="M170" i="17"/>
  <c r="O170" i="17"/>
  <c r="Q170" i="17"/>
  <c r="Q169" i="17" s="1"/>
  <c r="V170" i="17"/>
  <c r="G172" i="17"/>
  <c r="G169" i="17" s="1"/>
  <c r="I172" i="17"/>
  <c r="K172" i="17"/>
  <c r="K169" i="17" s="1"/>
  <c r="O172" i="17"/>
  <c r="O169" i="17" s="1"/>
  <c r="Q172" i="17"/>
  <c r="V172" i="17"/>
  <c r="V169" i="17" s="1"/>
  <c r="G176" i="17"/>
  <c r="I176" i="17"/>
  <c r="K176" i="17"/>
  <c r="M176" i="17"/>
  <c r="O176" i="17"/>
  <c r="Q176" i="17"/>
  <c r="V176" i="17"/>
  <c r="G180" i="17"/>
  <c r="M180" i="17" s="1"/>
  <c r="I180" i="17"/>
  <c r="K180" i="17"/>
  <c r="O180" i="17"/>
  <c r="Q180" i="17"/>
  <c r="V180" i="17"/>
  <c r="G182" i="17"/>
  <c r="I182" i="17"/>
  <c r="K182" i="17"/>
  <c r="M182" i="17"/>
  <c r="O182" i="17"/>
  <c r="Q182" i="17"/>
  <c r="V182" i="17"/>
  <c r="G184" i="17"/>
  <c r="M184" i="17" s="1"/>
  <c r="I184" i="17"/>
  <c r="K184" i="17"/>
  <c r="O184" i="17"/>
  <c r="Q184" i="17"/>
  <c r="V184" i="17"/>
  <c r="G186" i="17"/>
  <c r="I186" i="17"/>
  <c r="K186" i="17"/>
  <c r="M186" i="17"/>
  <c r="O186" i="17"/>
  <c r="Q186" i="17"/>
  <c r="V186" i="17"/>
  <c r="G188" i="17"/>
  <c r="M188" i="17" s="1"/>
  <c r="I188" i="17"/>
  <c r="K188" i="17"/>
  <c r="O188" i="17"/>
  <c r="Q188" i="17"/>
  <c r="V188" i="17"/>
  <c r="G192" i="17"/>
  <c r="I192" i="17"/>
  <c r="K192" i="17"/>
  <c r="M192" i="17"/>
  <c r="O192" i="17"/>
  <c r="Q192" i="17"/>
  <c r="V192" i="17"/>
  <c r="G196" i="17"/>
  <c r="M196" i="17" s="1"/>
  <c r="I196" i="17"/>
  <c r="K196" i="17"/>
  <c r="O196" i="17"/>
  <c r="Q196" i="17"/>
  <c r="V196" i="17"/>
  <c r="G198" i="17"/>
  <c r="I198" i="17"/>
  <c r="K198" i="17"/>
  <c r="M198" i="17"/>
  <c r="O198" i="17"/>
  <c r="Q198" i="17"/>
  <c r="V198" i="17"/>
  <c r="G200" i="17"/>
  <c r="M200" i="17" s="1"/>
  <c r="I200" i="17"/>
  <c r="K200" i="17"/>
  <c r="O200" i="17"/>
  <c r="Q200" i="17"/>
  <c r="V200" i="17"/>
  <c r="G202" i="17"/>
  <c r="I202" i="17"/>
  <c r="K202" i="17"/>
  <c r="M202" i="17"/>
  <c r="O202" i="17"/>
  <c r="Q202" i="17"/>
  <c r="V202" i="17"/>
  <c r="G204" i="17"/>
  <c r="M204" i="17" s="1"/>
  <c r="I204" i="17"/>
  <c r="K204" i="17"/>
  <c r="O204" i="17"/>
  <c r="Q204" i="17"/>
  <c r="V204" i="17"/>
  <c r="G206" i="17"/>
  <c r="I206" i="17"/>
  <c r="K206" i="17"/>
  <c r="M206" i="17"/>
  <c r="O206" i="17"/>
  <c r="Q206" i="17"/>
  <c r="V206" i="17"/>
  <c r="G210" i="17"/>
  <c r="M210" i="17" s="1"/>
  <c r="I210" i="17"/>
  <c r="K210" i="17"/>
  <c r="O210" i="17"/>
  <c r="Q210" i="17"/>
  <c r="V210" i="17"/>
  <c r="G215" i="17"/>
  <c r="G214" i="17" s="1"/>
  <c r="I215" i="17"/>
  <c r="K215" i="17"/>
  <c r="K214" i="17" s="1"/>
  <c r="O215" i="17"/>
  <c r="O214" i="17" s="1"/>
  <c r="Q215" i="17"/>
  <c r="V215" i="17"/>
  <c r="V214" i="17" s="1"/>
  <c r="G217" i="17"/>
  <c r="I217" i="17"/>
  <c r="I214" i="17" s="1"/>
  <c r="K217" i="17"/>
  <c r="M217" i="17"/>
  <c r="O217" i="17"/>
  <c r="Q217" i="17"/>
  <c r="Q214" i="17" s="1"/>
  <c r="V217" i="17"/>
  <c r="G219" i="17"/>
  <c r="M219" i="17" s="1"/>
  <c r="I219" i="17"/>
  <c r="K219" i="17"/>
  <c r="O219" i="17"/>
  <c r="Q219" i="17"/>
  <c r="V219" i="17"/>
  <c r="G223" i="17"/>
  <c r="I223" i="17"/>
  <c r="K223" i="17"/>
  <c r="M223" i="17"/>
  <c r="O223" i="17"/>
  <c r="Q223" i="17"/>
  <c r="V223" i="17"/>
  <c r="G225" i="17"/>
  <c r="M225" i="17" s="1"/>
  <c r="I225" i="17"/>
  <c r="K225" i="17"/>
  <c r="O225" i="17"/>
  <c r="Q225" i="17"/>
  <c r="V225" i="17"/>
  <c r="G227" i="17"/>
  <c r="I227" i="17"/>
  <c r="K227" i="17"/>
  <c r="M227" i="17"/>
  <c r="O227" i="17"/>
  <c r="Q227" i="17"/>
  <c r="V227" i="17"/>
  <c r="G229" i="17"/>
  <c r="M229" i="17" s="1"/>
  <c r="I229" i="17"/>
  <c r="K229" i="17"/>
  <c r="O229" i="17"/>
  <c r="Q229" i="17"/>
  <c r="V229" i="17"/>
  <c r="G231" i="17"/>
  <c r="I231" i="17"/>
  <c r="K231" i="17"/>
  <c r="M231" i="17"/>
  <c r="O231" i="17"/>
  <c r="Q231" i="17"/>
  <c r="V231" i="17"/>
  <c r="G233" i="17"/>
  <c r="M233" i="17" s="1"/>
  <c r="I233" i="17"/>
  <c r="K233" i="17"/>
  <c r="O233" i="17"/>
  <c r="Q233" i="17"/>
  <c r="V233" i="17"/>
  <c r="G237" i="17"/>
  <c r="I237" i="17"/>
  <c r="K237" i="17"/>
  <c r="M237" i="17"/>
  <c r="O237" i="17"/>
  <c r="Q237" i="17"/>
  <c r="V237" i="17"/>
  <c r="G239" i="17"/>
  <c r="M239" i="17" s="1"/>
  <c r="I239" i="17"/>
  <c r="K239" i="17"/>
  <c r="O239" i="17"/>
  <c r="Q239" i="17"/>
  <c r="V239" i="17"/>
  <c r="G241" i="17"/>
  <c r="I241" i="17"/>
  <c r="K241" i="17"/>
  <c r="M241" i="17"/>
  <c r="O241" i="17"/>
  <c r="Q241" i="17"/>
  <c r="V241" i="17"/>
  <c r="G243" i="17"/>
  <c r="M243" i="17" s="1"/>
  <c r="I243" i="17"/>
  <c r="K243" i="17"/>
  <c r="O243" i="17"/>
  <c r="Q243" i="17"/>
  <c r="V243" i="17"/>
  <c r="G245" i="17"/>
  <c r="I245" i="17"/>
  <c r="K245" i="17"/>
  <c r="M245" i="17"/>
  <c r="O245" i="17"/>
  <c r="Q245" i="17"/>
  <c r="V245" i="17"/>
  <c r="G247" i="17"/>
  <c r="M247" i="17" s="1"/>
  <c r="I247" i="17"/>
  <c r="K247" i="17"/>
  <c r="O247" i="17"/>
  <c r="Q247" i="17"/>
  <c r="V247" i="17"/>
  <c r="G249" i="17"/>
  <c r="I249" i="17"/>
  <c r="K249" i="17"/>
  <c r="M249" i="17"/>
  <c r="O249" i="17"/>
  <c r="Q249" i="17"/>
  <c r="V249" i="17"/>
  <c r="G251" i="17"/>
  <c r="M251" i="17" s="1"/>
  <c r="I251" i="17"/>
  <c r="K251" i="17"/>
  <c r="O251" i="17"/>
  <c r="Q251" i="17"/>
  <c r="V251" i="17"/>
  <c r="G253" i="17"/>
  <c r="I253" i="17"/>
  <c r="K253" i="17"/>
  <c r="M253" i="17"/>
  <c r="O253" i="17"/>
  <c r="Q253" i="17"/>
  <c r="V253" i="17"/>
  <c r="G255" i="17"/>
  <c r="M255" i="17" s="1"/>
  <c r="I255" i="17"/>
  <c r="K255" i="17"/>
  <c r="O255" i="17"/>
  <c r="Q255" i="17"/>
  <c r="V255" i="17"/>
  <c r="G258" i="17"/>
  <c r="I258" i="17"/>
  <c r="K258" i="17"/>
  <c r="M258" i="17"/>
  <c r="O258" i="17"/>
  <c r="Q258" i="17"/>
  <c r="V258" i="17"/>
  <c r="G260" i="17"/>
  <c r="M260" i="17" s="1"/>
  <c r="I260" i="17"/>
  <c r="K260" i="17"/>
  <c r="O260" i="17"/>
  <c r="Q260" i="17"/>
  <c r="V260" i="17"/>
  <c r="G262" i="17"/>
  <c r="I262" i="17"/>
  <c r="K262" i="17"/>
  <c r="M262" i="17"/>
  <c r="O262" i="17"/>
  <c r="Q262" i="17"/>
  <c r="V262" i="17"/>
  <c r="G264" i="17"/>
  <c r="M264" i="17" s="1"/>
  <c r="I264" i="17"/>
  <c r="K264" i="17"/>
  <c r="O264" i="17"/>
  <c r="Q264" i="17"/>
  <c r="V264" i="17"/>
  <c r="G266" i="17"/>
  <c r="I266" i="17"/>
  <c r="K266" i="17"/>
  <c r="M266" i="17"/>
  <c r="O266" i="17"/>
  <c r="Q266" i="17"/>
  <c r="V266" i="17"/>
  <c r="G268" i="17"/>
  <c r="M268" i="17" s="1"/>
  <c r="I268" i="17"/>
  <c r="K268" i="17"/>
  <c r="O268" i="17"/>
  <c r="Q268" i="17"/>
  <c r="V268" i="17"/>
  <c r="G270" i="17"/>
  <c r="I270" i="17"/>
  <c r="K270" i="17"/>
  <c r="M270" i="17"/>
  <c r="O270" i="17"/>
  <c r="Q270" i="17"/>
  <c r="V270" i="17"/>
  <c r="G275" i="17"/>
  <c r="I275" i="17"/>
  <c r="I274" i="17" s="1"/>
  <c r="K275" i="17"/>
  <c r="M275" i="17"/>
  <c r="O275" i="17"/>
  <c r="Q275" i="17"/>
  <c r="Q274" i="17" s="1"/>
  <c r="V275" i="17"/>
  <c r="G281" i="17"/>
  <c r="G274" i="17" s="1"/>
  <c r="I281" i="17"/>
  <c r="K281" i="17"/>
  <c r="K274" i="17" s="1"/>
  <c r="O281" i="17"/>
  <c r="O274" i="17" s="1"/>
  <c r="Q281" i="17"/>
  <c r="V281" i="17"/>
  <c r="V274" i="17" s="1"/>
  <c r="G283" i="17"/>
  <c r="I283" i="17"/>
  <c r="K283" i="17"/>
  <c r="M283" i="17"/>
  <c r="O283" i="17"/>
  <c r="Q283" i="17"/>
  <c r="V283" i="17"/>
  <c r="G285" i="17"/>
  <c r="M285" i="17" s="1"/>
  <c r="I285" i="17"/>
  <c r="K285" i="17"/>
  <c r="O285" i="17"/>
  <c r="Q285" i="17"/>
  <c r="V285" i="17"/>
  <c r="G287" i="17"/>
  <c r="I287" i="17"/>
  <c r="K287" i="17"/>
  <c r="M287" i="17"/>
  <c r="O287" i="17"/>
  <c r="Q287" i="17"/>
  <c r="V287" i="17"/>
  <c r="G291" i="17"/>
  <c r="M291" i="17" s="1"/>
  <c r="I291" i="17"/>
  <c r="K291" i="17"/>
  <c r="O291" i="17"/>
  <c r="Q291" i="17"/>
  <c r="V291" i="17"/>
  <c r="G295" i="17"/>
  <c r="I295" i="17"/>
  <c r="K295" i="17"/>
  <c r="M295" i="17"/>
  <c r="O295" i="17"/>
  <c r="Q295" i="17"/>
  <c r="V295" i="17"/>
  <c r="G300" i="17"/>
  <c r="M300" i="17" s="1"/>
  <c r="I300" i="17"/>
  <c r="K300" i="17"/>
  <c r="O300" i="17"/>
  <c r="Q300" i="17"/>
  <c r="V300" i="17"/>
  <c r="G302" i="17"/>
  <c r="I302" i="17"/>
  <c r="K302" i="17"/>
  <c r="M302" i="17"/>
  <c r="O302" i="17"/>
  <c r="Q302" i="17"/>
  <c r="V302" i="17"/>
  <c r="G306" i="17"/>
  <c r="M306" i="17" s="1"/>
  <c r="I306" i="17"/>
  <c r="K306" i="17"/>
  <c r="O306" i="17"/>
  <c r="Q306" i="17"/>
  <c r="V306" i="17"/>
  <c r="G310" i="17"/>
  <c r="I310" i="17"/>
  <c r="K310" i="17"/>
  <c r="M310" i="17"/>
  <c r="O310" i="17"/>
  <c r="Q310" i="17"/>
  <c r="V310" i="17"/>
  <c r="G312" i="17"/>
  <c r="M312" i="17" s="1"/>
  <c r="I312" i="17"/>
  <c r="K312" i="17"/>
  <c r="O312" i="17"/>
  <c r="Q312" i="17"/>
  <c r="V312" i="17"/>
  <c r="G314" i="17"/>
  <c r="I314" i="17"/>
  <c r="K314" i="17"/>
  <c r="M314" i="17"/>
  <c r="O314" i="17"/>
  <c r="Q314" i="17"/>
  <c r="V314" i="17"/>
  <c r="G316" i="17"/>
  <c r="M316" i="17" s="1"/>
  <c r="I316" i="17"/>
  <c r="K316" i="17"/>
  <c r="O316" i="17"/>
  <c r="Q316" i="17"/>
  <c r="V316" i="17"/>
  <c r="G320" i="17"/>
  <c r="I320" i="17"/>
  <c r="K320" i="17"/>
  <c r="M320" i="17"/>
  <c r="O320" i="17"/>
  <c r="Q320" i="17"/>
  <c r="V320" i="17"/>
  <c r="G322" i="17"/>
  <c r="M322" i="17" s="1"/>
  <c r="I322" i="17"/>
  <c r="K322" i="17"/>
  <c r="O322" i="17"/>
  <c r="Q322" i="17"/>
  <c r="V322" i="17"/>
  <c r="G324" i="17"/>
  <c r="I324" i="17"/>
  <c r="K324" i="17"/>
  <c r="M324" i="17"/>
  <c r="O324" i="17"/>
  <c r="Q324" i="17"/>
  <c r="V324" i="17"/>
  <c r="G326" i="17"/>
  <c r="M326" i="17" s="1"/>
  <c r="I326" i="17"/>
  <c r="K326" i="17"/>
  <c r="O326" i="17"/>
  <c r="Q326" i="17"/>
  <c r="V326" i="17"/>
  <c r="G330" i="17"/>
  <c r="I330" i="17"/>
  <c r="K330" i="17"/>
  <c r="M330" i="17"/>
  <c r="O330" i="17"/>
  <c r="Q330" i="17"/>
  <c r="V330" i="17"/>
  <c r="AE333" i="17"/>
  <c r="G1023" i="16"/>
  <c r="BA373" i="16"/>
  <c r="BA239" i="16"/>
  <c r="BA137" i="16"/>
  <c r="G8" i="16"/>
  <c r="K8" i="16"/>
  <c r="O8" i="16"/>
  <c r="V8" i="16"/>
  <c r="G9" i="16"/>
  <c r="I9" i="16"/>
  <c r="I8" i="16" s="1"/>
  <c r="K9" i="16"/>
  <c r="M9" i="16"/>
  <c r="M8" i="16" s="1"/>
  <c r="O9" i="16"/>
  <c r="Q9" i="16"/>
  <c r="Q8" i="16" s="1"/>
  <c r="V9" i="16"/>
  <c r="G21" i="16"/>
  <c r="I21" i="16"/>
  <c r="I20" i="16" s="1"/>
  <c r="K21" i="16"/>
  <c r="M21" i="16"/>
  <c r="O21" i="16"/>
  <c r="Q21" i="16"/>
  <c r="Q20" i="16" s="1"/>
  <c r="V21" i="16"/>
  <c r="G23" i="16"/>
  <c r="M23" i="16" s="1"/>
  <c r="I23" i="16"/>
  <c r="K23" i="16"/>
  <c r="K20" i="16" s="1"/>
  <c r="O23" i="16"/>
  <c r="O20" i="16" s="1"/>
  <c r="Q23" i="16"/>
  <c r="V23" i="16"/>
  <c r="V20" i="16" s="1"/>
  <c r="G25" i="16"/>
  <c r="I25" i="16"/>
  <c r="K25" i="16"/>
  <c r="M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I37" i="16"/>
  <c r="K37" i="16"/>
  <c r="M37" i="16"/>
  <c r="O37" i="16"/>
  <c r="Q37" i="16"/>
  <c r="V37" i="16"/>
  <c r="G39" i="16"/>
  <c r="M39" i="16" s="1"/>
  <c r="I39" i="16"/>
  <c r="K39" i="16"/>
  <c r="O39" i="16"/>
  <c r="Q39" i="16"/>
  <c r="V39" i="16"/>
  <c r="G41" i="16"/>
  <c r="I41" i="16"/>
  <c r="K41" i="16"/>
  <c r="M41" i="16"/>
  <c r="O41" i="16"/>
  <c r="Q41" i="16"/>
  <c r="V41" i="16"/>
  <c r="G43" i="16"/>
  <c r="M43" i="16" s="1"/>
  <c r="I43" i="16"/>
  <c r="K43" i="16"/>
  <c r="O43" i="16"/>
  <c r="Q43" i="16"/>
  <c r="V43" i="16"/>
  <c r="G45" i="16"/>
  <c r="I45" i="16"/>
  <c r="K45" i="16"/>
  <c r="M45" i="16"/>
  <c r="O45" i="16"/>
  <c r="Q45" i="16"/>
  <c r="V45" i="16"/>
  <c r="G47" i="16"/>
  <c r="M47" i="16" s="1"/>
  <c r="I47" i="16"/>
  <c r="K47" i="16"/>
  <c r="O47" i="16"/>
  <c r="Q47" i="16"/>
  <c r="V47" i="16"/>
  <c r="G49" i="16"/>
  <c r="I49" i="16"/>
  <c r="K49" i="16"/>
  <c r="M49" i="16"/>
  <c r="O49" i="16"/>
  <c r="Q49" i="16"/>
  <c r="V49" i="16"/>
  <c r="G51" i="16"/>
  <c r="M51" i="16" s="1"/>
  <c r="I51" i="16"/>
  <c r="K51" i="16"/>
  <c r="O51" i="16"/>
  <c r="Q51" i="16"/>
  <c r="V51" i="16"/>
  <c r="G54" i="16"/>
  <c r="G53" i="16" s="1"/>
  <c r="I54" i="16"/>
  <c r="K54" i="16"/>
  <c r="K53" i="16" s="1"/>
  <c r="O54" i="16"/>
  <c r="O53" i="16" s="1"/>
  <c r="Q54" i="16"/>
  <c r="V54" i="16"/>
  <c r="V53" i="16" s="1"/>
  <c r="G56" i="16"/>
  <c r="I56" i="16"/>
  <c r="I53" i="16" s="1"/>
  <c r="K56" i="16"/>
  <c r="M56" i="16"/>
  <c r="O56" i="16"/>
  <c r="Q56" i="16"/>
  <c r="Q53" i="16" s="1"/>
  <c r="V56" i="16"/>
  <c r="G58" i="16"/>
  <c r="M58" i="16" s="1"/>
  <c r="I58" i="16"/>
  <c r="K58" i="16"/>
  <c r="O58" i="16"/>
  <c r="Q58" i="16"/>
  <c r="V58" i="16"/>
  <c r="G60" i="16"/>
  <c r="I60" i="16"/>
  <c r="K60" i="16"/>
  <c r="M60" i="16"/>
  <c r="O60" i="16"/>
  <c r="Q60" i="16"/>
  <c r="V60" i="16"/>
  <c r="G62" i="16"/>
  <c r="M62" i="16" s="1"/>
  <c r="I62" i="16"/>
  <c r="K62" i="16"/>
  <c r="O62" i="16"/>
  <c r="Q62" i="16"/>
  <c r="V62" i="16"/>
  <c r="G64" i="16"/>
  <c r="I64" i="16"/>
  <c r="K64" i="16"/>
  <c r="M64" i="16"/>
  <c r="O64" i="16"/>
  <c r="Q64" i="16"/>
  <c r="V64" i="16"/>
  <c r="G66" i="16"/>
  <c r="M66" i="16" s="1"/>
  <c r="I66" i="16"/>
  <c r="K66" i="16"/>
  <c r="O66" i="16"/>
  <c r="Q66" i="16"/>
  <c r="V66" i="16"/>
  <c r="G68" i="16"/>
  <c r="I68" i="16"/>
  <c r="K68" i="16"/>
  <c r="M68" i="16"/>
  <c r="O68" i="16"/>
  <c r="Q68" i="16"/>
  <c r="V68" i="16"/>
  <c r="G70" i="16"/>
  <c r="M70" i="16" s="1"/>
  <c r="I70" i="16"/>
  <c r="K70" i="16"/>
  <c r="O70" i="16"/>
  <c r="Q70" i="16"/>
  <c r="V70" i="16"/>
  <c r="G72" i="16"/>
  <c r="I72" i="16"/>
  <c r="K72" i="16"/>
  <c r="M72" i="16"/>
  <c r="O72" i="16"/>
  <c r="Q72" i="16"/>
  <c r="V72" i="16"/>
  <c r="G74" i="16"/>
  <c r="M74" i="16" s="1"/>
  <c r="I74" i="16"/>
  <c r="K74" i="16"/>
  <c r="O74" i="16"/>
  <c r="Q74" i="16"/>
  <c r="V74" i="16"/>
  <c r="G76" i="16"/>
  <c r="I76" i="16"/>
  <c r="K76" i="16"/>
  <c r="M76" i="16"/>
  <c r="O76" i="16"/>
  <c r="Q76" i="16"/>
  <c r="V76" i="16"/>
  <c r="G78" i="16"/>
  <c r="M78" i="16" s="1"/>
  <c r="I78" i="16"/>
  <c r="K78" i="16"/>
  <c r="O78" i="16"/>
  <c r="Q78" i="16"/>
  <c r="V78" i="16"/>
  <c r="G80" i="16"/>
  <c r="I80" i="16"/>
  <c r="K80" i="16"/>
  <c r="M80" i="16"/>
  <c r="O80" i="16"/>
  <c r="Q80" i="16"/>
  <c r="V80" i="16"/>
  <c r="G82" i="16"/>
  <c r="M82" i="16" s="1"/>
  <c r="I82" i="16"/>
  <c r="K82" i="16"/>
  <c r="O82" i="16"/>
  <c r="Q82" i="16"/>
  <c r="V82" i="16"/>
  <c r="G84" i="16"/>
  <c r="I84" i="16"/>
  <c r="K84" i="16"/>
  <c r="M84" i="16"/>
  <c r="O84" i="16"/>
  <c r="Q84" i="16"/>
  <c r="V84" i="16"/>
  <c r="G86" i="16"/>
  <c r="M86" i="16" s="1"/>
  <c r="I86" i="16"/>
  <c r="K86" i="16"/>
  <c r="O86" i="16"/>
  <c r="Q86" i="16"/>
  <c r="V86" i="16"/>
  <c r="G88" i="16"/>
  <c r="I88" i="16"/>
  <c r="K88" i="16"/>
  <c r="M88" i="16"/>
  <c r="O88" i="16"/>
  <c r="Q88" i="16"/>
  <c r="V88" i="16"/>
  <c r="G90" i="16"/>
  <c r="M90" i="16" s="1"/>
  <c r="I90" i="16"/>
  <c r="K90" i="16"/>
  <c r="O90" i="16"/>
  <c r="Q90" i="16"/>
  <c r="V90" i="16"/>
  <c r="G92" i="16"/>
  <c r="I92" i="16"/>
  <c r="K92" i="16"/>
  <c r="M92" i="16"/>
  <c r="O92" i="16"/>
  <c r="Q92" i="16"/>
  <c r="V92" i="16"/>
  <c r="G94" i="16"/>
  <c r="M94" i="16" s="1"/>
  <c r="I94" i="16"/>
  <c r="K94" i="16"/>
  <c r="O94" i="16"/>
  <c r="Q94" i="16"/>
  <c r="V94" i="16"/>
  <c r="G96" i="16"/>
  <c r="I96" i="16"/>
  <c r="K96" i="16"/>
  <c r="M96" i="16"/>
  <c r="O96" i="16"/>
  <c r="Q96" i="16"/>
  <c r="V96" i="16"/>
  <c r="G98" i="16"/>
  <c r="M98" i="16" s="1"/>
  <c r="I98" i="16"/>
  <c r="K98" i="16"/>
  <c r="O98" i="16"/>
  <c r="Q98" i="16"/>
  <c r="V98" i="16"/>
  <c r="G100" i="16"/>
  <c r="I100" i="16"/>
  <c r="K100" i="16"/>
  <c r="M100" i="16"/>
  <c r="O100" i="16"/>
  <c r="Q100" i="16"/>
  <c r="V100" i="16"/>
  <c r="G102" i="16"/>
  <c r="M102" i="16" s="1"/>
  <c r="I102" i="16"/>
  <c r="K102" i="16"/>
  <c r="O102" i="16"/>
  <c r="Q102" i="16"/>
  <c r="V102" i="16"/>
  <c r="G104" i="16"/>
  <c r="I104" i="16"/>
  <c r="K104" i="16"/>
  <c r="M104" i="16"/>
  <c r="O104" i="16"/>
  <c r="Q104" i="16"/>
  <c r="V104" i="16"/>
  <c r="G106" i="16"/>
  <c r="M106" i="16" s="1"/>
  <c r="I106" i="16"/>
  <c r="K106" i="16"/>
  <c r="O106" i="16"/>
  <c r="Q106" i="16"/>
  <c r="V106" i="16"/>
  <c r="G108" i="16"/>
  <c r="I108" i="16"/>
  <c r="K108" i="16"/>
  <c r="M108" i="16"/>
  <c r="O108" i="16"/>
  <c r="Q108" i="16"/>
  <c r="V108" i="16"/>
  <c r="G110" i="16"/>
  <c r="M110" i="16" s="1"/>
  <c r="I110" i="16"/>
  <c r="K110" i="16"/>
  <c r="O110" i="16"/>
  <c r="Q110" i="16"/>
  <c r="V110" i="16"/>
  <c r="G112" i="16"/>
  <c r="I112" i="16"/>
  <c r="K112" i="16"/>
  <c r="M112" i="16"/>
  <c r="O112" i="16"/>
  <c r="Q112" i="16"/>
  <c r="V112" i="16"/>
  <c r="G114" i="16"/>
  <c r="M114" i="16" s="1"/>
  <c r="I114" i="16"/>
  <c r="K114" i="16"/>
  <c r="O114" i="16"/>
  <c r="Q114" i="16"/>
  <c r="V114" i="16"/>
  <c r="G116" i="16"/>
  <c r="I116" i="16"/>
  <c r="K116" i="16"/>
  <c r="M116" i="16"/>
  <c r="O116" i="16"/>
  <c r="Q116" i="16"/>
  <c r="V116" i="16"/>
  <c r="G118" i="16"/>
  <c r="M118" i="16" s="1"/>
  <c r="I118" i="16"/>
  <c r="K118" i="16"/>
  <c r="O118" i="16"/>
  <c r="Q118" i="16"/>
  <c r="V118" i="16"/>
  <c r="G120" i="16"/>
  <c r="I120" i="16"/>
  <c r="K120" i="16"/>
  <c r="M120" i="16"/>
  <c r="O120" i="16"/>
  <c r="Q120" i="16"/>
  <c r="V120" i="16"/>
  <c r="G122" i="16"/>
  <c r="M122" i="16" s="1"/>
  <c r="I122" i="16"/>
  <c r="K122" i="16"/>
  <c r="O122" i="16"/>
  <c r="Q122" i="16"/>
  <c r="V122" i="16"/>
  <c r="G124" i="16"/>
  <c r="I124" i="16"/>
  <c r="K124" i="16"/>
  <c r="M124" i="16"/>
  <c r="O124" i="16"/>
  <c r="Q124" i="16"/>
  <c r="V124" i="16"/>
  <c r="G126" i="16"/>
  <c r="M126" i="16" s="1"/>
  <c r="I126" i="16"/>
  <c r="K126" i="16"/>
  <c r="O126" i="16"/>
  <c r="Q126" i="16"/>
  <c r="V126" i="16"/>
  <c r="G128" i="16"/>
  <c r="I128" i="16"/>
  <c r="K128" i="16"/>
  <c r="M128" i="16"/>
  <c r="O128" i="16"/>
  <c r="Q128" i="16"/>
  <c r="V128" i="16"/>
  <c r="G130" i="16"/>
  <c r="I130" i="16"/>
  <c r="K130" i="16"/>
  <c r="M130" i="16"/>
  <c r="O130" i="16"/>
  <c r="Q130" i="16"/>
  <c r="V130" i="16"/>
  <c r="G132" i="16"/>
  <c r="I132" i="16"/>
  <c r="K132" i="16"/>
  <c r="M132" i="16"/>
  <c r="O132" i="16"/>
  <c r="Q132" i="16"/>
  <c r="V132" i="16"/>
  <c r="G134" i="16"/>
  <c r="I134" i="16"/>
  <c r="K134" i="16"/>
  <c r="M134" i="16"/>
  <c r="O134" i="16"/>
  <c r="Q134" i="16"/>
  <c r="V134" i="16"/>
  <c r="G136" i="16"/>
  <c r="I136" i="16"/>
  <c r="K136" i="16"/>
  <c r="M136" i="16"/>
  <c r="O136" i="16"/>
  <c r="Q136" i="16"/>
  <c r="V136" i="16"/>
  <c r="G139" i="16"/>
  <c r="I139" i="16"/>
  <c r="K139" i="16"/>
  <c r="M139" i="16"/>
  <c r="O139" i="16"/>
  <c r="Q139" i="16"/>
  <c r="V139" i="16"/>
  <c r="G141" i="16"/>
  <c r="M141" i="16" s="1"/>
  <c r="I141" i="16"/>
  <c r="K141" i="16"/>
  <c r="O141" i="16"/>
  <c r="Q141" i="16"/>
  <c r="V141" i="16"/>
  <c r="G143" i="16"/>
  <c r="I143" i="16"/>
  <c r="K143" i="16"/>
  <c r="M143" i="16"/>
  <c r="O143" i="16"/>
  <c r="Q143" i="16"/>
  <c r="V143" i="16"/>
  <c r="G145" i="16"/>
  <c r="I145" i="16"/>
  <c r="K145" i="16"/>
  <c r="M145" i="16"/>
  <c r="O145" i="16"/>
  <c r="Q145" i="16"/>
  <c r="V145" i="16"/>
  <c r="G147" i="16"/>
  <c r="I147" i="16"/>
  <c r="K147" i="16"/>
  <c r="M147" i="16"/>
  <c r="O147" i="16"/>
  <c r="Q147" i="16"/>
  <c r="V147" i="16"/>
  <c r="G149" i="16"/>
  <c r="I149" i="16"/>
  <c r="K149" i="16"/>
  <c r="M149" i="16"/>
  <c r="O149" i="16"/>
  <c r="Q149" i="16"/>
  <c r="V149" i="16"/>
  <c r="G151" i="16"/>
  <c r="I151" i="16"/>
  <c r="K151" i="16"/>
  <c r="M151" i="16"/>
  <c r="O151" i="16"/>
  <c r="Q151" i="16"/>
  <c r="V151" i="16"/>
  <c r="G153" i="16"/>
  <c r="I153" i="16"/>
  <c r="K153" i="16"/>
  <c r="M153" i="16"/>
  <c r="O153" i="16"/>
  <c r="Q153" i="16"/>
  <c r="V153" i="16"/>
  <c r="G155" i="16"/>
  <c r="I155" i="16"/>
  <c r="K155" i="16"/>
  <c r="M155" i="16"/>
  <c r="O155" i="16"/>
  <c r="Q155" i="16"/>
  <c r="V155" i="16"/>
  <c r="G157" i="16"/>
  <c r="I157" i="16"/>
  <c r="K157" i="16"/>
  <c r="M157" i="16"/>
  <c r="O157" i="16"/>
  <c r="Q157" i="16"/>
  <c r="V157" i="16"/>
  <c r="G159" i="16"/>
  <c r="I159" i="16"/>
  <c r="K159" i="16"/>
  <c r="M159" i="16"/>
  <c r="O159" i="16"/>
  <c r="Q159" i="16"/>
  <c r="V159" i="16"/>
  <c r="G161" i="16"/>
  <c r="I161" i="16"/>
  <c r="K161" i="16"/>
  <c r="M161" i="16"/>
  <c r="O161" i="16"/>
  <c r="Q161" i="16"/>
  <c r="V161" i="16"/>
  <c r="G163" i="16"/>
  <c r="I163" i="16"/>
  <c r="K163" i="16"/>
  <c r="M163" i="16"/>
  <c r="O163" i="16"/>
  <c r="Q163" i="16"/>
  <c r="V163" i="16"/>
  <c r="G165" i="16"/>
  <c r="I165" i="16"/>
  <c r="K165" i="16"/>
  <c r="M165" i="16"/>
  <c r="O165" i="16"/>
  <c r="Q165" i="16"/>
  <c r="V165" i="16"/>
  <c r="G167" i="16"/>
  <c r="I167" i="16"/>
  <c r="K167" i="16"/>
  <c r="M167" i="16"/>
  <c r="O167" i="16"/>
  <c r="Q167" i="16"/>
  <c r="V167" i="16"/>
  <c r="G169" i="16"/>
  <c r="I169" i="16"/>
  <c r="K169" i="16"/>
  <c r="M169" i="16"/>
  <c r="O169" i="16"/>
  <c r="Q169" i="16"/>
  <c r="V169" i="16"/>
  <c r="G171" i="16"/>
  <c r="I171" i="16"/>
  <c r="K171" i="16"/>
  <c r="M171" i="16"/>
  <c r="O171" i="16"/>
  <c r="Q171" i="16"/>
  <c r="V171" i="16"/>
  <c r="G174" i="16"/>
  <c r="I174" i="16"/>
  <c r="I173" i="16" s="1"/>
  <c r="K174" i="16"/>
  <c r="M174" i="16"/>
  <c r="O174" i="16"/>
  <c r="Q174" i="16"/>
  <c r="Q173" i="16" s="1"/>
  <c r="V174" i="16"/>
  <c r="G176" i="16"/>
  <c r="G173" i="16" s="1"/>
  <c r="I176" i="16"/>
  <c r="K176" i="16"/>
  <c r="K173" i="16" s="1"/>
  <c r="O176" i="16"/>
  <c r="O173" i="16" s="1"/>
  <c r="Q176" i="16"/>
  <c r="V176" i="16"/>
  <c r="V173" i="16" s="1"/>
  <c r="G178" i="16"/>
  <c r="I178" i="16"/>
  <c r="K178" i="16"/>
  <c r="M178" i="16"/>
  <c r="O178" i="16"/>
  <c r="Q178" i="16"/>
  <c r="V178" i="16"/>
  <c r="G180" i="16"/>
  <c r="M180" i="16" s="1"/>
  <c r="I180" i="16"/>
  <c r="K180" i="16"/>
  <c r="O180" i="16"/>
  <c r="Q180" i="16"/>
  <c r="V180" i="16"/>
  <c r="G182" i="16"/>
  <c r="I182" i="16"/>
  <c r="K182" i="16"/>
  <c r="M182" i="16"/>
  <c r="O182" i="16"/>
  <c r="Q182" i="16"/>
  <c r="V182" i="16"/>
  <c r="G184" i="16"/>
  <c r="M184" i="16" s="1"/>
  <c r="I184" i="16"/>
  <c r="K184" i="16"/>
  <c r="O184" i="16"/>
  <c r="Q184" i="16"/>
  <c r="V184" i="16"/>
  <c r="G186" i="16"/>
  <c r="I186" i="16"/>
  <c r="K186" i="16"/>
  <c r="M186" i="16"/>
  <c r="O186" i="16"/>
  <c r="Q186" i="16"/>
  <c r="V186" i="16"/>
  <c r="G188" i="16"/>
  <c r="M188" i="16" s="1"/>
  <c r="I188" i="16"/>
  <c r="K188" i="16"/>
  <c r="O188" i="16"/>
  <c r="Q188" i="16"/>
  <c r="V188" i="16"/>
  <c r="G190" i="16"/>
  <c r="I190" i="16"/>
  <c r="K190" i="16"/>
  <c r="M190" i="16"/>
  <c r="O190" i="16"/>
  <c r="Q190" i="16"/>
  <c r="V190" i="16"/>
  <c r="G192" i="16"/>
  <c r="M192" i="16" s="1"/>
  <c r="I192" i="16"/>
  <c r="K192" i="16"/>
  <c r="O192" i="16"/>
  <c r="Q192" i="16"/>
  <c r="V192" i="16"/>
  <c r="G194" i="16"/>
  <c r="I194" i="16"/>
  <c r="K194" i="16"/>
  <c r="M194" i="16"/>
  <c r="O194" i="16"/>
  <c r="Q194" i="16"/>
  <c r="V194" i="16"/>
  <c r="G196" i="16"/>
  <c r="M196" i="16" s="1"/>
  <c r="I196" i="16"/>
  <c r="K196" i="16"/>
  <c r="O196" i="16"/>
  <c r="Q196" i="16"/>
  <c r="V196" i="16"/>
  <c r="G198" i="16"/>
  <c r="I198" i="16"/>
  <c r="K198" i="16"/>
  <c r="M198" i="16"/>
  <c r="O198" i="16"/>
  <c r="Q198" i="16"/>
  <c r="V198" i="16"/>
  <c r="G200" i="16"/>
  <c r="M200" i="16" s="1"/>
  <c r="I200" i="16"/>
  <c r="K200" i="16"/>
  <c r="O200" i="16"/>
  <c r="Q200" i="16"/>
  <c r="V200" i="16"/>
  <c r="G202" i="16"/>
  <c r="I202" i="16"/>
  <c r="K202" i="16"/>
  <c r="M202" i="16"/>
  <c r="O202" i="16"/>
  <c r="Q202" i="16"/>
  <c r="V202" i="16"/>
  <c r="G204" i="16"/>
  <c r="M204" i="16" s="1"/>
  <c r="I204" i="16"/>
  <c r="K204" i="16"/>
  <c r="O204" i="16"/>
  <c r="Q204" i="16"/>
  <c r="V204" i="16"/>
  <c r="G206" i="16"/>
  <c r="I206" i="16"/>
  <c r="K206" i="16"/>
  <c r="M206" i="16"/>
  <c r="O206" i="16"/>
  <c r="Q206" i="16"/>
  <c r="V206" i="16"/>
  <c r="G208" i="16"/>
  <c r="M208" i="16" s="1"/>
  <c r="I208" i="16"/>
  <c r="K208" i="16"/>
  <c r="O208" i="16"/>
  <c r="Q208" i="16"/>
  <c r="V208" i="16"/>
  <c r="G210" i="16"/>
  <c r="I210" i="16"/>
  <c r="K210" i="16"/>
  <c r="M210" i="16"/>
  <c r="O210" i="16"/>
  <c r="Q210" i="16"/>
  <c r="V210" i="16"/>
  <c r="G212" i="16"/>
  <c r="M212" i="16" s="1"/>
  <c r="I212" i="16"/>
  <c r="K212" i="16"/>
  <c r="O212" i="16"/>
  <c r="Q212" i="16"/>
  <c r="V212" i="16"/>
  <c r="G214" i="16"/>
  <c r="I214" i="16"/>
  <c r="K214" i="16"/>
  <c r="M214" i="16"/>
  <c r="O214" i="16"/>
  <c r="Q214" i="16"/>
  <c r="V214" i="16"/>
  <c r="G216" i="16"/>
  <c r="I216" i="16"/>
  <c r="K216" i="16"/>
  <c r="M216" i="16"/>
  <c r="O216" i="16"/>
  <c r="Q216" i="16"/>
  <c r="V216" i="16"/>
  <c r="G218" i="16"/>
  <c r="I218" i="16"/>
  <c r="K218" i="16"/>
  <c r="M218" i="16"/>
  <c r="O218" i="16"/>
  <c r="Q218" i="16"/>
  <c r="V218" i="16"/>
  <c r="G220" i="16"/>
  <c r="I220" i="16"/>
  <c r="K220" i="16"/>
  <c r="M220" i="16"/>
  <c r="O220" i="16"/>
  <c r="Q220" i="16"/>
  <c r="V220" i="16"/>
  <c r="G222" i="16"/>
  <c r="I222" i="16"/>
  <c r="K222" i="16"/>
  <c r="M222" i="16"/>
  <c r="O222" i="16"/>
  <c r="Q222" i="16"/>
  <c r="V222" i="16"/>
  <c r="G224" i="16"/>
  <c r="I224" i="16"/>
  <c r="K224" i="16"/>
  <c r="M224" i="16"/>
  <c r="O224" i="16"/>
  <c r="Q224" i="16"/>
  <c r="V224" i="16"/>
  <c r="G226" i="16"/>
  <c r="I226" i="16"/>
  <c r="K226" i="16"/>
  <c r="M226" i="16"/>
  <c r="O226" i="16"/>
  <c r="Q226" i="16"/>
  <c r="V226" i="16"/>
  <c r="G228" i="16"/>
  <c r="I228" i="16"/>
  <c r="K228" i="16"/>
  <c r="M228" i="16"/>
  <c r="O228" i="16"/>
  <c r="Q228" i="16"/>
  <c r="V228" i="16"/>
  <c r="G230" i="16"/>
  <c r="I230" i="16"/>
  <c r="K230" i="16"/>
  <c r="M230" i="16"/>
  <c r="O230" i="16"/>
  <c r="Q230" i="16"/>
  <c r="V230" i="16"/>
  <c r="G232" i="16"/>
  <c r="I232" i="16"/>
  <c r="K232" i="16"/>
  <c r="M232" i="16"/>
  <c r="O232" i="16"/>
  <c r="Q232" i="16"/>
  <c r="V232" i="16"/>
  <c r="G234" i="16"/>
  <c r="I234" i="16"/>
  <c r="K234" i="16"/>
  <c r="M234" i="16"/>
  <c r="O234" i="16"/>
  <c r="Q234" i="16"/>
  <c r="V234" i="16"/>
  <c r="G236" i="16"/>
  <c r="I236" i="16"/>
  <c r="K236" i="16"/>
  <c r="M236" i="16"/>
  <c r="O236" i="16"/>
  <c r="Q236" i="16"/>
  <c r="V236" i="16"/>
  <c r="G238" i="16"/>
  <c r="I238" i="16"/>
  <c r="K238" i="16"/>
  <c r="M238" i="16"/>
  <c r="O238" i="16"/>
  <c r="Q238" i="16"/>
  <c r="V238" i="16"/>
  <c r="G241" i="16"/>
  <c r="I241" i="16"/>
  <c r="K241" i="16"/>
  <c r="M241" i="16"/>
  <c r="O241" i="16"/>
  <c r="Q241" i="16"/>
  <c r="V241" i="16"/>
  <c r="G243" i="16"/>
  <c r="I243" i="16"/>
  <c r="K243" i="16"/>
  <c r="M243" i="16"/>
  <c r="O243" i="16"/>
  <c r="Q243" i="16"/>
  <c r="V243" i="16"/>
  <c r="G245" i="16"/>
  <c r="I245" i="16"/>
  <c r="K245" i="16"/>
  <c r="M245" i="16"/>
  <c r="O245" i="16"/>
  <c r="Q245" i="16"/>
  <c r="V245" i="16"/>
  <c r="G247" i="16"/>
  <c r="I247" i="16"/>
  <c r="K247" i="16"/>
  <c r="M247" i="16"/>
  <c r="O247" i="16"/>
  <c r="Q247" i="16"/>
  <c r="V247" i="16"/>
  <c r="G249" i="16"/>
  <c r="I249" i="16"/>
  <c r="K249" i="16"/>
  <c r="M249" i="16"/>
  <c r="O249" i="16"/>
  <c r="Q249" i="16"/>
  <c r="V249" i="16"/>
  <c r="G251" i="16"/>
  <c r="I251" i="16"/>
  <c r="K251" i="16"/>
  <c r="M251" i="16"/>
  <c r="O251" i="16"/>
  <c r="Q251" i="16"/>
  <c r="V251" i="16"/>
  <c r="G253" i="16"/>
  <c r="I253" i="16"/>
  <c r="K253" i="16"/>
  <c r="M253" i="16"/>
  <c r="O253" i="16"/>
  <c r="Q253" i="16"/>
  <c r="V253" i="16"/>
  <c r="G255" i="16"/>
  <c r="I255" i="16"/>
  <c r="K255" i="16"/>
  <c r="M255" i="16"/>
  <c r="O255" i="16"/>
  <c r="Q255" i="16"/>
  <c r="V255" i="16"/>
  <c r="G257" i="16"/>
  <c r="I257" i="16"/>
  <c r="K257" i="16"/>
  <c r="M257" i="16"/>
  <c r="O257" i="16"/>
  <c r="Q257" i="16"/>
  <c r="V257" i="16"/>
  <c r="G259" i="16"/>
  <c r="I259" i="16"/>
  <c r="K259" i="16"/>
  <c r="M259" i="16"/>
  <c r="O259" i="16"/>
  <c r="Q259" i="16"/>
  <c r="V259" i="16"/>
  <c r="G261" i="16"/>
  <c r="I261" i="16"/>
  <c r="K261" i="16"/>
  <c r="M261" i="16"/>
  <c r="O261" i="16"/>
  <c r="Q261" i="16"/>
  <c r="V261" i="16"/>
  <c r="G263" i="16"/>
  <c r="I263" i="16"/>
  <c r="K263" i="16"/>
  <c r="M263" i="16"/>
  <c r="O263" i="16"/>
  <c r="Q263" i="16"/>
  <c r="V263" i="16"/>
  <c r="G265" i="16"/>
  <c r="I265" i="16"/>
  <c r="K265" i="16"/>
  <c r="M265" i="16"/>
  <c r="O265" i="16"/>
  <c r="Q265" i="16"/>
  <c r="V265" i="16"/>
  <c r="G267" i="16"/>
  <c r="I267" i="16"/>
  <c r="K267" i="16"/>
  <c r="M267" i="16"/>
  <c r="O267" i="16"/>
  <c r="Q267" i="16"/>
  <c r="V267" i="16"/>
  <c r="G269" i="16"/>
  <c r="I269" i="16"/>
  <c r="K269" i="16"/>
  <c r="M269" i="16"/>
  <c r="O269" i="16"/>
  <c r="Q269" i="16"/>
  <c r="V269" i="16"/>
  <c r="G271" i="16"/>
  <c r="I271" i="16"/>
  <c r="K271" i="16"/>
  <c r="M271" i="16"/>
  <c r="O271" i="16"/>
  <c r="Q271" i="16"/>
  <c r="V271" i="16"/>
  <c r="G273" i="16"/>
  <c r="I273" i="16"/>
  <c r="K273" i="16"/>
  <c r="M273" i="16"/>
  <c r="O273" i="16"/>
  <c r="Q273" i="16"/>
  <c r="V273" i="16"/>
  <c r="G275" i="16"/>
  <c r="I275" i="16"/>
  <c r="K275" i="16"/>
  <c r="M275" i="16"/>
  <c r="O275" i="16"/>
  <c r="Q275" i="16"/>
  <c r="V275" i="16"/>
  <c r="G277" i="16"/>
  <c r="I277" i="16"/>
  <c r="K277" i="16"/>
  <c r="M277" i="16"/>
  <c r="O277" i="16"/>
  <c r="Q277" i="16"/>
  <c r="V277" i="16"/>
  <c r="G279" i="16"/>
  <c r="I279" i="16"/>
  <c r="K279" i="16"/>
  <c r="M279" i="16"/>
  <c r="O279" i="16"/>
  <c r="Q279" i="16"/>
  <c r="V279" i="16"/>
  <c r="G281" i="16"/>
  <c r="I281" i="16"/>
  <c r="K281" i="16"/>
  <c r="M281" i="16"/>
  <c r="O281" i="16"/>
  <c r="Q281" i="16"/>
  <c r="V281" i="16"/>
  <c r="G283" i="16"/>
  <c r="I283" i="16"/>
  <c r="K283" i="16"/>
  <c r="M283" i="16"/>
  <c r="O283" i="16"/>
  <c r="Q283" i="16"/>
  <c r="V283" i="16"/>
  <c r="G285" i="16"/>
  <c r="I285" i="16"/>
  <c r="K285" i="16"/>
  <c r="M285" i="16"/>
  <c r="O285" i="16"/>
  <c r="Q285" i="16"/>
  <c r="V285" i="16"/>
  <c r="G287" i="16"/>
  <c r="I287" i="16"/>
  <c r="K287" i="16"/>
  <c r="M287" i="16"/>
  <c r="O287" i="16"/>
  <c r="Q287" i="16"/>
  <c r="V287" i="16"/>
  <c r="G289" i="16"/>
  <c r="I289" i="16"/>
  <c r="K289" i="16"/>
  <c r="M289" i="16"/>
  <c r="O289" i="16"/>
  <c r="Q289" i="16"/>
  <c r="V289" i="16"/>
  <c r="G291" i="16"/>
  <c r="I291" i="16"/>
  <c r="K291" i="16"/>
  <c r="M291" i="16"/>
  <c r="O291" i="16"/>
  <c r="Q291" i="16"/>
  <c r="V291" i="16"/>
  <c r="G293" i="16"/>
  <c r="I293" i="16"/>
  <c r="K293" i="16"/>
  <c r="M293" i="16"/>
  <c r="O293" i="16"/>
  <c r="Q293" i="16"/>
  <c r="V293" i="16"/>
  <c r="G295" i="16"/>
  <c r="I295" i="16"/>
  <c r="K295" i="16"/>
  <c r="M295" i="16"/>
  <c r="O295" i="16"/>
  <c r="Q295" i="16"/>
  <c r="V295" i="16"/>
  <c r="G298" i="16"/>
  <c r="I298" i="16"/>
  <c r="I297" i="16" s="1"/>
  <c r="K298" i="16"/>
  <c r="M298" i="16"/>
  <c r="O298" i="16"/>
  <c r="Q298" i="16"/>
  <c r="Q297" i="16" s="1"/>
  <c r="V298" i="16"/>
  <c r="G300" i="16"/>
  <c r="G297" i="16" s="1"/>
  <c r="I300" i="16"/>
  <c r="K300" i="16"/>
  <c r="K297" i="16" s="1"/>
  <c r="O300" i="16"/>
  <c r="O297" i="16" s="1"/>
  <c r="Q300" i="16"/>
  <c r="V300" i="16"/>
  <c r="V297" i="16" s="1"/>
  <c r="G302" i="16"/>
  <c r="I302" i="16"/>
  <c r="K302" i="16"/>
  <c r="M302" i="16"/>
  <c r="O302" i="16"/>
  <c r="Q302" i="16"/>
  <c r="V302" i="16"/>
  <c r="G304" i="16"/>
  <c r="M304" i="16" s="1"/>
  <c r="I304" i="16"/>
  <c r="K304" i="16"/>
  <c r="O304" i="16"/>
  <c r="Q304" i="16"/>
  <c r="V304" i="16"/>
  <c r="G306" i="16"/>
  <c r="I306" i="16"/>
  <c r="K306" i="16"/>
  <c r="M306" i="16"/>
  <c r="O306" i="16"/>
  <c r="Q306" i="16"/>
  <c r="V306" i="16"/>
  <c r="G308" i="16"/>
  <c r="M308" i="16" s="1"/>
  <c r="I308" i="16"/>
  <c r="K308" i="16"/>
  <c r="O308" i="16"/>
  <c r="Q308" i="16"/>
  <c r="V308" i="16"/>
  <c r="G310" i="16"/>
  <c r="I310" i="16"/>
  <c r="K310" i="16"/>
  <c r="M310" i="16"/>
  <c r="O310" i="16"/>
  <c r="Q310" i="16"/>
  <c r="V310" i="16"/>
  <c r="G312" i="16"/>
  <c r="M312" i="16" s="1"/>
  <c r="I312" i="16"/>
  <c r="K312" i="16"/>
  <c r="O312" i="16"/>
  <c r="Q312" i="16"/>
  <c r="V312" i="16"/>
  <c r="G314" i="16"/>
  <c r="I314" i="16"/>
  <c r="K314" i="16"/>
  <c r="M314" i="16"/>
  <c r="O314" i="16"/>
  <c r="Q314" i="16"/>
  <c r="V314" i="16"/>
  <c r="G316" i="16"/>
  <c r="M316" i="16" s="1"/>
  <c r="I316" i="16"/>
  <c r="K316" i="16"/>
  <c r="O316" i="16"/>
  <c r="Q316" i="16"/>
  <c r="V316" i="16"/>
  <c r="G318" i="16"/>
  <c r="I318" i="16"/>
  <c r="K318" i="16"/>
  <c r="M318" i="16"/>
  <c r="O318" i="16"/>
  <c r="Q318" i="16"/>
  <c r="V318" i="16"/>
  <c r="G320" i="16"/>
  <c r="M320" i="16" s="1"/>
  <c r="I320" i="16"/>
  <c r="K320" i="16"/>
  <c r="O320" i="16"/>
  <c r="Q320" i="16"/>
  <c r="V320" i="16"/>
  <c r="G322" i="16"/>
  <c r="I322" i="16"/>
  <c r="K322" i="16"/>
  <c r="M322" i="16"/>
  <c r="O322" i="16"/>
  <c r="Q322" i="16"/>
  <c r="V322" i="16"/>
  <c r="G324" i="16"/>
  <c r="M324" i="16" s="1"/>
  <c r="I324" i="16"/>
  <c r="K324" i="16"/>
  <c r="O324" i="16"/>
  <c r="Q324" i="16"/>
  <c r="V324" i="16"/>
  <c r="G326" i="16"/>
  <c r="I326" i="16"/>
  <c r="K326" i="16"/>
  <c r="M326" i="16"/>
  <c r="O326" i="16"/>
  <c r="Q326" i="16"/>
  <c r="V326" i="16"/>
  <c r="G328" i="16"/>
  <c r="M328" i="16" s="1"/>
  <c r="I328" i="16"/>
  <c r="K328" i="16"/>
  <c r="O328" i="16"/>
  <c r="Q328" i="16"/>
  <c r="V328" i="16"/>
  <c r="G330" i="16"/>
  <c r="I330" i="16"/>
  <c r="K330" i="16"/>
  <c r="M330" i="16"/>
  <c r="O330" i="16"/>
  <c r="Q330" i="16"/>
  <c r="V330" i="16"/>
  <c r="G332" i="16"/>
  <c r="M332" i="16" s="1"/>
  <c r="I332" i="16"/>
  <c r="K332" i="16"/>
  <c r="O332" i="16"/>
  <c r="Q332" i="16"/>
  <c r="V332" i="16"/>
  <c r="G334" i="16"/>
  <c r="I334" i="16"/>
  <c r="K334" i="16"/>
  <c r="M334" i="16"/>
  <c r="O334" i="16"/>
  <c r="Q334" i="16"/>
  <c r="V334" i="16"/>
  <c r="G336" i="16"/>
  <c r="M336" i="16" s="1"/>
  <c r="I336" i="16"/>
  <c r="K336" i="16"/>
  <c r="O336" i="16"/>
  <c r="Q336" i="16"/>
  <c r="V336" i="16"/>
  <c r="G338" i="16"/>
  <c r="I338" i="16"/>
  <c r="K338" i="16"/>
  <c r="M338" i="16"/>
  <c r="O338" i="16"/>
  <c r="Q338" i="16"/>
  <c r="V338" i="16"/>
  <c r="G340" i="16"/>
  <c r="I340" i="16"/>
  <c r="K340" i="16"/>
  <c r="M340" i="16"/>
  <c r="O340" i="16"/>
  <c r="Q340" i="16"/>
  <c r="V340" i="16"/>
  <c r="G342" i="16"/>
  <c r="I342" i="16"/>
  <c r="K342" i="16"/>
  <c r="M342" i="16"/>
  <c r="O342" i="16"/>
  <c r="Q342" i="16"/>
  <c r="V342" i="16"/>
  <c r="G344" i="16"/>
  <c r="I344" i="16"/>
  <c r="K344" i="16"/>
  <c r="M344" i="16"/>
  <c r="O344" i="16"/>
  <c r="Q344" i="16"/>
  <c r="V344" i="16"/>
  <c r="G346" i="16"/>
  <c r="I346" i="16"/>
  <c r="K346" i="16"/>
  <c r="M346" i="16"/>
  <c r="O346" i="16"/>
  <c r="Q346" i="16"/>
  <c r="V346" i="16"/>
  <c r="G348" i="16"/>
  <c r="I348" i="16"/>
  <c r="K348" i="16"/>
  <c r="M348" i="16"/>
  <c r="O348" i="16"/>
  <c r="Q348" i="16"/>
  <c r="V348" i="16"/>
  <c r="G350" i="16"/>
  <c r="I350" i="16"/>
  <c r="K350" i="16"/>
  <c r="M350" i="16"/>
  <c r="O350" i="16"/>
  <c r="Q350" i="16"/>
  <c r="V350" i="16"/>
  <c r="G352" i="16"/>
  <c r="I352" i="16"/>
  <c r="K352" i="16"/>
  <c r="M352" i="16"/>
  <c r="O352" i="16"/>
  <c r="Q352" i="16"/>
  <c r="V352" i="16"/>
  <c r="G354" i="16"/>
  <c r="I354" i="16"/>
  <c r="K354" i="16"/>
  <c r="M354" i="16"/>
  <c r="O354" i="16"/>
  <c r="Q354" i="16"/>
  <c r="V354" i="16"/>
  <c r="G356" i="16"/>
  <c r="I356" i="16"/>
  <c r="K356" i="16"/>
  <c r="M356" i="16"/>
  <c r="O356" i="16"/>
  <c r="Q356" i="16"/>
  <c r="V356" i="16"/>
  <c r="G358" i="16"/>
  <c r="I358" i="16"/>
  <c r="K358" i="16"/>
  <c r="M358" i="16"/>
  <c r="O358" i="16"/>
  <c r="Q358" i="16"/>
  <c r="V358" i="16"/>
  <c r="G360" i="16"/>
  <c r="M360" i="16" s="1"/>
  <c r="I360" i="16"/>
  <c r="K360" i="16"/>
  <c r="O360" i="16"/>
  <c r="Q360" i="16"/>
  <c r="V360" i="16"/>
  <c r="G362" i="16"/>
  <c r="I362" i="16"/>
  <c r="K362" i="16"/>
  <c r="M362" i="16"/>
  <c r="O362" i="16"/>
  <c r="Q362" i="16"/>
  <c r="V362" i="16"/>
  <c r="G364" i="16"/>
  <c r="M364" i="16" s="1"/>
  <c r="I364" i="16"/>
  <c r="K364" i="16"/>
  <c r="O364" i="16"/>
  <c r="Q364" i="16"/>
  <c r="V364" i="16"/>
  <c r="G366" i="16"/>
  <c r="I366" i="16"/>
  <c r="K366" i="16"/>
  <c r="M366" i="16"/>
  <c r="O366" i="16"/>
  <c r="Q366" i="16"/>
  <c r="V366" i="16"/>
  <c r="G368" i="16"/>
  <c r="M368" i="16" s="1"/>
  <c r="I368" i="16"/>
  <c r="K368" i="16"/>
  <c r="O368" i="16"/>
  <c r="Q368" i="16"/>
  <c r="V368" i="16"/>
  <c r="G370" i="16"/>
  <c r="I370" i="16"/>
  <c r="K370" i="16"/>
  <c r="M370" i="16"/>
  <c r="O370" i="16"/>
  <c r="Q370" i="16"/>
  <c r="V370" i="16"/>
  <c r="G372" i="16"/>
  <c r="I372" i="16"/>
  <c r="K372" i="16"/>
  <c r="M372" i="16"/>
  <c r="O372" i="16"/>
  <c r="Q372" i="16"/>
  <c r="V372" i="16"/>
  <c r="G375" i="16"/>
  <c r="I375" i="16"/>
  <c r="K375" i="16"/>
  <c r="M375" i="16"/>
  <c r="O375" i="16"/>
  <c r="Q375" i="16"/>
  <c r="V375" i="16"/>
  <c r="G377" i="16"/>
  <c r="I377" i="16"/>
  <c r="K377" i="16"/>
  <c r="M377" i="16"/>
  <c r="O377" i="16"/>
  <c r="Q377" i="16"/>
  <c r="V377" i="16"/>
  <c r="G379" i="16"/>
  <c r="I379" i="16"/>
  <c r="K379" i="16"/>
  <c r="M379" i="16"/>
  <c r="O379" i="16"/>
  <c r="Q379" i="16"/>
  <c r="V379" i="16"/>
  <c r="G381" i="16"/>
  <c r="I381" i="16"/>
  <c r="K381" i="16"/>
  <c r="M381" i="16"/>
  <c r="O381" i="16"/>
  <c r="Q381" i="16"/>
  <c r="V381" i="16"/>
  <c r="G383" i="16"/>
  <c r="I383" i="16"/>
  <c r="K383" i="16"/>
  <c r="M383" i="16"/>
  <c r="O383" i="16"/>
  <c r="Q383" i="16"/>
  <c r="V383" i="16"/>
  <c r="G385" i="16"/>
  <c r="I385" i="16"/>
  <c r="K385" i="16"/>
  <c r="M385" i="16"/>
  <c r="O385" i="16"/>
  <c r="Q385" i="16"/>
  <c r="V385" i="16"/>
  <c r="G387" i="16"/>
  <c r="I387" i="16"/>
  <c r="K387" i="16"/>
  <c r="M387" i="16"/>
  <c r="O387" i="16"/>
  <c r="Q387" i="16"/>
  <c r="V387" i="16"/>
  <c r="G389" i="16"/>
  <c r="I389" i="16"/>
  <c r="K389" i="16"/>
  <c r="M389" i="16"/>
  <c r="O389" i="16"/>
  <c r="Q389" i="16"/>
  <c r="V389" i="16"/>
  <c r="G391" i="16"/>
  <c r="I391" i="16"/>
  <c r="K391" i="16"/>
  <c r="M391" i="16"/>
  <c r="O391" i="16"/>
  <c r="Q391" i="16"/>
  <c r="V391" i="16"/>
  <c r="G393" i="16"/>
  <c r="I393" i="16"/>
  <c r="K393" i="16"/>
  <c r="M393" i="16"/>
  <c r="O393" i="16"/>
  <c r="Q393" i="16"/>
  <c r="V393" i="16"/>
  <c r="G395" i="16"/>
  <c r="I395" i="16"/>
  <c r="K395" i="16"/>
  <c r="M395" i="16"/>
  <c r="O395" i="16"/>
  <c r="Q395" i="16"/>
  <c r="V395" i="16"/>
  <c r="G397" i="16"/>
  <c r="I397" i="16"/>
  <c r="K397" i="16"/>
  <c r="M397" i="16"/>
  <c r="O397" i="16"/>
  <c r="Q397" i="16"/>
  <c r="V397" i="16"/>
  <c r="G399" i="16"/>
  <c r="I399" i="16"/>
  <c r="K399" i="16"/>
  <c r="M399" i="16"/>
  <c r="O399" i="16"/>
  <c r="Q399" i="16"/>
  <c r="V399" i="16"/>
  <c r="G401" i="16"/>
  <c r="I401" i="16"/>
  <c r="K401" i="16"/>
  <c r="M401" i="16"/>
  <c r="O401" i="16"/>
  <c r="Q401" i="16"/>
  <c r="V401" i="16"/>
  <c r="G403" i="16"/>
  <c r="I403" i="16"/>
  <c r="K403" i="16"/>
  <c r="M403" i="16"/>
  <c r="O403" i="16"/>
  <c r="Q403" i="16"/>
  <c r="V403" i="16"/>
  <c r="G405" i="16"/>
  <c r="I405" i="16"/>
  <c r="K405" i="16"/>
  <c r="M405" i="16"/>
  <c r="O405" i="16"/>
  <c r="Q405" i="16"/>
  <c r="V405" i="16"/>
  <c r="G407" i="16"/>
  <c r="I407" i="16"/>
  <c r="K407" i="16"/>
  <c r="M407" i="16"/>
  <c r="O407" i="16"/>
  <c r="Q407" i="16"/>
  <c r="V407" i="16"/>
  <c r="G409" i="16"/>
  <c r="I409" i="16"/>
  <c r="K409" i="16"/>
  <c r="M409" i="16"/>
  <c r="O409" i="16"/>
  <c r="Q409" i="16"/>
  <c r="V409" i="16"/>
  <c r="G411" i="16"/>
  <c r="I411" i="16"/>
  <c r="K411" i="16"/>
  <c r="M411" i="16"/>
  <c r="O411" i="16"/>
  <c r="Q411" i="16"/>
  <c r="V411" i="16"/>
  <c r="G413" i="16"/>
  <c r="I413" i="16"/>
  <c r="K413" i="16"/>
  <c r="M413" i="16"/>
  <c r="O413" i="16"/>
  <c r="Q413" i="16"/>
  <c r="V413" i="16"/>
  <c r="G415" i="16"/>
  <c r="I415" i="16"/>
  <c r="K415" i="16"/>
  <c r="M415" i="16"/>
  <c r="O415" i="16"/>
  <c r="Q415" i="16"/>
  <c r="V415" i="16"/>
  <c r="G417" i="16"/>
  <c r="I417" i="16"/>
  <c r="K417" i="16"/>
  <c r="M417" i="16"/>
  <c r="O417" i="16"/>
  <c r="Q417" i="16"/>
  <c r="V417" i="16"/>
  <c r="G419" i="16"/>
  <c r="M419" i="16" s="1"/>
  <c r="I419" i="16"/>
  <c r="K419" i="16"/>
  <c r="O419" i="16"/>
  <c r="Q419" i="16"/>
  <c r="V419" i="16"/>
  <c r="G421" i="16"/>
  <c r="I421" i="16"/>
  <c r="K421" i="16"/>
  <c r="M421" i="16"/>
  <c r="O421" i="16"/>
  <c r="Q421" i="16"/>
  <c r="V421" i="16"/>
  <c r="G423" i="16"/>
  <c r="I423" i="16"/>
  <c r="K423" i="16"/>
  <c r="M423" i="16"/>
  <c r="O423" i="16"/>
  <c r="Q423" i="16"/>
  <c r="V423" i="16"/>
  <c r="G425" i="16"/>
  <c r="I425" i="16"/>
  <c r="K425" i="16"/>
  <c r="M425" i="16"/>
  <c r="O425" i="16"/>
  <c r="Q425" i="16"/>
  <c r="V425" i="16"/>
  <c r="G427" i="16"/>
  <c r="I427" i="16"/>
  <c r="K427" i="16"/>
  <c r="M427" i="16"/>
  <c r="O427" i="16"/>
  <c r="Q427" i="16"/>
  <c r="V427" i="16"/>
  <c r="G429" i="16"/>
  <c r="I429" i="16"/>
  <c r="K429" i="16"/>
  <c r="M429" i="16"/>
  <c r="O429" i="16"/>
  <c r="Q429" i="16"/>
  <c r="V429" i="16"/>
  <c r="G431" i="16"/>
  <c r="I431" i="16"/>
  <c r="K431" i="16"/>
  <c r="M431" i="16"/>
  <c r="O431" i="16"/>
  <c r="Q431" i="16"/>
  <c r="V431" i="16"/>
  <c r="G433" i="16"/>
  <c r="I433" i="16"/>
  <c r="K433" i="16"/>
  <c r="M433" i="16"/>
  <c r="O433" i="16"/>
  <c r="Q433" i="16"/>
  <c r="V433" i="16"/>
  <c r="G435" i="16"/>
  <c r="I435" i="16"/>
  <c r="K435" i="16"/>
  <c r="M435" i="16"/>
  <c r="O435" i="16"/>
  <c r="Q435" i="16"/>
  <c r="V435" i="16"/>
  <c r="G437" i="16"/>
  <c r="I437" i="16"/>
  <c r="K437" i="16"/>
  <c r="M437" i="16"/>
  <c r="O437" i="16"/>
  <c r="Q437" i="16"/>
  <c r="V437" i="16"/>
  <c r="G439" i="16"/>
  <c r="I439" i="16"/>
  <c r="K439" i="16"/>
  <c r="M439" i="16"/>
  <c r="O439" i="16"/>
  <c r="Q439" i="16"/>
  <c r="V439" i="16"/>
  <c r="G441" i="16"/>
  <c r="I441" i="16"/>
  <c r="K441" i="16"/>
  <c r="M441" i="16"/>
  <c r="O441" i="16"/>
  <c r="Q441" i="16"/>
  <c r="V441" i="16"/>
  <c r="G443" i="16"/>
  <c r="I443" i="16"/>
  <c r="K443" i="16"/>
  <c r="M443" i="16"/>
  <c r="O443" i="16"/>
  <c r="Q443" i="16"/>
  <c r="V443" i="16"/>
  <c r="G445" i="16"/>
  <c r="I445" i="16"/>
  <c r="K445" i="16"/>
  <c r="M445" i="16"/>
  <c r="O445" i="16"/>
  <c r="Q445" i="16"/>
  <c r="V445" i="16"/>
  <c r="G447" i="16"/>
  <c r="I447" i="16"/>
  <c r="K447" i="16"/>
  <c r="M447" i="16"/>
  <c r="O447" i="16"/>
  <c r="Q447" i="16"/>
  <c r="V447" i="16"/>
  <c r="G449" i="16"/>
  <c r="I449" i="16"/>
  <c r="K449" i="16"/>
  <c r="M449" i="16"/>
  <c r="O449" i="16"/>
  <c r="Q449" i="16"/>
  <c r="V449" i="16"/>
  <c r="G451" i="16"/>
  <c r="I451" i="16"/>
  <c r="K451" i="16"/>
  <c r="M451" i="16"/>
  <c r="O451" i="16"/>
  <c r="Q451" i="16"/>
  <c r="V451" i="16"/>
  <c r="G453" i="16"/>
  <c r="I453" i="16"/>
  <c r="K453" i="16"/>
  <c r="M453" i="16"/>
  <c r="O453" i="16"/>
  <c r="Q453" i="16"/>
  <c r="V453" i="16"/>
  <c r="G456" i="16"/>
  <c r="I456" i="16"/>
  <c r="I455" i="16" s="1"/>
  <c r="K456" i="16"/>
  <c r="M456" i="16"/>
  <c r="O456" i="16"/>
  <c r="Q456" i="16"/>
  <c r="Q455" i="16" s="1"/>
  <c r="V456" i="16"/>
  <c r="G458" i="16"/>
  <c r="M458" i="16" s="1"/>
  <c r="I458" i="16"/>
  <c r="K458" i="16"/>
  <c r="K455" i="16" s="1"/>
  <c r="O458" i="16"/>
  <c r="O455" i="16" s="1"/>
  <c r="Q458" i="16"/>
  <c r="V458" i="16"/>
  <c r="V455" i="16" s="1"/>
  <c r="G460" i="16"/>
  <c r="I460" i="16"/>
  <c r="K460" i="16"/>
  <c r="M460" i="16"/>
  <c r="O460" i="16"/>
  <c r="Q460" i="16"/>
  <c r="V460" i="16"/>
  <c r="G462" i="16"/>
  <c r="M462" i="16" s="1"/>
  <c r="I462" i="16"/>
  <c r="K462" i="16"/>
  <c r="O462" i="16"/>
  <c r="Q462" i="16"/>
  <c r="V462" i="16"/>
  <c r="G464" i="16"/>
  <c r="I464" i="16"/>
  <c r="K464" i="16"/>
  <c r="M464" i="16"/>
  <c r="O464" i="16"/>
  <c r="Q464" i="16"/>
  <c r="V464" i="16"/>
  <c r="G466" i="16"/>
  <c r="M466" i="16" s="1"/>
  <c r="I466" i="16"/>
  <c r="K466" i="16"/>
  <c r="O466" i="16"/>
  <c r="Q466" i="16"/>
  <c r="V466" i="16"/>
  <c r="G468" i="16"/>
  <c r="I468" i="16"/>
  <c r="K468" i="16"/>
  <c r="M468" i="16"/>
  <c r="O468" i="16"/>
  <c r="Q468" i="16"/>
  <c r="V468" i="16"/>
  <c r="G470" i="16"/>
  <c r="M470" i="16" s="1"/>
  <c r="I470" i="16"/>
  <c r="K470" i="16"/>
  <c r="O470" i="16"/>
  <c r="Q470" i="16"/>
  <c r="V470" i="16"/>
  <c r="G472" i="16"/>
  <c r="I472" i="16"/>
  <c r="K472" i="16"/>
  <c r="M472" i="16"/>
  <c r="O472" i="16"/>
  <c r="Q472" i="16"/>
  <c r="V472" i="16"/>
  <c r="G474" i="16"/>
  <c r="M474" i="16" s="1"/>
  <c r="I474" i="16"/>
  <c r="K474" i="16"/>
  <c r="O474" i="16"/>
  <c r="Q474" i="16"/>
  <c r="V474" i="16"/>
  <c r="G476" i="16"/>
  <c r="I476" i="16"/>
  <c r="K476" i="16"/>
  <c r="M476" i="16"/>
  <c r="O476" i="16"/>
  <c r="Q476" i="16"/>
  <c r="V476" i="16"/>
  <c r="G478" i="16"/>
  <c r="M478" i="16" s="1"/>
  <c r="I478" i="16"/>
  <c r="K478" i="16"/>
  <c r="O478" i="16"/>
  <c r="Q478" i="16"/>
  <c r="V478" i="16"/>
  <c r="G480" i="16"/>
  <c r="I480" i="16"/>
  <c r="K480" i="16"/>
  <c r="M480" i="16"/>
  <c r="O480" i="16"/>
  <c r="Q480" i="16"/>
  <c r="V480" i="16"/>
  <c r="G482" i="16"/>
  <c r="M482" i="16" s="1"/>
  <c r="I482" i="16"/>
  <c r="K482" i="16"/>
  <c r="O482" i="16"/>
  <c r="Q482" i="16"/>
  <c r="V482" i="16"/>
  <c r="G484" i="16"/>
  <c r="I484" i="16"/>
  <c r="K484" i="16"/>
  <c r="M484" i="16"/>
  <c r="O484" i="16"/>
  <c r="Q484" i="16"/>
  <c r="V484" i="16"/>
  <c r="G486" i="16"/>
  <c r="M486" i="16" s="1"/>
  <c r="I486" i="16"/>
  <c r="K486" i="16"/>
  <c r="O486" i="16"/>
  <c r="Q486" i="16"/>
  <c r="V486" i="16"/>
  <c r="G488" i="16"/>
  <c r="I488" i="16"/>
  <c r="K488" i="16"/>
  <c r="M488" i="16"/>
  <c r="O488" i="16"/>
  <c r="Q488" i="16"/>
  <c r="V488" i="16"/>
  <c r="G490" i="16"/>
  <c r="M490" i="16" s="1"/>
  <c r="I490" i="16"/>
  <c r="K490" i="16"/>
  <c r="O490" i="16"/>
  <c r="Q490" i="16"/>
  <c r="V490" i="16"/>
  <c r="G492" i="16"/>
  <c r="I492" i="16"/>
  <c r="K492" i="16"/>
  <c r="M492" i="16"/>
  <c r="O492" i="16"/>
  <c r="Q492" i="16"/>
  <c r="V492" i="16"/>
  <c r="G494" i="16"/>
  <c r="M494" i="16" s="1"/>
  <c r="I494" i="16"/>
  <c r="K494" i="16"/>
  <c r="O494" i="16"/>
  <c r="Q494" i="16"/>
  <c r="V494" i="16"/>
  <c r="G496" i="16"/>
  <c r="I496" i="16"/>
  <c r="K496" i="16"/>
  <c r="M496" i="16"/>
  <c r="O496" i="16"/>
  <c r="Q496" i="16"/>
  <c r="V496" i="16"/>
  <c r="G498" i="16"/>
  <c r="M498" i="16" s="1"/>
  <c r="I498" i="16"/>
  <c r="K498" i="16"/>
  <c r="O498" i="16"/>
  <c r="Q498" i="16"/>
  <c r="V498" i="16"/>
  <c r="G501" i="16"/>
  <c r="I501" i="16"/>
  <c r="I500" i="16" s="1"/>
  <c r="K501" i="16"/>
  <c r="M501" i="16"/>
  <c r="O501" i="16"/>
  <c r="Q501" i="16"/>
  <c r="Q500" i="16" s="1"/>
  <c r="V501" i="16"/>
  <c r="G503" i="16"/>
  <c r="G500" i="16" s="1"/>
  <c r="I503" i="16"/>
  <c r="K503" i="16"/>
  <c r="K500" i="16" s="1"/>
  <c r="O503" i="16"/>
  <c r="O500" i="16" s="1"/>
  <c r="Q503" i="16"/>
  <c r="V503" i="16"/>
  <c r="V500" i="16" s="1"/>
  <c r="G505" i="16"/>
  <c r="I505" i="16"/>
  <c r="K505" i="16"/>
  <c r="M505" i="16"/>
  <c r="O505" i="16"/>
  <c r="Q505" i="16"/>
  <c r="V505" i="16"/>
  <c r="G507" i="16"/>
  <c r="M507" i="16" s="1"/>
  <c r="I507" i="16"/>
  <c r="K507" i="16"/>
  <c r="O507" i="16"/>
  <c r="Q507" i="16"/>
  <c r="V507" i="16"/>
  <c r="G509" i="16"/>
  <c r="I509" i="16"/>
  <c r="K509" i="16"/>
  <c r="M509" i="16"/>
  <c r="O509" i="16"/>
  <c r="Q509" i="16"/>
  <c r="V509" i="16"/>
  <c r="G511" i="16"/>
  <c r="M511" i="16" s="1"/>
  <c r="I511" i="16"/>
  <c r="K511" i="16"/>
  <c r="O511" i="16"/>
  <c r="Q511" i="16"/>
  <c r="V511" i="16"/>
  <c r="G513" i="16"/>
  <c r="I513" i="16"/>
  <c r="K513" i="16"/>
  <c r="M513" i="16"/>
  <c r="O513" i="16"/>
  <c r="Q513" i="16"/>
  <c r="V513" i="16"/>
  <c r="G515" i="16"/>
  <c r="M515" i="16" s="1"/>
  <c r="I515" i="16"/>
  <c r="K515" i="16"/>
  <c r="O515" i="16"/>
  <c r="Q515" i="16"/>
  <c r="V515" i="16"/>
  <c r="G517" i="16"/>
  <c r="I517" i="16"/>
  <c r="K517" i="16"/>
  <c r="M517" i="16"/>
  <c r="O517" i="16"/>
  <c r="Q517" i="16"/>
  <c r="V517" i="16"/>
  <c r="G519" i="16"/>
  <c r="M519" i="16" s="1"/>
  <c r="I519" i="16"/>
  <c r="K519" i="16"/>
  <c r="O519" i="16"/>
  <c r="Q519" i="16"/>
  <c r="V519" i="16"/>
  <c r="G521" i="16"/>
  <c r="I521" i="16"/>
  <c r="K521" i="16"/>
  <c r="M521" i="16"/>
  <c r="O521" i="16"/>
  <c r="Q521" i="16"/>
  <c r="V521" i="16"/>
  <c r="G523" i="16"/>
  <c r="M523" i="16" s="1"/>
  <c r="I523" i="16"/>
  <c r="K523" i="16"/>
  <c r="O523" i="16"/>
  <c r="Q523" i="16"/>
  <c r="V523" i="16"/>
  <c r="G525" i="16"/>
  <c r="I525" i="16"/>
  <c r="K525" i="16"/>
  <c r="M525" i="16"/>
  <c r="O525" i="16"/>
  <c r="Q525" i="16"/>
  <c r="V525" i="16"/>
  <c r="G527" i="16"/>
  <c r="M527" i="16" s="1"/>
  <c r="I527" i="16"/>
  <c r="K527" i="16"/>
  <c r="O527" i="16"/>
  <c r="Q527" i="16"/>
  <c r="V527" i="16"/>
  <c r="G530" i="16"/>
  <c r="G529" i="16" s="1"/>
  <c r="I530" i="16"/>
  <c r="I529" i="16" s="1"/>
  <c r="K530" i="16"/>
  <c r="K529" i="16" s="1"/>
  <c r="M530" i="16"/>
  <c r="O530" i="16"/>
  <c r="O529" i="16" s="1"/>
  <c r="Q530" i="16"/>
  <c r="Q529" i="16" s="1"/>
  <c r="V530" i="16"/>
  <c r="V529" i="16" s="1"/>
  <c r="G535" i="16"/>
  <c r="M535" i="16" s="1"/>
  <c r="I535" i="16"/>
  <c r="K535" i="16"/>
  <c r="O535" i="16"/>
  <c r="Q535" i="16"/>
  <c r="V535" i="16"/>
  <c r="G537" i="16"/>
  <c r="I537" i="16"/>
  <c r="K537" i="16"/>
  <c r="M537" i="16"/>
  <c r="O537" i="16"/>
  <c r="Q537" i="16"/>
  <c r="V537" i="16"/>
  <c r="G540" i="16"/>
  <c r="I540" i="16"/>
  <c r="I539" i="16" s="1"/>
  <c r="K540" i="16"/>
  <c r="M540" i="16"/>
  <c r="O540" i="16"/>
  <c r="Q540" i="16"/>
  <c r="Q539" i="16" s="1"/>
  <c r="V540" i="16"/>
  <c r="G542" i="16"/>
  <c r="M542" i="16" s="1"/>
  <c r="I542" i="16"/>
  <c r="K542" i="16"/>
  <c r="K539" i="16" s="1"/>
  <c r="O542" i="16"/>
  <c r="O539" i="16" s="1"/>
  <c r="Q542" i="16"/>
  <c r="V542" i="16"/>
  <c r="V539" i="16" s="1"/>
  <c r="G544" i="16"/>
  <c r="I544" i="16"/>
  <c r="K544" i="16"/>
  <c r="M544" i="16"/>
  <c r="O544" i="16"/>
  <c r="Q544" i="16"/>
  <c r="V544" i="16"/>
  <c r="G546" i="16"/>
  <c r="M546" i="16" s="1"/>
  <c r="I546" i="16"/>
  <c r="K546" i="16"/>
  <c r="O546" i="16"/>
  <c r="Q546" i="16"/>
  <c r="V546" i="16"/>
  <c r="G549" i="16"/>
  <c r="I549" i="16"/>
  <c r="K549" i="16"/>
  <c r="M549" i="16"/>
  <c r="O549" i="16"/>
  <c r="Q549" i="16"/>
  <c r="V549" i="16"/>
  <c r="G551" i="16"/>
  <c r="M551" i="16" s="1"/>
  <c r="I551" i="16"/>
  <c r="K551" i="16"/>
  <c r="O551" i="16"/>
  <c r="Q551" i="16"/>
  <c r="V551" i="16"/>
  <c r="G553" i="16"/>
  <c r="I553" i="16"/>
  <c r="K553" i="16"/>
  <c r="M553" i="16"/>
  <c r="O553" i="16"/>
  <c r="Q553" i="16"/>
  <c r="V553" i="16"/>
  <c r="G555" i="16"/>
  <c r="M555" i="16" s="1"/>
  <c r="I555" i="16"/>
  <c r="K555" i="16"/>
  <c r="O555" i="16"/>
  <c r="Q555" i="16"/>
  <c r="V555" i="16"/>
  <c r="G557" i="16"/>
  <c r="I557" i="16"/>
  <c r="K557" i="16"/>
  <c r="M557" i="16"/>
  <c r="O557" i="16"/>
  <c r="Q557" i="16"/>
  <c r="V557" i="16"/>
  <c r="G559" i="16"/>
  <c r="M559" i="16" s="1"/>
  <c r="I559" i="16"/>
  <c r="K559" i="16"/>
  <c r="O559" i="16"/>
  <c r="Q559" i="16"/>
  <c r="V559" i="16"/>
  <c r="G561" i="16"/>
  <c r="I561" i="16"/>
  <c r="K561" i="16"/>
  <c r="M561" i="16"/>
  <c r="O561" i="16"/>
  <c r="Q561" i="16"/>
  <c r="V561" i="16"/>
  <c r="G563" i="16"/>
  <c r="M563" i="16" s="1"/>
  <c r="I563" i="16"/>
  <c r="K563" i="16"/>
  <c r="O563" i="16"/>
  <c r="Q563" i="16"/>
  <c r="V563" i="16"/>
  <c r="G565" i="16"/>
  <c r="I565" i="16"/>
  <c r="K565" i="16"/>
  <c r="M565" i="16"/>
  <c r="O565" i="16"/>
  <c r="Q565" i="16"/>
  <c r="V565" i="16"/>
  <c r="G567" i="16"/>
  <c r="M567" i="16" s="1"/>
  <c r="I567" i="16"/>
  <c r="K567" i="16"/>
  <c r="O567" i="16"/>
  <c r="Q567" i="16"/>
  <c r="V567" i="16"/>
  <c r="G569" i="16"/>
  <c r="I569" i="16"/>
  <c r="K569" i="16"/>
  <c r="M569" i="16"/>
  <c r="O569" i="16"/>
  <c r="Q569" i="16"/>
  <c r="V569" i="16"/>
  <c r="G571" i="16"/>
  <c r="M571" i="16" s="1"/>
  <c r="I571" i="16"/>
  <c r="K571" i="16"/>
  <c r="O571" i="16"/>
  <c r="Q571" i="16"/>
  <c r="V571" i="16"/>
  <c r="G573" i="16"/>
  <c r="I573" i="16"/>
  <c r="K573" i="16"/>
  <c r="M573" i="16"/>
  <c r="O573" i="16"/>
  <c r="Q573" i="16"/>
  <c r="V573" i="16"/>
  <c r="G575" i="16"/>
  <c r="M575" i="16" s="1"/>
  <c r="I575" i="16"/>
  <c r="K575" i="16"/>
  <c r="O575" i="16"/>
  <c r="Q575" i="16"/>
  <c r="V575" i="16"/>
  <c r="G578" i="16"/>
  <c r="G577" i="16" s="1"/>
  <c r="I578" i="16"/>
  <c r="I577" i="16" s="1"/>
  <c r="K578" i="16"/>
  <c r="K577" i="16" s="1"/>
  <c r="M578" i="16"/>
  <c r="O578" i="16"/>
  <c r="O577" i="16" s="1"/>
  <c r="Q578" i="16"/>
  <c r="Q577" i="16" s="1"/>
  <c r="V578" i="16"/>
  <c r="V577" i="16" s="1"/>
  <c r="G580" i="16"/>
  <c r="M580" i="16" s="1"/>
  <c r="I580" i="16"/>
  <c r="K580" i="16"/>
  <c r="O580" i="16"/>
  <c r="Q580" i="16"/>
  <c r="V580" i="16"/>
  <c r="G582" i="16"/>
  <c r="I582" i="16"/>
  <c r="K582" i="16"/>
  <c r="M582" i="16"/>
  <c r="O582" i="16"/>
  <c r="Q582" i="16"/>
  <c r="V582" i="16"/>
  <c r="G584" i="16"/>
  <c r="M584" i="16" s="1"/>
  <c r="I584" i="16"/>
  <c r="K584" i="16"/>
  <c r="O584" i="16"/>
  <c r="Q584" i="16"/>
  <c r="V584" i="16"/>
  <c r="G586" i="16"/>
  <c r="I586" i="16"/>
  <c r="K586" i="16"/>
  <c r="M586" i="16"/>
  <c r="O586" i="16"/>
  <c r="Q586" i="16"/>
  <c r="V586" i="16"/>
  <c r="G588" i="16"/>
  <c r="M588" i="16" s="1"/>
  <c r="I588" i="16"/>
  <c r="K588" i="16"/>
  <c r="O588" i="16"/>
  <c r="Q588" i="16"/>
  <c r="V588" i="16"/>
  <c r="G590" i="16"/>
  <c r="I590" i="16"/>
  <c r="K590" i="16"/>
  <c r="M590" i="16"/>
  <c r="O590" i="16"/>
  <c r="Q590" i="16"/>
  <c r="V590" i="16"/>
  <c r="G592" i="16"/>
  <c r="M592" i="16" s="1"/>
  <c r="I592" i="16"/>
  <c r="K592" i="16"/>
  <c r="O592" i="16"/>
  <c r="Q592" i="16"/>
  <c r="V592" i="16"/>
  <c r="G594" i="16"/>
  <c r="I594" i="16"/>
  <c r="K594" i="16"/>
  <c r="M594" i="16"/>
  <c r="O594" i="16"/>
  <c r="Q594" i="16"/>
  <c r="V594" i="16"/>
  <c r="G596" i="16"/>
  <c r="I596" i="16"/>
  <c r="K596" i="16"/>
  <c r="M596" i="16"/>
  <c r="O596" i="16"/>
  <c r="Q596" i="16"/>
  <c r="V596" i="16"/>
  <c r="G599" i="16"/>
  <c r="I599" i="16"/>
  <c r="K599" i="16"/>
  <c r="M599" i="16"/>
  <c r="O599" i="16"/>
  <c r="Q599" i="16"/>
  <c r="V599" i="16"/>
  <c r="G601" i="16"/>
  <c r="I601" i="16"/>
  <c r="K601" i="16"/>
  <c r="M601" i="16"/>
  <c r="O601" i="16"/>
  <c r="Q601" i="16"/>
  <c r="V601" i="16"/>
  <c r="G603" i="16"/>
  <c r="I603" i="16"/>
  <c r="K603" i="16"/>
  <c r="M603" i="16"/>
  <c r="O603" i="16"/>
  <c r="Q603" i="16"/>
  <c r="V603" i="16"/>
  <c r="G605" i="16"/>
  <c r="I605" i="16"/>
  <c r="K605" i="16"/>
  <c r="M605" i="16"/>
  <c r="O605" i="16"/>
  <c r="Q605" i="16"/>
  <c r="V605" i="16"/>
  <c r="G607" i="16"/>
  <c r="I607" i="16"/>
  <c r="K607" i="16"/>
  <c r="M607" i="16"/>
  <c r="O607" i="16"/>
  <c r="Q607" i="16"/>
  <c r="V607" i="16"/>
  <c r="G609" i="16"/>
  <c r="I609" i="16"/>
  <c r="K609" i="16"/>
  <c r="M609" i="16"/>
  <c r="O609" i="16"/>
  <c r="Q609" i="16"/>
  <c r="V609" i="16"/>
  <c r="G611" i="16"/>
  <c r="I611" i="16"/>
  <c r="K611" i="16"/>
  <c r="M611" i="16"/>
  <c r="O611" i="16"/>
  <c r="Q611" i="16"/>
  <c r="V611" i="16"/>
  <c r="G613" i="16"/>
  <c r="I613" i="16"/>
  <c r="K613" i="16"/>
  <c r="M613" i="16"/>
  <c r="O613" i="16"/>
  <c r="Q613" i="16"/>
  <c r="V613" i="16"/>
  <c r="G615" i="16"/>
  <c r="I615" i="16"/>
  <c r="K615" i="16"/>
  <c r="M615" i="16"/>
  <c r="O615" i="16"/>
  <c r="Q615" i="16"/>
  <c r="V615" i="16"/>
  <c r="G617" i="16"/>
  <c r="I617" i="16"/>
  <c r="K617" i="16"/>
  <c r="M617" i="16"/>
  <c r="O617" i="16"/>
  <c r="Q617" i="16"/>
  <c r="V617" i="16"/>
  <c r="G620" i="16"/>
  <c r="G619" i="16" s="1"/>
  <c r="I620" i="16"/>
  <c r="K620" i="16"/>
  <c r="K619" i="16" s="1"/>
  <c r="M620" i="16"/>
  <c r="M619" i="16" s="1"/>
  <c r="O620" i="16"/>
  <c r="O619" i="16" s="1"/>
  <c r="Q620" i="16"/>
  <c r="Q619" i="16" s="1"/>
  <c r="V620" i="16"/>
  <c r="V619" i="16" s="1"/>
  <c r="G628" i="16"/>
  <c r="I628" i="16"/>
  <c r="K628" i="16"/>
  <c r="M628" i="16"/>
  <c r="O628" i="16"/>
  <c r="Q628" i="16"/>
  <c r="V628" i="16"/>
  <c r="G631" i="16"/>
  <c r="I631" i="16"/>
  <c r="I630" i="16" s="1"/>
  <c r="K631" i="16"/>
  <c r="M631" i="16"/>
  <c r="O631" i="16"/>
  <c r="Q631" i="16"/>
  <c r="Q630" i="16" s="1"/>
  <c r="V631" i="16"/>
  <c r="G633" i="16"/>
  <c r="G630" i="16" s="1"/>
  <c r="I633" i="16"/>
  <c r="K633" i="16"/>
  <c r="K630" i="16" s="1"/>
  <c r="O633" i="16"/>
  <c r="O630" i="16" s="1"/>
  <c r="Q633" i="16"/>
  <c r="V633" i="16"/>
  <c r="V630" i="16" s="1"/>
  <c r="G636" i="16"/>
  <c r="I636" i="16"/>
  <c r="K636" i="16"/>
  <c r="M636" i="16"/>
  <c r="O636" i="16"/>
  <c r="Q636" i="16"/>
  <c r="V636" i="16"/>
  <c r="G639" i="16"/>
  <c r="M639" i="16" s="1"/>
  <c r="I639" i="16"/>
  <c r="K639" i="16"/>
  <c r="O639" i="16"/>
  <c r="Q639" i="16"/>
  <c r="V639" i="16"/>
  <c r="G642" i="16"/>
  <c r="I642" i="16"/>
  <c r="K642" i="16"/>
  <c r="M642" i="16"/>
  <c r="O642" i="16"/>
  <c r="Q642" i="16"/>
  <c r="V642" i="16"/>
  <c r="G645" i="16"/>
  <c r="M645" i="16" s="1"/>
  <c r="I645" i="16"/>
  <c r="K645" i="16"/>
  <c r="O645" i="16"/>
  <c r="Q645" i="16"/>
  <c r="V645" i="16"/>
  <c r="G647" i="16"/>
  <c r="I647" i="16"/>
  <c r="K647" i="16"/>
  <c r="M647" i="16"/>
  <c r="O647" i="16"/>
  <c r="Q647" i="16"/>
  <c r="V647" i="16"/>
  <c r="G649" i="16"/>
  <c r="M649" i="16" s="1"/>
  <c r="I649" i="16"/>
  <c r="K649" i="16"/>
  <c r="O649" i="16"/>
  <c r="Q649" i="16"/>
  <c r="V649" i="16"/>
  <c r="G651" i="16"/>
  <c r="I651" i="16"/>
  <c r="K651" i="16"/>
  <c r="M651" i="16"/>
  <c r="O651" i="16"/>
  <c r="Q651" i="16"/>
  <c r="V651" i="16"/>
  <c r="G653" i="16"/>
  <c r="M653" i="16" s="1"/>
  <c r="I653" i="16"/>
  <c r="K653" i="16"/>
  <c r="O653" i="16"/>
  <c r="Q653" i="16"/>
  <c r="V653" i="16"/>
  <c r="G655" i="16"/>
  <c r="I655" i="16"/>
  <c r="K655" i="16"/>
  <c r="M655" i="16"/>
  <c r="O655" i="16"/>
  <c r="Q655" i="16"/>
  <c r="V655" i="16"/>
  <c r="G657" i="16"/>
  <c r="M657" i="16" s="1"/>
  <c r="I657" i="16"/>
  <c r="K657" i="16"/>
  <c r="O657" i="16"/>
  <c r="Q657" i="16"/>
  <c r="V657" i="16"/>
  <c r="G659" i="16"/>
  <c r="I659" i="16"/>
  <c r="K659" i="16"/>
  <c r="M659" i="16"/>
  <c r="O659" i="16"/>
  <c r="Q659" i="16"/>
  <c r="V659" i="16"/>
  <c r="G661" i="16"/>
  <c r="M661" i="16" s="1"/>
  <c r="I661" i="16"/>
  <c r="K661" i="16"/>
  <c r="O661" i="16"/>
  <c r="Q661" i="16"/>
  <c r="V661" i="16"/>
  <c r="G663" i="16"/>
  <c r="I663" i="16"/>
  <c r="K663" i="16"/>
  <c r="M663" i="16"/>
  <c r="O663" i="16"/>
  <c r="Q663" i="16"/>
  <c r="V663" i="16"/>
  <c r="G665" i="16"/>
  <c r="M665" i="16" s="1"/>
  <c r="I665" i="16"/>
  <c r="K665" i="16"/>
  <c r="O665" i="16"/>
  <c r="Q665" i="16"/>
  <c r="V665" i="16"/>
  <c r="G667" i="16"/>
  <c r="I667" i="16"/>
  <c r="K667" i="16"/>
  <c r="M667" i="16"/>
  <c r="O667" i="16"/>
  <c r="Q667" i="16"/>
  <c r="V667" i="16"/>
  <c r="G669" i="16"/>
  <c r="M669" i="16" s="1"/>
  <c r="I669" i="16"/>
  <c r="K669" i="16"/>
  <c r="O669" i="16"/>
  <c r="Q669" i="16"/>
  <c r="V669" i="16"/>
  <c r="G671" i="16"/>
  <c r="I671" i="16"/>
  <c r="K671" i="16"/>
  <c r="M671" i="16"/>
  <c r="O671" i="16"/>
  <c r="Q671" i="16"/>
  <c r="V671" i="16"/>
  <c r="G673" i="16"/>
  <c r="M673" i="16" s="1"/>
  <c r="I673" i="16"/>
  <c r="K673" i="16"/>
  <c r="O673" i="16"/>
  <c r="Q673" i="16"/>
  <c r="V673" i="16"/>
  <c r="G675" i="16"/>
  <c r="I675" i="16"/>
  <c r="K675" i="16"/>
  <c r="M675" i="16"/>
  <c r="O675" i="16"/>
  <c r="Q675" i="16"/>
  <c r="V675" i="16"/>
  <c r="G677" i="16"/>
  <c r="M677" i="16" s="1"/>
  <c r="I677" i="16"/>
  <c r="K677" i="16"/>
  <c r="O677" i="16"/>
  <c r="Q677" i="16"/>
  <c r="V677" i="16"/>
  <c r="G679" i="16"/>
  <c r="I679" i="16"/>
  <c r="K679" i="16"/>
  <c r="M679" i="16"/>
  <c r="O679" i="16"/>
  <c r="Q679" i="16"/>
  <c r="V679" i="16"/>
  <c r="G681" i="16"/>
  <c r="I681" i="16"/>
  <c r="K681" i="16"/>
  <c r="M681" i="16"/>
  <c r="O681" i="16"/>
  <c r="Q681" i="16"/>
  <c r="V681" i="16"/>
  <c r="G683" i="16"/>
  <c r="I683" i="16"/>
  <c r="K683" i="16"/>
  <c r="M683" i="16"/>
  <c r="O683" i="16"/>
  <c r="Q683" i="16"/>
  <c r="V683" i="16"/>
  <c r="G685" i="16"/>
  <c r="I685" i="16"/>
  <c r="K685" i="16"/>
  <c r="M685" i="16"/>
  <c r="O685" i="16"/>
  <c r="Q685" i="16"/>
  <c r="V685" i="16"/>
  <c r="G687" i="16"/>
  <c r="I687" i="16"/>
  <c r="K687" i="16"/>
  <c r="M687" i="16"/>
  <c r="O687" i="16"/>
  <c r="Q687" i="16"/>
  <c r="V687" i="16"/>
  <c r="G689" i="16"/>
  <c r="I689" i="16"/>
  <c r="K689" i="16"/>
  <c r="M689" i="16"/>
  <c r="O689" i="16"/>
  <c r="Q689" i="16"/>
  <c r="V689" i="16"/>
  <c r="G691" i="16"/>
  <c r="I691" i="16"/>
  <c r="K691" i="16"/>
  <c r="M691" i="16"/>
  <c r="O691" i="16"/>
  <c r="Q691" i="16"/>
  <c r="V691" i="16"/>
  <c r="G693" i="16"/>
  <c r="M693" i="16" s="1"/>
  <c r="I693" i="16"/>
  <c r="K693" i="16"/>
  <c r="O693" i="16"/>
  <c r="Q693" i="16"/>
  <c r="V693" i="16"/>
  <c r="G695" i="16"/>
  <c r="I695" i="16"/>
  <c r="K695" i="16"/>
  <c r="M695" i="16"/>
  <c r="O695" i="16"/>
  <c r="Q695" i="16"/>
  <c r="V695" i="16"/>
  <c r="G697" i="16"/>
  <c r="M697" i="16" s="1"/>
  <c r="I697" i="16"/>
  <c r="K697" i="16"/>
  <c r="O697" i="16"/>
  <c r="Q697" i="16"/>
  <c r="V697" i="16"/>
  <c r="G699" i="16"/>
  <c r="I699" i="16"/>
  <c r="K699" i="16"/>
  <c r="M699" i="16"/>
  <c r="O699" i="16"/>
  <c r="Q699" i="16"/>
  <c r="V699" i="16"/>
  <c r="G701" i="16"/>
  <c r="M701" i="16" s="1"/>
  <c r="I701" i="16"/>
  <c r="K701" i="16"/>
  <c r="O701" i="16"/>
  <c r="Q701" i="16"/>
  <c r="V701" i="16"/>
  <c r="G703" i="16"/>
  <c r="I703" i="16"/>
  <c r="K703" i="16"/>
  <c r="M703" i="16"/>
  <c r="O703" i="16"/>
  <c r="Q703" i="16"/>
  <c r="V703" i="16"/>
  <c r="G705" i="16"/>
  <c r="I705" i="16"/>
  <c r="K705" i="16"/>
  <c r="M705" i="16"/>
  <c r="O705" i="16"/>
  <c r="Q705" i="16"/>
  <c r="V705" i="16"/>
  <c r="G707" i="16"/>
  <c r="M707" i="16" s="1"/>
  <c r="I707" i="16"/>
  <c r="K707" i="16"/>
  <c r="O707" i="16"/>
  <c r="Q707" i="16"/>
  <c r="V707" i="16"/>
  <c r="G709" i="16"/>
  <c r="I709" i="16"/>
  <c r="K709" i="16"/>
  <c r="M709" i="16"/>
  <c r="O709" i="16"/>
  <c r="Q709" i="16"/>
  <c r="V709" i="16"/>
  <c r="G711" i="16"/>
  <c r="I711" i="16"/>
  <c r="K711" i="16"/>
  <c r="M711" i="16"/>
  <c r="O711" i="16"/>
  <c r="Q711" i="16"/>
  <c r="V711" i="16"/>
  <c r="G714" i="16"/>
  <c r="I714" i="16"/>
  <c r="I713" i="16" s="1"/>
  <c r="K714" i="16"/>
  <c r="M714" i="16"/>
  <c r="O714" i="16"/>
  <c r="Q714" i="16"/>
  <c r="Q713" i="16" s="1"/>
  <c r="V714" i="16"/>
  <c r="G716" i="16"/>
  <c r="G713" i="16" s="1"/>
  <c r="I716" i="16"/>
  <c r="K716" i="16"/>
  <c r="K713" i="16" s="1"/>
  <c r="O716" i="16"/>
  <c r="O713" i="16" s="1"/>
  <c r="Q716" i="16"/>
  <c r="V716" i="16"/>
  <c r="V713" i="16" s="1"/>
  <c r="G718" i="16"/>
  <c r="I718" i="16"/>
  <c r="K718" i="16"/>
  <c r="M718" i="16"/>
  <c r="O718" i="16"/>
  <c r="Q718" i="16"/>
  <c r="V718" i="16"/>
  <c r="G721" i="16"/>
  <c r="I721" i="16"/>
  <c r="I720" i="16" s="1"/>
  <c r="K721" i="16"/>
  <c r="M721" i="16"/>
  <c r="O721" i="16"/>
  <c r="Q721" i="16"/>
  <c r="Q720" i="16" s="1"/>
  <c r="V721" i="16"/>
  <c r="G723" i="16"/>
  <c r="G720" i="16" s="1"/>
  <c r="I723" i="16"/>
  <c r="K723" i="16"/>
  <c r="K720" i="16" s="1"/>
  <c r="O723" i="16"/>
  <c r="O720" i="16" s="1"/>
  <c r="Q723" i="16"/>
  <c r="V723" i="16"/>
  <c r="V720" i="16" s="1"/>
  <c r="G725" i="16"/>
  <c r="I725" i="16"/>
  <c r="K725" i="16"/>
  <c r="M725" i="16"/>
  <c r="O725" i="16"/>
  <c r="Q725" i="16"/>
  <c r="V725" i="16"/>
  <c r="G727" i="16"/>
  <c r="M727" i="16" s="1"/>
  <c r="I727" i="16"/>
  <c r="K727" i="16"/>
  <c r="O727" i="16"/>
  <c r="Q727" i="16"/>
  <c r="V727" i="16"/>
  <c r="G730" i="16"/>
  <c r="I730" i="16"/>
  <c r="K730" i="16"/>
  <c r="M730" i="16"/>
  <c r="O730" i="16"/>
  <c r="Q730" i="16"/>
  <c r="V730" i="16"/>
  <c r="G733" i="16"/>
  <c r="M733" i="16" s="1"/>
  <c r="I733" i="16"/>
  <c r="K733" i="16"/>
  <c r="O733" i="16"/>
  <c r="Q733" i="16"/>
  <c r="V733" i="16"/>
  <c r="G735" i="16"/>
  <c r="I735" i="16"/>
  <c r="K735" i="16"/>
  <c r="M735" i="16"/>
  <c r="O735" i="16"/>
  <c r="Q735" i="16"/>
  <c r="V735" i="16"/>
  <c r="G737" i="16"/>
  <c r="M737" i="16" s="1"/>
  <c r="I737" i="16"/>
  <c r="K737" i="16"/>
  <c r="O737" i="16"/>
  <c r="Q737" i="16"/>
  <c r="V737" i="16"/>
  <c r="G739" i="16"/>
  <c r="I739" i="16"/>
  <c r="K739" i="16"/>
  <c r="M739" i="16"/>
  <c r="O739" i="16"/>
  <c r="Q739" i="16"/>
  <c r="V739" i="16"/>
  <c r="G741" i="16"/>
  <c r="M741" i="16" s="1"/>
  <c r="I741" i="16"/>
  <c r="K741" i="16"/>
  <c r="O741" i="16"/>
  <c r="Q741" i="16"/>
  <c r="V741" i="16"/>
  <c r="G743" i="16"/>
  <c r="I743" i="16"/>
  <c r="K743" i="16"/>
  <c r="M743" i="16"/>
  <c r="O743" i="16"/>
  <c r="Q743" i="16"/>
  <c r="V743" i="16"/>
  <c r="G745" i="16"/>
  <c r="M745" i="16" s="1"/>
  <c r="I745" i="16"/>
  <c r="K745" i="16"/>
  <c r="O745" i="16"/>
  <c r="Q745" i="16"/>
  <c r="V745" i="16"/>
  <c r="G747" i="16"/>
  <c r="I747" i="16"/>
  <c r="K747" i="16"/>
  <c r="M747" i="16"/>
  <c r="O747" i="16"/>
  <c r="Q747" i="16"/>
  <c r="V747" i="16"/>
  <c r="G749" i="16"/>
  <c r="M749" i="16" s="1"/>
  <c r="I749" i="16"/>
  <c r="K749" i="16"/>
  <c r="O749" i="16"/>
  <c r="Q749" i="16"/>
  <c r="V749" i="16"/>
  <c r="G751" i="16"/>
  <c r="I751" i="16"/>
  <c r="K751" i="16"/>
  <c r="M751" i="16"/>
  <c r="O751" i="16"/>
  <c r="Q751" i="16"/>
  <c r="V751" i="16"/>
  <c r="G753" i="16"/>
  <c r="M753" i="16" s="1"/>
  <c r="I753" i="16"/>
  <c r="K753" i="16"/>
  <c r="O753" i="16"/>
  <c r="Q753" i="16"/>
  <c r="V753" i="16"/>
  <c r="G755" i="16"/>
  <c r="I755" i="16"/>
  <c r="K755" i="16"/>
  <c r="M755" i="16"/>
  <c r="O755" i="16"/>
  <c r="Q755" i="16"/>
  <c r="V755" i="16"/>
  <c r="G757" i="16"/>
  <c r="I757" i="16"/>
  <c r="K757" i="16"/>
  <c r="M757" i="16"/>
  <c r="O757" i="16"/>
  <c r="Q757" i="16"/>
  <c r="V757" i="16"/>
  <c r="G759" i="16"/>
  <c r="I759" i="16"/>
  <c r="K759" i="16"/>
  <c r="M759" i="16"/>
  <c r="O759" i="16"/>
  <c r="Q759" i="16"/>
  <c r="V759" i="16"/>
  <c r="G761" i="16"/>
  <c r="I761" i="16"/>
  <c r="K761" i="16"/>
  <c r="M761" i="16"/>
  <c r="O761" i="16"/>
  <c r="Q761" i="16"/>
  <c r="V761" i="16"/>
  <c r="G763" i="16"/>
  <c r="I763" i="16"/>
  <c r="K763" i="16"/>
  <c r="M763" i="16"/>
  <c r="O763" i="16"/>
  <c r="Q763" i="16"/>
  <c r="V763" i="16"/>
  <c r="G765" i="16"/>
  <c r="I765" i="16"/>
  <c r="K765" i="16"/>
  <c r="M765" i="16"/>
  <c r="O765" i="16"/>
  <c r="Q765" i="16"/>
  <c r="V765" i="16"/>
  <c r="G767" i="16"/>
  <c r="I767" i="16"/>
  <c r="K767" i="16"/>
  <c r="M767" i="16"/>
  <c r="O767" i="16"/>
  <c r="Q767" i="16"/>
  <c r="V767" i="16"/>
  <c r="G769" i="16"/>
  <c r="I769" i="16"/>
  <c r="K769" i="16"/>
  <c r="M769" i="16"/>
  <c r="O769" i="16"/>
  <c r="Q769" i="16"/>
  <c r="V769" i="16"/>
  <c r="G771" i="16"/>
  <c r="I771" i="16"/>
  <c r="K771" i="16"/>
  <c r="M771" i="16"/>
  <c r="O771" i="16"/>
  <c r="Q771" i="16"/>
  <c r="V771" i="16"/>
  <c r="G774" i="16"/>
  <c r="I774" i="16"/>
  <c r="I773" i="16" s="1"/>
  <c r="K774" i="16"/>
  <c r="M774" i="16"/>
  <c r="O774" i="16"/>
  <c r="Q774" i="16"/>
  <c r="Q773" i="16" s="1"/>
  <c r="V774" i="16"/>
  <c r="G776" i="16"/>
  <c r="G773" i="16" s="1"/>
  <c r="I776" i="16"/>
  <c r="K776" i="16"/>
  <c r="K773" i="16" s="1"/>
  <c r="O776" i="16"/>
  <c r="O773" i="16" s="1"/>
  <c r="Q776" i="16"/>
  <c r="V776" i="16"/>
  <c r="V773" i="16" s="1"/>
  <c r="G778" i="16"/>
  <c r="I778" i="16"/>
  <c r="K778" i="16"/>
  <c r="M778" i="16"/>
  <c r="O778" i="16"/>
  <c r="Q778" i="16"/>
  <c r="V778" i="16"/>
  <c r="G780" i="16"/>
  <c r="M780" i="16" s="1"/>
  <c r="I780" i="16"/>
  <c r="K780" i="16"/>
  <c r="O780" i="16"/>
  <c r="Q780" i="16"/>
  <c r="V780" i="16"/>
  <c r="G782" i="16"/>
  <c r="I782" i="16"/>
  <c r="K782" i="16"/>
  <c r="M782" i="16"/>
  <c r="O782" i="16"/>
  <c r="Q782" i="16"/>
  <c r="V782" i="16"/>
  <c r="G785" i="16"/>
  <c r="M785" i="16" s="1"/>
  <c r="I785" i="16"/>
  <c r="K785" i="16"/>
  <c r="O785" i="16"/>
  <c r="Q785" i="16"/>
  <c r="V785" i="16"/>
  <c r="G787" i="16"/>
  <c r="I787" i="16"/>
  <c r="K787" i="16"/>
  <c r="M787" i="16"/>
  <c r="O787" i="16"/>
  <c r="Q787" i="16"/>
  <c r="V787" i="16"/>
  <c r="G789" i="16"/>
  <c r="M789" i="16" s="1"/>
  <c r="I789" i="16"/>
  <c r="K789" i="16"/>
  <c r="O789" i="16"/>
  <c r="Q789" i="16"/>
  <c r="V789" i="16"/>
  <c r="G791" i="16"/>
  <c r="I791" i="16"/>
  <c r="K791" i="16"/>
  <c r="M791" i="16"/>
  <c r="O791" i="16"/>
  <c r="Q791" i="16"/>
  <c r="V791" i="16"/>
  <c r="G793" i="16"/>
  <c r="I793" i="16"/>
  <c r="K793" i="16"/>
  <c r="M793" i="16"/>
  <c r="O793" i="16"/>
  <c r="Q793" i="16"/>
  <c r="V793" i="16"/>
  <c r="G795" i="16"/>
  <c r="I795" i="16"/>
  <c r="K795" i="16"/>
  <c r="M795" i="16"/>
  <c r="O795" i="16"/>
  <c r="Q795" i="16"/>
  <c r="V795" i="16"/>
  <c r="G797" i="16"/>
  <c r="I797" i="16"/>
  <c r="K797" i="16"/>
  <c r="M797" i="16"/>
  <c r="O797" i="16"/>
  <c r="Q797" i="16"/>
  <c r="V797" i="16"/>
  <c r="G799" i="16"/>
  <c r="I799" i="16"/>
  <c r="K799" i="16"/>
  <c r="M799" i="16"/>
  <c r="O799" i="16"/>
  <c r="Q799" i="16"/>
  <c r="V799" i="16"/>
  <c r="G801" i="16"/>
  <c r="I801" i="16"/>
  <c r="K801" i="16"/>
  <c r="M801" i="16"/>
  <c r="O801" i="16"/>
  <c r="Q801" i="16"/>
  <c r="V801" i="16"/>
  <c r="G803" i="16"/>
  <c r="I803" i="16"/>
  <c r="K803" i="16"/>
  <c r="M803" i="16"/>
  <c r="O803" i="16"/>
  <c r="Q803" i="16"/>
  <c r="V803" i="16"/>
  <c r="G805" i="16"/>
  <c r="I805" i="16"/>
  <c r="K805" i="16"/>
  <c r="M805" i="16"/>
  <c r="O805" i="16"/>
  <c r="Q805" i="16"/>
  <c r="V805" i="16"/>
  <c r="G807" i="16"/>
  <c r="I807" i="16"/>
  <c r="K807" i="16"/>
  <c r="M807" i="16"/>
  <c r="O807" i="16"/>
  <c r="Q807" i="16"/>
  <c r="V807" i="16"/>
  <c r="G809" i="16"/>
  <c r="I809" i="16"/>
  <c r="K809" i="16"/>
  <c r="M809" i="16"/>
  <c r="O809" i="16"/>
  <c r="Q809" i="16"/>
  <c r="V809" i="16"/>
  <c r="G811" i="16"/>
  <c r="I811" i="16"/>
  <c r="K811" i="16"/>
  <c r="M811" i="16"/>
  <c r="O811" i="16"/>
  <c r="Q811" i="16"/>
  <c r="V811" i="16"/>
  <c r="G813" i="16"/>
  <c r="I813" i="16"/>
  <c r="K813" i="16"/>
  <c r="M813" i="16"/>
  <c r="O813" i="16"/>
  <c r="Q813" i="16"/>
  <c r="V813" i="16"/>
  <c r="G815" i="16"/>
  <c r="I815" i="16"/>
  <c r="K815" i="16"/>
  <c r="M815" i="16"/>
  <c r="O815" i="16"/>
  <c r="Q815" i="16"/>
  <c r="V815" i="16"/>
  <c r="G817" i="16"/>
  <c r="I817" i="16"/>
  <c r="K817" i="16"/>
  <c r="M817" i="16"/>
  <c r="O817" i="16"/>
  <c r="Q817" i="16"/>
  <c r="V817" i="16"/>
  <c r="G819" i="16"/>
  <c r="I819" i="16"/>
  <c r="K819" i="16"/>
  <c r="M819" i="16"/>
  <c r="O819" i="16"/>
  <c r="Q819" i="16"/>
  <c r="V819" i="16"/>
  <c r="G821" i="16"/>
  <c r="I821" i="16"/>
  <c r="K821" i="16"/>
  <c r="M821" i="16"/>
  <c r="O821" i="16"/>
  <c r="Q821" i="16"/>
  <c r="V821" i="16"/>
  <c r="G823" i="16"/>
  <c r="I823" i="16"/>
  <c r="K823" i="16"/>
  <c r="M823" i="16"/>
  <c r="O823" i="16"/>
  <c r="Q823" i="16"/>
  <c r="V823" i="16"/>
  <c r="G825" i="16"/>
  <c r="I825" i="16"/>
  <c r="K825" i="16"/>
  <c r="M825" i="16"/>
  <c r="O825" i="16"/>
  <c r="Q825" i="16"/>
  <c r="V825" i="16"/>
  <c r="G827" i="16"/>
  <c r="I827" i="16"/>
  <c r="K827" i="16"/>
  <c r="M827" i="16"/>
  <c r="O827" i="16"/>
  <c r="Q827" i="16"/>
  <c r="V827" i="16"/>
  <c r="G829" i="16"/>
  <c r="I829" i="16"/>
  <c r="K829" i="16"/>
  <c r="M829" i="16"/>
  <c r="O829" i="16"/>
  <c r="Q829" i="16"/>
  <c r="V829" i="16"/>
  <c r="G831" i="16"/>
  <c r="I831" i="16"/>
  <c r="K831" i="16"/>
  <c r="M831" i="16"/>
  <c r="O831" i="16"/>
  <c r="Q831" i="16"/>
  <c r="V831" i="16"/>
  <c r="G833" i="16"/>
  <c r="I833" i="16"/>
  <c r="K833" i="16"/>
  <c r="M833" i="16"/>
  <c r="O833" i="16"/>
  <c r="Q833" i="16"/>
  <c r="V833" i="16"/>
  <c r="G835" i="16"/>
  <c r="I835" i="16"/>
  <c r="K835" i="16"/>
  <c r="M835" i="16"/>
  <c r="O835" i="16"/>
  <c r="Q835" i="16"/>
  <c r="V835" i="16"/>
  <c r="G837" i="16"/>
  <c r="I837" i="16"/>
  <c r="K837" i="16"/>
  <c r="M837" i="16"/>
  <c r="O837" i="16"/>
  <c r="Q837" i="16"/>
  <c r="V837" i="16"/>
  <c r="G839" i="16"/>
  <c r="I839" i="16"/>
  <c r="K839" i="16"/>
  <c r="M839" i="16"/>
  <c r="O839" i="16"/>
  <c r="Q839" i="16"/>
  <c r="V839" i="16"/>
  <c r="G841" i="16"/>
  <c r="I841" i="16"/>
  <c r="K841" i="16"/>
  <c r="M841" i="16"/>
  <c r="O841" i="16"/>
  <c r="Q841" i="16"/>
  <c r="V841" i="16"/>
  <c r="G843" i="16"/>
  <c r="I843" i="16"/>
  <c r="K843" i="16"/>
  <c r="M843" i="16"/>
  <c r="O843" i="16"/>
  <c r="Q843" i="16"/>
  <c r="V843" i="16"/>
  <c r="G845" i="16"/>
  <c r="I845" i="16"/>
  <c r="K845" i="16"/>
  <c r="M845" i="16"/>
  <c r="O845" i="16"/>
  <c r="Q845" i="16"/>
  <c r="V845" i="16"/>
  <c r="G847" i="16"/>
  <c r="I847" i="16"/>
  <c r="K847" i="16"/>
  <c r="M847" i="16"/>
  <c r="O847" i="16"/>
  <c r="Q847" i="16"/>
  <c r="V847" i="16"/>
  <c r="G849" i="16"/>
  <c r="I849" i="16"/>
  <c r="K849" i="16"/>
  <c r="M849" i="16"/>
  <c r="O849" i="16"/>
  <c r="Q849" i="16"/>
  <c r="V849" i="16"/>
  <c r="G851" i="16"/>
  <c r="I851" i="16"/>
  <c r="K851" i="16"/>
  <c r="M851" i="16"/>
  <c r="O851" i="16"/>
  <c r="Q851" i="16"/>
  <c r="V851" i="16"/>
  <c r="G853" i="16"/>
  <c r="I853" i="16"/>
  <c r="K853" i="16"/>
  <c r="M853" i="16"/>
  <c r="O853" i="16"/>
  <c r="Q853" i="16"/>
  <c r="V853" i="16"/>
  <c r="G855" i="16"/>
  <c r="I855" i="16"/>
  <c r="K855" i="16"/>
  <c r="M855" i="16"/>
  <c r="O855" i="16"/>
  <c r="Q855" i="16"/>
  <c r="V855" i="16"/>
  <c r="G857" i="16"/>
  <c r="I857" i="16"/>
  <c r="K857" i="16"/>
  <c r="M857" i="16"/>
  <c r="O857" i="16"/>
  <c r="Q857" i="16"/>
  <c r="V857" i="16"/>
  <c r="G859" i="16"/>
  <c r="I859" i="16"/>
  <c r="K859" i="16"/>
  <c r="M859" i="16"/>
  <c r="O859" i="16"/>
  <c r="Q859" i="16"/>
  <c r="V859" i="16"/>
  <c r="G861" i="16"/>
  <c r="I861" i="16"/>
  <c r="K861" i="16"/>
  <c r="M861" i="16"/>
  <c r="O861" i="16"/>
  <c r="Q861" i="16"/>
  <c r="V861" i="16"/>
  <c r="G863" i="16"/>
  <c r="I863" i="16"/>
  <c r="K863" i="16"/>
  <c r="M863" i="16"/>
  <c r="O863" i="16"/>
  <c r="Q863" i="16"/>
  <c r="V863" i="16"/>
  <c r="G865" i="16"/>
  <c r="I865" i="16"/>
  <c r="K865" i="16"/>
  <c r="M865" i="16"/>
  <c r="O865" i="16"/>
  <c r="Q865" i="16"/>
  <c r="V865" i="16"/>
  <c r="G867" i="16"/>
  <c r="M867" i="16" s="1"/>
  <c r="I867" i="16"/>
  <c r="K867" i="16"/>
  <c r="O867" i="16"/>
  <c r="Q867" i="16"/>
  <c r="V867" i="16"/>
  <c r="G869" i="16"/>
  <c r="I869" i="16"/>
  <c r="K869" i="16"/>
  <c r="M869" i="16"/>
  <c r="O869" i="16"/>
  <c r="Q869" i="16"/>
  <c r="V869" i="16"/>
  <c r="G871" i="16"/>
  <c r="M871" i="16" s="1"/>
  <c r="I871" i="16"/>
  <c r="K871" i="16"/>
  <c r="O871" i="16"/>
  <c r="Q871" i="16"/>
  <c r="V871" i="16"/>
  <c r="G873" i="16"/>
  <c r="I873" i="16"/>
  <c r="K873" i="16"/>
  <c r="M873" i="16"/>
  <c r="O873" i="16"/>
  <c r="Q873" i="16"/>
  <c r="V873" i="16"/>
  <c r="G875" i="16"/>
  <c r="M875" i="16" s="1"/>
  <c r="I875" i="16"/>
  <c r="K875" i="16"/>
  <c r="O875" i="16"/>
  <c r="Q875" i="16"/>
  <c r="V875" i="16"/>
  <c r="G877" i="16"/>
  <c r="I877" i="16"/>
  <c r="K877" i="16"/>
  <c r="M877" i="16"/>
  <c r="O877" i="16"/>
  <c r="Q877" i="16"/>
  <c r="V877" i="16"/>
  <c r="G879" i="16"/>
  <c r="M879" i="16" s="1"/>
  <c r="I879" i="16"/>
  <c r="K879" i="16"/>
  <c r="O879" i="16"/>
  <c r="Q879" i="16"/>
  <c r="V879" i="16"/>
  <c r="G881" i="16"/>
  <c r="I881" i="16"/>
  <c r="K881" i="16"/>
  <c r="M881" i="16"/>
  <c r="O881" i="16"/>
  <c r="Q881" i="16"/>
  <c r="V881" i="16"/>
  <c r="G883" i="16"/>
  <c r="M883" i="16" s="1"/>
  <c r="I883" i="16"/>
  <c r="K883" i="16"/>
  <c r="O883" i="16"/>
  <c r="Q883" i="16"/>
  <c r="V883" i="16"/>
  <c r="G885" i="16"/>
  <c r="I885" i="16"/>
  <c r="K885" i="16"/>
  <c r="M885" i="16"/>
  <c r="O885" i="16"/>
  <c r="Q885" i="16"/>
  <c r="V885" i="16"/>
  <c r="G887" i="16"/>
  <c r="M887" i="16" s="1"/>
  <c r="I887" i="16"/>
  <c r="K887" i="16"/>
  <c r="O887" i="16"/>
  <c r="Q887" i="16"/>
  <c r="V887" i="16"/>
  <c r="G889" i="16"/>
  <c r="I889" i="16"/>
  <c r="K889" i="16"/>
  <c r="M889" i="16"/>
  <c r="O889" i="16"/>
  <c r="Q889" i="16"/>
  <c r="V889" i="16"/>
  <c r="G891" i="16"/>
  <c r="M891" i="16" s="1"/>
  <c r="I891" i="16"/>
  <c r="K891" i="16"/>
  <c r="O891" i="16"/>
  <c r="Q891" i="16"/>
  <c r="V891" i="16"/>
  <c r="G893" i="16"/>
  <c r="I893" i="16"/>
  <c r="K893" i="16"/>
  <c r="M893" i="16"/>
  <c r="O893" i="16"/>
  <c r="Q893" i="16"/>
  <c r="V893" i="16"/>
  <c r="G895" i="16"/>
  <c r="M895" i="16" s="1"/>
  <c r="I895" i="16"/>
  <c r="K895" i="16"/>
  <c r="O895" i="16"/>
  <c r="Q895" i="16"/>
  <c r="V895" i="16"/>
  <c r="G897" i="16"/>
  <c r="I897" i="16"/>
  <c r="K897" i="16"/>
  <c r="M897" i="16"/>
  <c r="O897" i="16"/>
  <c r="Q897" i="16"/>
  <c r="V897" i="16"/>
  <c r="G899" i="16"/>
  <c r="M899" i="16" s="1"/>
  <c r="I899" i="16"/>
  <c r="K899" i="16"/>
  <c r="O899" i="16"/>
  <c r="Q899" i="16"/>
  <c r="V899" i="16"/>
  <c r="G901" i="16"/>
  <c r="I901" i="16"/>
  <c r="K901" i="16"/>
  <c r="M901" i="16"/>
  <c r="O901" i="16"/>
  <c r="Q901" i="16"/>
  <c r="V901" i="16"/>
  <c r="G903" i="16"/>
  <c r="M903" i="16" s="1"/>
  <c r="I903" i="16"/>
  <c r="K903" i="16"/>
  <c r="O903" i="16"/>
  <c r="Q903" i="16"/>
  <c r="V903" i="16"/>
  <c r="G906" i="16"/>
  <c r="G905" i="16" s="1"/>
  <c r="I906" i="16"/>
  <c r="K906" i="16"/>
  <c r="K905" i="16" s="1"/>
  <c r="O906" i="16"/>
  <c r="O905" i="16" s="1"/>
  <c r="Q906" i="16"/>
  <c r="V906" i="16"/>
  <c r="V905" i="16" s="1"/>
  <c r="G908" i="16"/>
  <c r="I908" i="16"/>
  <c r="I905" i="16" s="1"/>
  <c r="K908" i="16"/>
  <c r="M908" i="16"/>
  <c r="O908" i="16"/>
  <c r="Q908" i="16"/>
  <c r="Q905" i="16" s="1"/>
  <c r="V908" i="16"/>
  <c r="G910" i="16"/>
  <c r="M910" i="16" s="1"/>
  <c r="I910" i="16"/>
  <c r="K910" i="16"/>
  <c r="O910" i="16"/>
  <c r="Q910" i="16"/>
  <c r="V910" i="16"/>
  <c r="G912" i="16"/>
  <c r="I912" i="16"/>
  <c r="K912" i="16"/>
  <c r="M912" i="16"/>
  <c r="O912" i="16"/>
  <c r="Q912" i="16"/>
  <c r="V912" i="16"/>
  <c r="G914" i="16"/>
  <c r="M914" i="16" s="1"/>
  <c r="I914" i="16"/>
  <c r="K914" i="16"/>
  <c r="O914" i="16"/>
  <c r="Q914" i="16"/>
  <c r="V914" i="16"/>
  <c r="G916" i="16"/>
  <c r="I916" i="16"/>
  <c r="K916" i="16"/>
  <c r="M916" i="16"/>
  <c r="O916" i="16"/>
  <c r="Q916" i="16"/>
  <c r="V916" i="16"/>
  <c r="G918" i="16"/>
  <c r="M918" i="16" s="1"/>
  <c r="I918" i="16"/>
  <c r="K918" i="16"/>
  <c r="O918" i="16"/>
  <c r="Q918" i="16"/>
  <c r="V918" i="16"/>
  <c r="G920" i="16"/>
  <c r="I920" i="16"/>
  <c r="K920" i="16"/>
  <c r="M920" i="16"/>
  <c r="O920" i="16"/>
  <c r="Q920" i="16"/>
  <c r="V920" i="16"/>
  <c r="G922" i="16"/>
  <c r="M922" i="16" s="1"/>
  <c r="I922" i="16"/>
  <c r="K922" i="16"/>
  <c r="O922" i="16"/>
  <c r="Q922" i="16"/>
  <c r="V922" i="16"/>
  <c r="G924" i="16"/>
  <c r="I924" i="16"/>
  <c r="K924" i="16"/>
  <c r="M924" i="16"/>
  <c r="O924" i="16"/>
  <c r="Q924" i="16"/>
  <c r="V924" i="16"/>
  <c r="G926" i="16"/>
  <c r="M926" i="16" s="1"/>
  <c r="I926" i="16"/>
  <c r="K926" i="16"/>
  <c r="O926" i="16"/>
  <c r="Q926" i="16"/>
  <c r="V926" i="16"/>
  <c r="G928" i="16"/>
  <c r="I928" i="16"/>
  <c r="K928" i="16"/>
  <c r="M928" i="16"/>
  <c r="O928" i="16"/>
  <c r="Q928" i="16"/>
  <c r="V928" i="16"/>
  <c r="G930" i="16"/>
  <c r="G931" i="16"/>
  <c r="I931" i="16"/>
  <c r="I930" i="16" s="1"/>
  <c r="K931" i="16"/>
  <c r="M931" i="16"/>
  <c r="O931" i="16"/>
  <c r="Q931" i="16"/>
  <c r="Q930" i="16" s="1"/>
  <c r="V931" i="16"/>
  <c r="G933" i="16"/>
  <c r="M933" i="16" s="1"/>
  <c r="I933" i="16"/>
  <c r="K933" i="16"/>
  <c r="K930" i="16" s="1"/>
  <c r="O933" i="16"/>
  <c r="O930" i="16" s="1"/>
  <c r="Q933" i="16"/>
  <c r="V933" i="16"/>
  <c r="V930" i="16" s="1"/>
  <c r="G935" i="16"/>
  <c r="I935" i="16"/>
  <c r="K935" i="16"/>
  <c r="M935" i="16"/>
  <c r="O935" i="16"/>
  <c r="Q935" i="16"/>
  <c r="V935" i="16"/>
  <c r="G938" i="16"/>
  <c r="I938" i="16"/>
  <c r="I937" i="16" s="1"/>
  <c r="K938" i="16"/>
  <c r="M938" i="16"/>
  <c r="O938" i="16"/>
  <c r="Q938" i="16"/>
  <c r="Q937" i="16" s="1"/>
  <c r="V938" i="16"/>
  <c r="G940" i="16"/>
  <c r="M940" i="16" s="1"/>
  <c r="I940" i="16"/>
  <c r="K940" i="16"/>
  <c r="K937" i="16" s="1"/>
  <c r="O940" i="16"/>
  <c r="O937" i="16" s="1"/>
  <c r="Q940" i="16"/>
  <c r="V940" i="16"/>
  <c r="V937" i="16" s="1"/>
  <c r="G942" i="16"/>
  <c r="I942" i="16"/>
  <c r="K942" i="16"/>
  <c r="M942" i="16"/>
  <c r="O942" i="16"/>
  <c r="Q942" i="16"/>
  <c r="V942" i="16"/>
  <c r="G944" i="16"/>
  <c r="M944" i="16" s="1"/>
  <c r="I944" i="16"/>
  <c r="K944" i="16"/>
  <c r="O944" i="16"/>
  <c r="Q944" i="16"/>
  <c r="V944" i="16"/>
  <c r="G946" i="16"/>
  <c r="I946" i="16"/>
  <c r="K946" i="16"/>
  <c r="M946" i="16"/>
  <c r="O946" i="16"/>
  <c r="Q946" i="16"/>
  <c r="V946" i="16"/>
  <c r="G948" i="16"/>
  <c r="M948" i="16" s="1"/>
  <c r="I948" i="16"/>
  <c r="K948" i="16"/>
  <c r="O948" i="16"/>
  <c r="Q948" i="16"/>
  <c r="V948" i="16"/>
  <c r="G950" i="16"/>
  <c r="I950" i="16"/>
  <c r="K950" i="16"/>
  <c r="M950" i="16"/>
  <c r="O950" i="16"/>
  <c r="Q950" i="16"/>
  <c r="V950" i="16"/>
  <c r="G952" i="16"/>
  <c r="M952" i="16" s="1"/>
  <c r="I952" i="16"/>
  <c r="K952" i="16"/>
  <c r="O952" i="16"/>
  <c r="Q952" i="16"/>
  <c r="V952" i="16"/>
  <c r="G954" i="16"/>
  <c r="I954" i="16"/>
  <c r="K954" i="16"/>
  <c r="M954" i="16"/>
  <c r="O954" i="16"/>
  <c r="Q954" i="16"/>
  <c r="V954" i="16"/>
  <c r="G956" i="16"/>
  <c r="M956" i="16" s="1"/>
  <c r="I956" i="16"/>
  <c r="K956" i="16"/>
  <c r="O956" i="16"/>
  <c r="Q956" i="16"/>
  <c r="V956" i="16"/>
  <c r="G958" i="16"/>
  <c r="I958" i="16"/>
  <c r="K958" i="16"/>
  <c r="M958" i="16"/>
  <c r="O958" i="16"/>
  <c r="Q958" i="16"/>
  <c r="V958" i="16"/>
  <c r="G960" i="16"/>
  <c r="M960" i="16" s="1"/>
  <c r="I960" i="16"/>
  <c r="K960" i="16"/>
  <c r="O960" i="16"/>
  <c r="Q960" i="16"/>
  <c r="V960" i="16"/>
  <c r="G962" i="16"/>
  <c r="I962" i="16"/>
  <c r="K962" i="16"/>
  <c r="M962" i="16"/>
  <c r="O962" i="16"/>
  <c r="Q962" i="16"/>
  <c r="V962" i="16"/>
  <c r="G964" i="16"/>
  <c r="M964" i="16" s="1"/>
  <c r="I964" i="16"/>
  <c r="K964" i="16"/>
  <c r="O964" i="16"/>
  <c r="Q964" i="16"/>
  <c r="V964" i="16"/>
  <c r="G966" i="16"/>
  <c r="I966" i="16"/>
  <c r="K966" i="16"/>
  <c r="M966" i="16"/>
  <c r="O966" i="16"/>
  <c r="Q966" i="16"/>
  <c r="V966" i="16"/>
  <c r="G968" i="16"/>
  <c r="M968" i="16" s="1"/>
  <c r="I968" i="16"/>
  <c r="K968" i="16"/>
  <c r="O968" i="16"/>
  <c r="Q968" i="16"/>
  <c r="V968" i="16"/>
  <c r="G970" i="16"/>
  <c r="I970" i="16"/>
  <c r="K970" i="16"/>
  <c r="M970" i="16"/>
  <c r="O970" i="16"/>
  <c r="Q970" i="16"/>
  <c r="V970" i="16"/>
  <c r="G972" i="16"/>
  <c r="M972" i="16" s="1"/>
  <c r="I972" i="16"/>
  <c r="K972" i="16"/>
  <c r="O972" i="16"/>
  <c r="Q972" i="16"/>
  <c r="V972" i="16"/>
  <c r="G974" i="16"/>
  <c r="I974" i="16"/>
  <c r="K974" i="16"/>
  <c r="M974" i="16"/>
  <c r="O974" i="16"/>
  <c r="Q974" i="16"/>
  <c r="V974" i="16"/>
  <c r="G976" i="16"/>
  <c r="M976" i="16" s="1"/>
  <c r="I976" i="16"/>
  <c r="K976" i="16"/>
  <c r="O976" i="16"/>
  <c r="Q976" i="16"/>
  <c r="V976" i="16"/>
  <c r="G979" i="16"/>
  <c r="G978" i="16" s="1"/>
  <c r="I979" i="16"/>
  <c r="K979" i="16"/>
  <c r="K978" i="16" s="1"/>
  <c r="O979" i="16"/>
  <c r="O978" i="16" s="1"/>
  <c r="Q979" i="16"/>
  <c r="V979" i="16"/>
  <c r="V978" i="16" s="1"/>
  <c r="G981" i="16"/>
  <c r="I981" i="16"/>
  <c r="I978" i="16" s="1"/>
  <c r="K981" i="16"/>
  <c r="M981" i="16"/>
  <c r="O981" i="16"/>
  <c r="Q981" i="16"/>
  <c r="Q978" i="16" s="1"/>
  <c r="V981" i="16"/>
  <c r="G983" i="16"/>
  <c r="M983" i="16" s="1"/>
  <c r="I983" i="16"/>
  <c r="K983" i="16"/>
  <c r="O983" i="16"/>
  <c r="Q983" i="16"/>
  <c r="V983" i="16"/>
  <c r="G985" i="16"/>
  <c r="I985" i="16"/>
  <c r="K985" i="16"/>
  <c r="M985" i="16"/>
  <c r="O985" i="16"/>
  <c r="Q985" i="16"/>
  <c r="V985" i="16"/>
  <c r="G988" i="16"/>
  <c r="I988" i="16"/>
  <c r="I987" i="16" s="1"/>
  <c r="K988" i="16"/>
  <c r="M988" i="16"/>
  <c r="O988" i="16"/>
  <c r="Q988" i="16"/>
  <c r="Q987" i="16" s="1"/>
  <c r="V988" i="16"/>
  <c r="G990" i="16"/>
  <c r="M990" i="16" s="1"/>
  <c r="I990" i="16"/>
  <c r="K990" i="16"/>
  <c r="K987" i="16" s="1"/>
  <c r="O990" i="16"/>
  <c r="O987" i="16" s="1"/>
  <c r="Q990" i="16"/>
  <c r="V990" i="16"/>
  <c r="V987" i="16" s="1"/>
  <c r="G992" i="16"/>
  <c r="I992" i="16"/>
  <c r="K992" i="16"/>
  <c r="M992" i="16"/>
  <c r="O992" i="16"/>
  <c r="Q992" i="16"/>
  <c r="V992" i="16"/>
  <c r="G994" i="16"/>
  <c r="M994" i="16" s="1"/>
  <c r="I994" i="16"/>
  <c r="K994" i="16"/>
  <c r="O994" i="16"/>
  <c r="Q994" i="16"/>
  <c r="V994" i="16"/>
  <c r="G996" i="16"/>
  <c r="I996" i="16"/>
  <c r="K996" i="16"/>
  <c r="M996" i="16"/>
  <c r="O996" i="16"/>
  <c r="Q996" i="16"/>
  <c r="V996" i="16"/>
  <c r="G998" i="16"/>
  <c r="M998" i="16" s="1"/>
  <c r="I998" i="16"/>
  <c r="K998" i="16"/>
  <c r="O998" i="16"/>
  <c r="Q998" i="16"/>
  <c r="V998" i="16"/>
  <c r="G1000" i="16"/>
  <c r="I1000" i="16"/>
  <c r="K1000" i="16"/>
  <c r="M1000" i="16"/>
  <c r="O1000" i="16"/>
  <c r="Q1000" i="16"/>
  <c r="V1000" i="16"/>
  <c r="G1002" i="16"/>
  <c r="M1002" i="16" s="1"/>
  <c r="I1002" i="16"/>
  <c r="K1002" i="16"/>
  <c r="O1002" i="16"/>
  <c r="Q1002" i="16"/>
  <c r="V1002" i="16"/>
  <c r="G1004" i="16"/>
  <c r="I1004" i="16"/>
  <c r="K1004" i="16"/>
  <c r="M1004" i="16"/>
  <c r="O1004" i="16"/>
  <c r="Q1004" i="16"/>
  <c r="V1004" i="16"/>
  <c r="G1006" i="16"/>
  <c r="M1006" i="16" s="1"/>
  <c r="I1006" i="16"/>
  <c r="K1006" i="16"/>
  <c r="O1006" i="16"/>
  <c r="Q1006" i="16"/>
  <c r="V1006" i="16"/>
  <c r="G1008" i="16"/>
  <c r="I1008" i="16"/>
  <c r="K1008" i="16"/>
  <c r="M1008" i="16"/>
  <c r="O1008" i="16"/>
  <c r="Q1008" i="16"/>
  <c r="V1008" i="16"/>
  <c r="G1010" i="16"/>
  <c r="M1010" i="16" s="1"/>
  <c r="I1010" i="16"/>
  <c r="K1010" i="16"/>
  <c r="O1010" i="16"/>
  <c r="Q1010" i="16"/>
  <c r="V1010" i="16"/>
  <c r="G1012" i="16"/>
  <c r="I1012" i="16"/>
  <c r="K1012" i="16"/>
  <c r="M1012" i="16"/>
  <c r="O1012" i="16"/>
  <c r="Q1012" i="16"/>
  <c r="V1012" i="16"/>
  <c r="G1014" i="16"/>
  <c r="M1014" i="16" s="1"/>
  <c r="I1014" i="16"/>
  <c r="K1014" i="16"/>
  <c r="O1014" i="16"/>
  <c r="Q1014" i="16"/>
  <c r="V1014" i="16"/>
  <c r="G1016" i="16"/>
  <c r="I1016" i="16"/>
  <c r="K1016" i="16"/>
  <c r="M1016" i="16"/>
  <c r="O1016" i="16"/>
  <c r="Q1016" i="16"/>
  <c r="V1016" i="16"/>
  <c r="G1018" i="16"/>
  <c r="M1018" i="16" s="1"/>
  <c r="I1018" i="16"/>
  <c r="K1018" i="16"/>
  <c r="O1018" i="16"/>
  <c r="Q1018" i="16"/>
  <c r="V1018" i="16"/>
  <c r="G1020" i="16"/>
  <c r="I1020" i="16"/>
  <c r="K1020" i="16"/>
  <c r="M1020" i="16"/>
  <c r="O1020" i="16"/>
  <c r="Q1020" i="16"/>
  <c r="V1020" i="16"/>
  <c r="AE1023" i="16"/>
  <c r="G448" i="15"/>
  <c r="BA307" i="15"/>
  <c r="BA304" i="15"/>
  <c r="G9" i="15"/>
  <c r="I9" i="15"/>
  <c r="I8" i="15" s="1"/>
  <c r="K9" i="15"/>
  <c r="M9" i="15"/>
  <c r="O9" i="15"/>
  <c r="Q9" i="15"/>
  <c r="Q8" i="15" s="1"/>
  <c r="V9" i="15"/>
  <c r="G11" i="15"/>
  <c r="G8" i="15" s="1"/>
  <c r="I11" i="15"/>
  <c r="K11" i="15"/>
  <c r="K8" i="15" s="1"/>
  <c r="O11" i="15"/>
  <c r="O8" i="15" s="1"/>
  <c r="Q11" i="15"/>
  <c r="V11" i="15"/>
  <c r="V8" i="15" s="1"/>
  <c r="G14" i="15"/>
  <c r="I14" i="15"/>
  <c r="K14" i="15"/>
  <c r="M14" i="15"/>
  <c r="O14" i="15"/>
  <c r="Q14" i="15"/>
  <c r="V14" i="15"/>
  <c r="G17" i="15"/>
  <c r="M17" i="15" s="1"/>
  <c r="I17" i="15"/>
  <c r="K17" i="15"/>
  <c r="O17" i="15"/>
  <c r="Q17" i="15"/>
  <c r="V17" i="15"/>
  <c r="G19" i="15"/>
  <c r="I19" i="15"/>
  <c r="K19" i="15"/>
  <c r="M19" i="15"/>
  <c r="O19" i="15"/>
  <c r="Q19" i="15"/>
  <c r="V19" i="15"/>
  <c r="G23" i="15"/>
  <c r="M23" i="15" s="1"/>
  <c r="I23" i="15"/>
  <c r="K23" i="15"/>
  <c r="O23" i="15"/>
  <c r="Q23" i="15"/>
  <c r="V23" i="15"/>
  <c r="G25" i="15"/>
  <c r="I25" i="15"/>
  <c r="K25" i="15"/>
  <c r="M25" i="15"/>
  <c r="O25" i="15"/>
  <c r="Q25" i="15"/>
  <c r="V25" i="15"/>
  <c r="G27" i="15"/>
  <c r="M27" i="15" s="1"/>
  <c r="I27" i="15"/>
  <c r="K27" i="15"/>
  <c r="O27" i="15"/>
  <c r="Q27" i="15"/>
  <c r="V27" i="15"/>
  <c r="G29" i="15"/>
  <c r="I29" i="15"/>
  <c r="K29" i="15"/>
  <c r="M29" i="15"/>
  <c r="O29" i="15"/>
  <c r="Q29" i="15"/>
  <c r="V29" i="15"/>
  <c r="G32" i="15"/>
  <c r="M32" i="15" s="1"/>
  <c r="I32" i="15"/>
  <c r="K32" i="15"/>
  <c r="O32" i="15"/>
  <c r="Q32" i="15"/>
  <c r="V32" i="15"/>
  <c r="G35" i="15"/>
  <c r="I35" i="15"/>
  <c r="K35" i="15"/>
  <c r="M35" i="15"/>
  <c r="O35" i="15"/>
  <c r="Q35" i="15"/>
  <c r="V35" i="15"/>
  <c r="G42" i="15"/>
  <c r="M42" i="15" s="1"/>
  <c r="I42" i="15"/>
  <c r="K42" i="15"/>
  <c r="O42" i="15"/>
  <c r="Q42" i="15"/>
  <c r="V42" i="15"/>
  <c r="G45" i="15"/>
  <c r="I45" i="15"/>
  <c r="K45" i="15"/>
  <c r="M45" i="15"/>
  <c r="O45" i="15"/>
  <c r="Q45" i="15"/>
  <c r="V45" i="15"/>
  <c r="G48" i="15"/>
  <c r="M48" i="15" s="1"/>
  <c r="I48" i="15"/>
  <c r="K48" i="15"/>
  <c r="O48" i="15"/>
  <c r="Q48" i="15"/>
  <c r="V48" i="15"/>
  <c r="G51" i="15"/>
  <c r="I51" i="15"/>
  <c r="K51" i="15"/>
  <c r="M51" i="15"/>
  <c r="O51" i="15"/>
  <c r="Q51" i="15"/>
  <c r="V51" i="15"/>
  <c r="G56" i="15"/>
  <c r="M56" i="15" s="1"/>
  <c r="I56" i="15"/>
  <c r="K56" i="15"/>
  <c r="O56" i="15"/>
  <c r="Q56" i="15"/>
  <c r="V56" i="15"/>
  <c r="G58" i="15"/>
  <c r="I58" i="15"/>
  <c r="K58" i="15"/>
  <c r="M58" i="15"/>
  <c r="O58" i="15"/>
  <c r="Q58" i="15"/>
  <c r="V58" i="15"/>
  <c r="G60" i="15"/>
  <c r="M60" i="15" s="1"/>
  <c r="I60" i="15"/>
  <c r="K60" i="15"/>
  <c r="O60" i="15"/>
  <c r="Q60" i="15"/>
  <c r="V60" i="15"/>
  <c r="G62" i="15"/>
  <c r="I62" i="15"/>
  <c r="K62" i="15"/>
  <c r="M62" i="15"/>
  <c r="O62" i="15"/>
  <c r="Q62" i="15"/>
  <c r="V62" i="15"/>
  <c r="G64" i="15"/>
  <c r="M64" i="15" s="1"/>
  <c r="I64" i="15"/>
  <c r="K64" i="15"/>
  <c r="O64" i="15"/>
  <c r="Q64" i="15"/>
  <c r="V64" i="15"/>
  <c r="G66" i="15"/>
  <c r="I66" i="15"/>
  <c r="K66" i="15"/>
  <c r="M66" i="15"/>
  <c r="O66" i="15"/>
  <c r="Q66" i="15"/>
  <c r="V66" i="15"/>
  <c r="G68" i="15"/>
  <c r="M68" i="15" s="1"/>
  <c r="I68" i="15"/>
  <c r="K68" i="15"/>
  <c r="O68" i="15"/>
  <c r="Q68" i="15"/>
  <c r="V68" i="15"/>
  <c r="G70" i="15"/>
  <c r="I70" i="15"/>
  <c r="K70" i="15"/>
  <c r="M70" i="15"/>
  <c r="O70" i="15"/>
  <c r="Q70" i="15"/>
  <c r="V70" i="15"/>
  <c r="G72" i="15"/>
  <c r="M72" i="15" s="1"/>
  <c r="I72" i="15"/>
  <c r="K72" i="15"/>
  <c r="O72" i="15"/>
  <c r="Q72" i="15"/>
  <c r="V72" i="15"/>
  <c r="G74" i="15"/>
  <c r="I74" i="15"/>
  <c r="K74" i="15"/>
  <c r="M74" i="15"/>
  <c r="O74" i="15"/>
  <c r="Q74" i="15"/>
  <c r="V74" i="15"/>
  <c r="G76" i="15"/>
  <c r="M76" i="15" s="1"/>
  <c r="I76" i="15"/>
  <c r="K76" i="15"/>
  <c r="O76" i="15"/>
  <c r="Q76" i="15"/>
  <c r="V76" i="15"/>
  <c r="G78" i="15"/>
  <c r="I78" i="15"/>
  <c r="K78" i="15"/>
  <c r="M78" i="15"/>
  <c r="O78" i="15"/>
  <c r="Q78" i="15"/>
  <c r="V78" i="15"/>
  <c r="G80" i="15"/>
  <c r="M80" i="15" s="1"/>
  <c r="I80" i="15"/>
  <c r="K80" i="15"/>
  <c r="O80" i="15"/>
  <c r="Q80" i="15"/>
  <c r="V80" i="15"/>
  <c r="G82" i="15"/>
  <c r="I82" i="15"/>
  <c r="K82" i="15"/>
  <c r="M82" i="15"/>
  <c r="O82" i="15"/>
  <c r="Q82" i="15"/>
  <c r="V82" i="15"/>
  <c r="G84" i="15"/>
  <c r="M84" i="15" s="1"/>
  <c r="I84" i="15"/>
  <c r="K84" i="15"/>
  <c r="O84" i="15"/>
  <c r="Q84" i="15"/>
  <c r="V84" i="15"/>
  <c r="G86" i="15"/>
  <c r="I86" i="15"/>
  <c r="K86" i="15"/>
  <c r="M86" i="15"/>
  <c r="O86" i="15"/>
  <c r="Q86" i="15"/>
  <c r="V86" i="15"/>
  <c r="G88" i="15"/>
  <c r="M88" i="15" s="1"/>
  <c r="I88" i="15"/>
  <c r="K88" i="15"/>
  <c r="O88" i="15"/>
  <c r="Q88" i="15"/>
  <c r="V88" i="15"/>
  <c r="G90" i="15"/>
  <c r="I90" i="15"/>
  <c r="K90" i="15"/>
  <c r="M90" i="15"/>
  <c r="O90" i="15"/>
  <c r="Q90" i="15"/>
  <c r="V90" i="15"/>
  <c r="G92" i="15"/>
  <c r="M92" i="15" s="1"/>
  <c r="I92" i="15"/>
  <c r="K92" i="15"/>
  <c r="O92" i="15"/>
  <c r="Q92" i="15"/>
  <c r="V92" i="15"/>
  <c r="G94" i="15"/>
  <c r="I94" i="15"/>
  <c r="K94" i="15"/>
  <c r="M94" i="15"/>
  <c r="O94" i="15"/>
  <c r="Q94" i="15"/>
  <c r="V94" i="15"/>
  <c r="G96" i="15"/>
  <c r="M96" i="15" s="1"/>
  <c r="I96" i="15"/>
  <c r="K96" i="15"/>
  <c r="O96" i="15"/>
  <c r="Q96" i="15"/>
  <c r="V96" i="15"/>
  <c r="G98" i="15"/>
  <c r="I98" i="15"/>
  <c r="K98" i="15"/>
  <c r="M98" i="15"/>
  <c r="O98" i="15"/>
  <c r="Q98" i="15"/>
  <c r="V98" i="15"/>
  <c r="G101" i="15"/>
  <c r="M101" i="15" s="1"/>
  <c r="I101" i="15"/>
  <c r="K101" i="15"/>
  <c r="O101" i="15"/>
  <c r="Q101" i="15"/>
  <c r="V101" i="15"/>
  <c r="G104" i="15"/>
  <c r="I104" i="15"/>
  <c r="K104" i="15"/>
  <c r="M104" i="15"/>
  <c r="O104" i="15"/>
  <c r="Q104" i="15"/>
  <c r="V104" i="15"/>
  <c r="G107" i="15"/>
  <c r="M107" i="15" s="1"/>
  <c r="I107" i="15"/>
  <c r="K107" i="15"/>
  <c r="O107" i="15"/>
  <c r="Q107" i="15"/>
  <c r="V107" i="15"/>
  <c r="G109" i="15"/>
  <c r="I109" i="15"/>
  <c r="K109" i="15"/>
  <c r="M109" i="15"/>
  <c r="O109" i="15"/>
  <c r="Q109" i="15"/>
  <c r="V109" i="15"/>
  <c r="G111" i="15"/>
  <c r="M111" i="15" s="1"/>
  <c r="I111" i="15"/>
  <c r="K111" i="15"/>
  <c r="O111" i="15"/>
  <c r="Q111" i="15"/>
  <c r="V111" i="15"/>
  <c r="G114" i="15"/>
  <c r="G113" i="15" s="1"/>
  <c r="I114" i="15"/>
  <c r="K114" i="15"/>
  <c r="K113" i="15" s="1"/>
  <c r="O114" i="15"/>
  <c r="O113" i="15" s="1"/>
  <c r="Q114" i="15"/>
  <c r="V114" i="15"/>
  <c r="V113" i="15" s="1"/>
  <c r="G116" i="15"/>
  <c r="I116" i="15"/>
  <c r="I113" i="15" s="1"/>
  <c r="K116" i="15"/>
  <c r="M116" i="15"/>
  <c r="O116" i="15"/>
  <c r="Q116" i="15"/>
  <c r="Q113" i="15" s="1"/>
  <c r="V116" i="15"/>
  <c r="G120" i="15"/>
  <c r="M120" i="15" s="1"/>
  <c r="I120" i="15"/>
  <c r="K120" i="15"/>
  <c r="O120" i="15"/>
  <c r="Q120" i="15"/>
  <c r="V120" i="15"/>
  <c r="G124" i="15"/>
  <c r="I124" i="15"/>
  <c r="K124" i="15"/>
  <c r="M124" i="15"/>
  <c r="O124" i="15"/>
  <c r="Q124" i="15"/>
  <c r="V124" i="15"/>
  <c r="G127" i="15"/>
  <c r="M127" i="15" s="1"/>
  <c r="I127" i="15"/>
  <c r="K127" i="15"/>
  <c r="O127" i="15"/>
  <c r="Q127" i="15"/>
  <c r="V127" i="15"/>
  <c r="G129" i="15"/>
  <c r="I129" i="15"/>
  <c r="K129" i="15"/>
  <c r="M129" i="15"/>
  <c r="O129" i="15"/>
  <c r="Q129" i="15"/>
  <c r="V129" i="15"/>
  <c r="G132" i="15"/>
  <c r="M132" i="15" s="1"/>
  <c r="I132" i="15"/>
  <c r="K132" i="15"/>
  <c r="O132" i="15"/>
  <c r="Q132" i="15"/>
  <c r="V132" i="15"/>
  <c r="G135" i="15"/>
  <c r="I135" i="15"/>
  <c r="K135" i="15"/>
  <c r="M135" i="15"/>
  <c r="O135" i="15"/>
  <c r="Q135" i="15"/>
  <c r="V135" i="15"/>
  <c r="G138" i="15"/>
  <c r="M138" i="15" s="1"/>
  <c r="I138" i="15"/>
  <c r="K138" i="15"/>
  <c r="O138" i="15"/>
  <c r="Q138" i="15"/>
  <c r="V138" i="15"/>
  <c r="G141" i="15"/>
  <c r="I141" i="15"/>
  <c r="K141" i="15"/>
  <c r="M141" i="15"/>
  <c r="O141" i="15"/>
  <c r="Q141" i="15"/>
  <c r="V141" i="15"/>
  <c r="G144" i="15"/>
  <c r="M144" i="15" s="1"/>
  <c r="I144" i="15"/>
  <c r="K144" i="15"/>
  <c r="O144" i="15"/>
  <c r="Q144" i="15"/>
  <c r="V144" i="15"/>
  <c r="G146" i="15"/>
  <c r="I146" i="15"/>
  <c r="K146" i="15"/>
  <c r="M146" i="15"/>
  <c r="O146" i="15"/>
  <c r="Q146" i="15"/>
  <c r="V146" i="15"/>
  <c r="G151" i="15"/>
  <c r="M151" i="15" s="1"/>
  <c r="I151" i="15"/>
  <c r="K151" i="15"/>
  <c r="O151" i="15"/>
  <c r="Q151" i="15"/>
  <c r="V151" i="15"/>
  <c r="G154" i="15"/>
  <c r="I154" i="15"/>
  <c r="K154" i="15"/>
  <c r="M154" i="15"/>
  <c r="O154" i="15"/>
  <c r="Q154" i="15"/>
  <c r="V154" i="15"/>
  <c r="G157" i="15"/>
  <c r="M157" i="15" s="1"/>
  <c r="I157" i="15"/>
  <c r="K157" i="15"/>
  <c r="O157" i="15"/>
  <c r="Q157" i="15"/>
  <c r="V157" i="15"/>
  <c r="G161" i="15"/>
  <c r="I161" i="15"/>
  <c r="K161" i="15"/>
  <c r="M161" i="15"/>
  <c r="O161" i="15"/>
  <c r="Q161" i="15"/>
  <c r="V161" i="15"/>
  <c r="G163" i="15"/>
  <c r="M163" i="15" s="1"/>
  <c r="I163" i="15"/>
  <c r="K163" i="15"/>
  <c r="O163" i="15"/>
  <c r="Q163" i="15"/>
  <c r="V163" i="15"/>
  <c r="G165" i="15"/>
  <c r="I165" i="15"/>
  <c r="K165" i="15"/>
  <c r="M165" i="15"/>
  <c r="O165" i="15"/>
  <c r="Q165" i="15"/>
  <c r="V165" i="15"/>
  <c r="G167" i="15"/>
  <c r="M167" i="15" s="1"/>
  <c r="I167" i="15"/>
  <c r="K167" i="15"/>
  <c r="O167" i="15"/>
  <c r="Q167" i="15"/>
  <c r="V167" i="15"/>
  <c r="G171" i="15"/>
  <c r="I171" i="15"/>
  <c r="K171" i="15"/>
  <c r="M171" i="15"/>
  <c r="O171" i="15"/>
  <c r="Q171" i="15"/>
  <c r="V171" i="15"/>
  <c r="G175" i="15"/>
  <c r="M175" i="15" s="1"/>
  <c r="I175" i="15"/>
  <c r="K175" i="15"/>
  <c r="O175" i="15"/>
  <c r="Q175" i="15"/>
  <c r="V175" i="15"/>
  <c r="G179" i="15"/>
  <c r="I179" i="15"/>
  <c r="K179" i="15"/>
  <c r="M179" i="15"/>
  <c r="O179" i="15"/>
  <c r="Q179" i="15"/>
  <c r="V179" i="15"/>
  <c r="G183" i="15"/>
  <c r="M183" i="15" s="1"/>
  <c r="I183" i="15"/>
  <c r="K183" i="15"/>
  <c r="O183" i="15"/>
  <c r="Q183" i="15"/>
  <c r="V183" i="15"/>
  <c r="G187" i="15"/>
  <c r="I187" i="15"/>
  <c r="K187" i="15"/>
  <c r="M187" i="15"/>
  <c r="O187" i="15"/>
  <c r="Q187" i="15"/>
  <c r="V187" i="15"/>
  <c r="G189" i="15"/>
  <c r="M189" i="15" s="1"/>
  <c r="I189" i="15"/>
  <c r="K189" i="15"/>
  <c r="O189" i="15"/>
  <c r="Q189" i="15"/>
  <c r="V189" i="15"/>
  <c r="G191" i="15"/>
  <c r="I191" i="15"/>
  <c r="K191" i="15"/>
  <c r="M191" i="15"/>
  <c r="O191" i="15"/>
  <c r="Q191" i="15"/>
  <c r="V191" i="15"/>
  <c r="G193" i="15"/>
  <c r="M193" i="15" s="1"/>
  <c r="I193" i="15"/>
  <c r="K193" i="15"/>
  <c r="O193" i="15"/>
  <c r="Q193" i="15"/>
  <c r="V193" i="15"/>
  <c r="G195" i="15"/>
  <c r="I195" i="15"/>
  <c r="K195" i="15"/>
  <c r="M195" i="15"/>
  <c r="O195" i="15"/>
  <c r="Q195" i="15"/>
  <c r="V195" i="15"/>
  <c r="G197" i="15"/>
  <c r="M197" i="15" s="1"/>
  <c r="I197" i="15"/>
  <c r="K197" i="15"/>
  <c r="O197" i="15"/>
  <c r="Q197" i="15"/>
  <c r="V197" i="15"/>
  <c r="G199" i="15"/>
  <c r="I199" i="15"/>
  <c r="K199" i="15"/>
  <c r="M199" i="15"/>
  <c r="O199" i="15"/>
  <c r="Q199" i="15"/>
  <c r="V199" i="15"/>
  <c r="G201" i="15"/>
  <c r="M201" i="15" s="1"/>
  <c r="I201" i="15"/>
  <c r="K201" i="15"/>
  <c r="O201" i="15"/>
  <c r="Q201" i="15"/>
  <c r="V201" i="15"/>
  <c r="G203" i="15"/>
  <c r="I203" i="15"/>
  <c r="K203" i="15"/>
  <c r="M203" i="15"/>
  <c r="O203" i="15"/>
  <c r="Q203" i="15"/>
  <c r="V203" i="15"/>
  <c r="G205" i="15"/>
  <c r="M205" i="15" s="1"/>
  <c r="I205" i="15"/>
  <c r="K205" i="15"/>
  <c r="O205" i="15"/>
  <c r="Q205" i="15"/>
  <c r="V205" i="15"/>
  <c r="G207" i="15"/>
  <c r="I207" i="15"/>
  <c r="K207" i="15"/>
  <c r="M207" i="15"/>
  <c r="O207" i="15"/>
  <c r="Q207" i="15"/>
  <c r="V207" i="15"/>
  <c r="G209" i="15"/>
  <c r="M209" i="15" s="1"/>
  <c r="I209" i="15"/>
  <c r="K209" i="15"/>
  <c r="O209" i="15"/>
  <c r="Q209" i="15"/>
  <c r="V209" i="15"/>
  <c r="G211" i="15"/>
  <c r="I211" i="15"/>
  <c r="K211" i="15"/>
  <c r="M211" i="15"/>
  <c r="O211" i="15"/>
  <c r="Q211" i="15"/>
  <c r="V211" i="15"/>
  <c r="G213" i="15"/>
  <c r="M213" i="15" s="1"/>
  <c r="I213" i="15"/>
  <c r="K213" i="15"/>
  <c r="O213" i="15"/>
  <c r="Q213" i="15"/>
  <c r="V213" i="15"/>
  <c r="G215" i="15"/>
  <c r="I215" i="15"/>
  <c r="K215" i="15"/>
  <c r="M215" i="15"/>
  <c r="O215" i="15"/>
  <c r="Q215" i="15"/>
  <c r="V215" i="15"/>
  <c r="G217" i="15"/>
  <c r="M217" i="15" s="1"/>
  <c r="I217" i="15"/>
  <c r="K217" i="15"/>
  <c r="O217" i="15"/>
  <c r="Q217" i="15"/>
  <c r="V217" i="15"/>
  <c r="G220" i="15"/>
  <c r="I220" i="15"/>
  <c r="K220" i="15"/>
  <c r="M220" i="15"/>
  <c r="O220" i="15"/>
  <c r="Q220" i="15"/>
  <c r="V220" i="15"/>
  <c r="G223" i="15"/>
  <c r="M223" i="15" s="1"/>
  <c r="I223" i="15"/>
  <c r="K223" i="15"/>
  <c r="O223" i="15"/>
  <c r="Q223" i="15"/>
  <c r="V223" i="15"/>
  <c r="G231" i="15"/>
  <c r="I231" i="15"/>
  <c r="K231" i="15"/>
  <c r="M231" i="15"/>
  <c r="O231" i="15"/>
  <c r="Q231" i="15"/>
  <c r="V231" i="15"/>
  <c r="G233" i="15"/>
  <c r="M233" i="15" s="1"/>
  <c r="I233" i="15"/>
  <c r="K233" i="15"/>
  <c r="O233" i="15"/>
  <c r="Q233" i="15"/>
  <c r="V233" i="15"/>
  <c r="G235" i="15"/>
  <c r="I235" i="15"/>
  <c r="K235" i="15"/>
  <c r="M235" i="15"/>
  <c r="O235" i="15"/>
  <c r="Q235" i="15"/>
  <c r="V235" i="15"/>
  <c r="G237" i="15"/>
  <c r="M237" i="15" s="1"/>
  <c r="I237" i="15"/>
  <c r="K237" i="15"/>
  <c r="O237" i="15"/>
  <c r="Q237" i="15"/>
  <c r="V237" i="15"/>
  <c r="G239" i="15"/>
  <c r="I239" i="15"/>
  <c r="K239" i="15"/>
  <c r="M239" i="15"/>
  <c r="O239" i="15"/>
  <c r="Q239" i="15"/>
  <c r="V239" i="15"/>
  <c r="G241" i="15"/>
  <c r="M241" i="15" s="1"/>
  <c r="I241" i="15"/>
  <c r="K241" i="15"/>
  <c r="O241" i="15"/>
  <c r="Q241" i="15"/>
  <c r="V241" i="15"/>
  <c r="G243" i="15"/>
  <c r="I243" i="15"/>
  <c r="K243" i="15"/>
  <c r="M243" i="15"/>
  <c r="O243" i="15"/>
  <c r="Q243" i="15"/>
  <c r="V243" i="15"/>
  <c r="G245" i="15"/>
  <c r="M245" i="15" s="1"/>
  <c r="I245" i="15"/>
  <c r="K245" i="15"/>
  <c r="O245" i="15"/>
  <c r="Q245" i="15"/>
  <c r="V245" i="15"/>
  <c r="G247" i="15"/>
  <c r="I247" i="15"/>
  <c r="K247" i="15"/>
  <c r="M247" i="15"/>
  <c r="O247" i="15"/>
  <c r="Q247" i="15"/>
  <c r="V247" i="15"/>
  <c r="G249" i="15"/>
  <c r="M249" i="15" s="1"/>
  <c r="I249" i="15"/>
  <c r="K249" i="15"/>
  <c r="O249" i="15"/>
  <c r="Q249" i="15"/>
  <c r="V249" i="15"/>
  <c r="G251" i="15"/>
  <c r="I251" i="15"/>
  <c r="K251" i="15"/>
  <c r="M251" i="15"/>
  <c r="O251" i="15"/>
  <c r="Q251" i="15"/>
  <c r="V251" i="15"/>
  <c r="G253" i="15"/>
  <c r="M253" i="15" s="1"/>
  <c r="I253" i="15"/>
  <c r="K253" i="15"/>
  <c r="O253" i="15"/>
  <c r="Q253" i="15"/>
  <c r="V253" i="15"/>
  <c r="G255" i="15"/>
  <c r="I255" i="15"/>
  <c r="K255" i="15"/>
  <c r="M255" i="15"/>
  <c r="O255" i="15"/>
  <c r="Q255" i="15"/>
  <c r="V255" i="15"/>
  <c r="G257" i="15"/>
  <c r="M257" i="15" s="1"/>
  <c r="I257" i="15"/>
  <c r="K257" i="15"/>
  <c r="O257" i="15"/>
  <c r="Q257" i="15"/>
  <c r="V257" i="15"/>
  <c r="G261" i="15"/>
  <c r="I261" i="15"/>
  <c r="K261" i="15"/>
  <c r="M261" i="15"/>
  <c r="O261" i="15"/>
  <c r="Q261" i="15"/>
  <c r="V261" i="15"/>
  <c r="G263" i="15"/>
  <c r="M263" i="15" s="1"/>
  <c r="I263" i="15"/>
  <c r="K263" i="15"/>
  <c r="O263" i="15"/>
  <c r="Q263" i="15"/>
  <c r="V263" i="15"/>
  <c r="G265" i="15"/>
  <c r="I265" i="15"/>
  <c r="K265" i="15"/>
  <c r="M265" i="15"/>
  <c r="O265" i="15"/>
  <c r="Q265" i="15"/>
  <c r="V265" i="15"/>
  <c r="G270" i="15"/>
  <c r="M270" i="15" s="1"/>
  <c r="I270" i="15"/>
  <c r="K270" i="15"/>
  <c r="O270" i="15"/>
  <c r="Q270" i="15"/>
  <c r="V270" i="15"/>
  <c r="G274" i="15"/>
  <c r="I274" i="15"/>
  <c r="K274" i="15"/>
  <c r="M274" i="15"/>
  <c r="O274" i="15"/>
  <c r="Q274" i="15"/>
  <c r="V274" i="15"/>
  <c r="G276" i="15"/>
  <c r="M276" i="15" s="1"/>
  <c r="I276" i="15"/>
  <c r="K276" i="15"/>
  <c r="O276" i="15"/>
  <c r="Q276" i="15"/>
  <c r="V276" i="15"/>
  <c r="G278" i="15"/>
  <c r="I278" i="15"/>
  <c r="K278" i="15"/>
  <c r="M278" i="15"/>
  <c r="O278" i="15"/>
  <c r="Q278" i="15"/>
  <c r="V278" i="15"/>
  <c r="G281" i="15"/>
  <c r="I281" i="15"/>
  <c r="K281" i="15"/>
  <c r="M281" i="15"/>
  <c r="O281" i="15"/>
  <c r="Q281" i="15"/>
  <c r="V281" i="15"/>
  <c r="G284" i="15"/>
  <c r="I284" i="15"/>
  <c r="K284" i="15"/>
  <c r="M284" i="15"/>
  <c r="O284" i="15"/>
  <c r="Q284" i="15"/>
  <c r="V284" i="15"/>
  <c r="G287" i="15"/>
  <c r="I287" i="15"/>
  <c r="K287" i="15"/>
  <c r="M287" i="15"/>
  <c r="O287" i="15"/>
  <c r="Q287" i="15"/>
  <c r="V287" i="15"/>
  <c r="G290" i="15"/>
  <c r="I290" i="15"/>
  <c r="K290" i="15"/>
  <c r="M290" i="15"/>
  <c r="O290" i="15"/>
  <c r="Q290" i="15"/>
  <c r="V290" i="15"/>
  <c r="G294" i="15"/>
  <c r="I294" i="15"/>
  <c r="I293" i="15" s="1"/>
  <c r="K294" i="15"/>
  <c r="M294" i="15"/>
  <c r="O294" i="15"/>
  <c r="Q294" i="15"/>
  <c r="Q293" i="15" s="1"/>
  <c r="V294" i="15"/>
  <c r="G297" i="15"/>
  <c r="G293" i="15" s="1"/>
  <c r="I297" i="15"/>
  <c r="K297" i="15"/>
  <c r="K293" i="15" s="1"/>
  <c r="O297" i="15"/>
  <c r="O293" i="15" s="1"/>
  <c r="Q297" i="15"/>
  <c r="V297" i="15"/>
  <c r="V293" i="15" s="1"/>
  <c r="G301" i="15"/>
  <c r="I301" i="15"/>
  <c r="K301" i="15"/>
  <c r="M301" i="15"/>
  <c r="O301" i="15"/>
  <c r="Q301" i="15"/>
  <c r="V301" i="15"/>
  <c r="G303" i="15"/>
  <c r="M303" i="15" s="1"/>
  <c r="I303" i="15"/>
  <c r="K303" i="15"/>
  <c r="O303" i="15"/>
  <c r="Q303" i="15"/>
  <c r="V303" i="15"/>
  <c r="G306" i="15"/>
  <c r="I306" i="15"/>
  <c r="K306" i="15"/>
  <c r="M306" i="15"/>
  <c r="O306" i="15"/>
  <c r="Q306" i="15"/>
  <c r="V306" i="15"/>
  <c r="G309" i="15"/>
  <c r="M309" i="15" s="1"/>
  <c r="I309" i="15"/>
  <c r="K309" i="15"/>
  <c r="O309" i="15"/>
  <c r="Q309" i="15"/>
  <c r="V309" i="15"/>
  <c r="G311" i="15"/>
  <c r="I311" i="15"/>
  <c r="K311" i="15"/>
  <c r="M311" i="15"/>
  <c r="O311" i="15"/>
  <c r="Q311" i="15"/>
  <c r="V311" i="15"/>
  <c r="G316" i="15"/>
  <c r="M316" i="15" s="1"/>
  <c r="I316" i="15"/>
  <c r="K316" i="15"/>
  <c r="O316" i="15"/>
  <c r="Q316" i="15"/>
  <c r="V316" i="15"/>
  <c r="G319" i="15"/>
  <c r="I319" i="15"/>
  <c r="K319" i="15"/>
  <c r="M319" i="15"/>
  <c r="O319" i="15"/>
  <c r="Q319" i="15"/>
  <c r="V319" i="15"/>
  <c r="G321" i="15"/>
  <c r="M321" i="15" s="1"/>
  <c r="I321" i="15"/>
  <c r="K321" i="15"/>
  <c r="O321" i="15"/>
  <c r="Q321" i="15"/>
  <c r="V321" i="15"/>
  <c r="G323" i="15"/>
  <c r="I323" i="15"/>
  <c r="K323" i="15"/>
  <c r="M323" i="15"/>
  <c r="O323" i="15"/>
  <c r="Q323" i="15"/>
  <c r="V323" i="15"/>
  <c r="G327" i="15"/>
  <c r="M327" i="15" s="1"/>
  <c r="I327" i="15"/>
  <c r="K327" i="15"/>
  <c r="O327" i="15"/>
  <c r="Q327" i="15"/>
  <c r="V327" i="15"/>
  <c r="G329" i="15"/>
  <c r="I329" i="15"/>
  <c r="K329" i="15"/>
  <c r="M329" i="15"/>
  <c r="O329" i="15"/>
  <c r="Q329" i="15"/>
  <c r="V329" i="15"/>
  <c r="G332" i="15"/>
  <c r="M332" i="15" s="1"/>
  <c r="I332" i="15"/>
  <c r="K332" i="15"/>
  <c r="O332" i="15"/>
  <c r="Q332" i="15"/>
  <c r="V332" i="15"/>
  <c r="G335" i="15"/>
  <c r="I335" i="15"/>
  <c r="K335" i="15"/>
  <c r="M335" i="15"/>
  <c r="O335" i="15"/>
  <c r="Q335" i="15"/>
  <c r="V335" i="15"/>
  <c r="G337" i="15"/>
  <c r="M337" i="15" s="1"/>
  <c r="I337" i="15"/>
  <c r="K337" i="15"/>
  <c r="O337" i="15"/>
  <c r="Q337" i="15"/>
  <c r="V337" i="15"/>
  <c r="G340" i="15"/>
  <c r="I340" i="15"/>
  <c r="K340" i="15"/>
  <c r="M340" i="15"/>
  <c r="O340" i="15"/>
  <c r="Q340" i="15"/>
  <c r="V340" i="15"/>
  <c r="G342" i="15"/>
  <c r="M342" i="15" s="1"/>
  <c r="I342" i="15"/>
  <c r="K342" i="15"/>
  <c r="O342" i="15"/>
  <c r="Q342" i="15"/>
  <c r="V342" i="15"/>
  <c r="G345" i="15"/>
  <c r="I345" i="15"/>
  <c r="K345" i="15"/>
  <c r="M345" i="15"/>
  <c r="O345" i="15"/>
  <c r="Q345" i="15"/>
  <c r="V345" i="15"/>
  <c r="G347" i="15"/>
  <c r="M347" i="15" s="1"/>
  <c r="I347" i="15"/>
  <c r="K347" i="15"/>
  <c r="O347" i="15"/>
  <c r="Q347" i="15"/>
  <c r="V347" i="15"/>
  <c r="G353" i="15"/>
  <c r="I353" i="15"/>
  <c r="K353" i="15"/>
  <c r="M353" i="15"/>
  <c r="O353" i="15"/>
  <c r="Q353" i="15"/>
  <c r="V353" i="15"/>
  <c r="G355" i="15"/>
  <c r="M355" i="15" s="1"/>
  <c r="I355" i="15"/>
  <c r="K355" i="15"/>
  <c r="O355" i="15"/>
  <c r="Q355" i="15"/>
  <c r="V355" i="15"/>
  <c r="G358" i="15"/>
  <c r="I358" i="15"/>
  <c r="K358" i="15"/>
  <c r="M358" i="15"/>
  <c r="O358" i="15"/>
  <c r="Q358" i="15"/>
  <c r="V358" i="15"/>
  <c r="G360" i="15"/>
  <c r="M360" i="15" s="1"/>
  <c r="I360" i="15"/>
  <c r="K360" i="15"/>
  <c r="O360" i="15"/>
  <c r="Q360" i="15"/>
  <c r="V360" i="15"/>
  <c r="G362" i="15"/>
  <c r="I362" i="15"/>
  <c r="K362" i="15"/>
  <c r="M362" i="15"/>
  <c r="O362" i="15"/>
  <c r="Q362" i="15"/>
  <c r="V362" i="15"/>
  <c r="G365" i="15"/>
  <c r="M365" i="15" s="1"/>
  <c r="I365" i="15"/>
  <c r="K365" i="15"/>
  <c r="O365" i="15"/>
  <c r="Q365" i="15"/>
  <c r="V365" i="15"/>
  <c r="G367" i="15"/>
  <c r="I367" i="15"/>
  <c r="K367" i="15"/>
  <c r="M367" i="15"/>
  <c r="O367" i="15"/>
  <c r="Q367" i="15"/>
  <c r="V367" i="15"/>
  <c r="G369" i="15"/>
  <c r="M369" i="15" s="1"/>
  <c r="I369" i="15"/>
  <c r="K369" i="15"/>
  <c r="O369" i="15"/>
  <c r="Q369" i="15"/>
  <c r="V369" i="15"/>
  <c r="G371" i="15"/>
  <c r="I371" i="15"/>
  <c r="K371" i="15"/>
  <c r="M371" i="15"/>
  <c r="O371" i="15"/>
  <c r="Q371" i="15"/>
  <c r="V371" i="15"/>
  <c r="G373" i="15"/>
  <c r="M373" i="15" s="1"/>
  <c r="I373" i="15"/>
  <c r="K373" i="15"/>
  <c r="O373" i="15"/>
  <c r="Q373" i="15"/>
  <c r="V373" i="15"/>
  <c r="G375" i="15"/>
  <c r="I375" i="15"/>
  <c r="K375" i="15"/>
  <c r="M375" i="15"/>
  <c r="O375" i="15"/>
  <c r="Q375" i="15"/>
  <c r="V375" i="15"/>
  <c r="G379" i="15"/>
  <c r="M379" i="15" s="1"/>
  <c r="I379" i="15"/>
  <c r="K379" i="15"/>
  <c r="O379" i="15"/>
  <c r="Q379" i="15"/>
  <c r="V379" i="15"/>
  <c r="G383" i="15"/>
  <c r="I383" i="15"/>
  <c r="K383" i="15"/>
  <c r="M383" i="15"/>
  <c r="O383" i="15"/>
  <c r="Q383" i="15"/>
  <c r="V383" i="15"/>
  <c r="G387" i="15"/>
  <c r="I387" i="15"/>
  <c r="K387" i="15"/>
  <c r="M387" i="15"/>
  <c r="O387" i="15"/>
  <c r="Q387" i="15"/>
  <c r="V387" i="15"/>
  <c r="G391" i="15"/>
  <c r="I391" i="15"/>
  <c r="K391" i="15"/>
  <c r="M391" i="15"/>
  <c r="O391" i="15"/>
  <c r="Q391" i="15"/>
  <c r="V391" i="15"/>
  <c r="G395" i="15"/>
  <c r="I395" i="15"/>
  <c r="K395" i="15"/>
  <c r="M395" i="15"/>
  <c r="O395" i="15"/>
  <c r="Q395" i="15"/>
  <c r="V395" i="15"/>
  <c r="G397" i="15"/>
  <c r="I397" i="15"/>
  <c r="K397" i="15"/>
  <c r="M397" i="15"/>
  <c r="O397" i="15"/>
  <c r="Q397" i="15"/>
  <c r="V397" i="15"/>
  <c r="G400" i="15"/>
  <c r="I400" i="15"/>
  <c r="K400" i="15"/>
  <c r="M400" i="15"/>
  <c r="O400" i="15"/>
  <c r="Q400" i="15"/>
  <c r="V400" i="15"/>
  <c r="G402" i="15"/>
  <c r="I402" i="15"/>
  <c r="K402" i="15"/>
  <c r="M402" i="15"/>
  <c r="O402" i="15"/>
  <c r="Q402" i="15"/>
  <c r="V402" i="15"/>
  <c r="G404" i="15"/>
  <c r="I404" i="15"/>
  <c r="K404" i="15"/>
  <c r="M404" i="15"/>
  <c r="O404" i="15"/>
  <c r="Q404" i="15"/>
  <c r="V404" i="15"/>
  <c r="G406" i="15"/>
  <c r="I406" i="15"/>
  <c r="K406" i="15"/>
  <c r="M406" i="15"/>
  <c r="O406" i="15"/>
  <c r="Q406" i="15"/>
  <c r="V406" i="15"/>
  <c r="G408" i="15"/>
  <c r="I408" i="15"/>
  <c r="K408" i="15"/>
  <c r="M408" i="15"/>
  <c r="O408" i="15"/>
  <c r="Q408" i="15"/>
  <c r="V408" i="15"/>
  <c r="G410" i="15"/>
  <c r="I410" i="15"/>
  <c r="K410" i="15"/>
  <c r="M410" i="15"/>
  <c r="O410" i="15"/>
  <c r="Q410" i="15"/>
  <c r="V410" i="15"/>
  <c r="G412" i="15"/>
  <c r="M412" i="15" s="1"/>
  <c r="I412" i="15"/>
  <c r="K412" i="15"/>
  <c r="O412" i="15"/>
  <c r="Q412" i="15"/>
  <c r="V412" i="15"/>
  <c r="G414" i="15"/>
  <c r="I414" i="15"/>
  <c r="K414" i="15"/>
  <c r="M414" i="15"/>
  <c r="O414" i="15"/>
  <c r="Q414" i="15"/>
  <c r="V414" i="15"/>
  <c r="G416" i="15"/>
  <c r="M416" i="15" s="1"/>
  <c r="I416" i="15"/>
  <c r="K416" i="15"/>
  <c r="O416" i="15"/>
  <c r="Q416" i="15"/>
  <c r="V416" i="15"/>
  <c r="G418" i="15"/>
  <c r="I418" i="15"/>
  <c r="K418" i="15"/>
  <c r="M418" i="15"/>
  <c r="O418" i="15"/>
  <c r="Q418" i="15"/>
  <c r="V418" i="15"/>
  <c r="G420" i="15"/>
  <c r="M420" i="15" s="1"/>
  <c r="I420" i="15"/>
  <c r="K420" i="15"/>
  <c r="O420" i="15"/>
  <c r="Q420" i="15"/>
  <c r="V420" i="15"/>
  <c r="G422" i="15"/>
  <c r="I422" i="15"/>
  <c r="K422" i="15"/>
  <c r="M422" i="15"/>
  <c r="O422" i="15"/>
  <c r="Q422" i="15"/>
  <c r="V422" i="15"/>
  <c r="G424" i="15"/>
  <c r="M424" i="15" s="1"/>
  <c r="I424" i="15"/>
  <c r="K424" i="15"/>
  <c r="O424" i="15"/>
  <c r="Q424" i="15"/>
  <c r="V424" i="15"/>
  <c r="G426" i="15"/>
  <c r="I426" i="15"/>
  <c r="K426" i="15"/>
  <c r="M426" i="15"/>
  <c r="O426" i="15"/>
  <c r="Q426" i="15"/>
  <c r="V426" i="15"/>
  <c r="G428" i="15"/>
  <c r="M428" i="15" s="1"/>
  <c r="I428" i="15"/>
  <c r="K428" i="15"/>
  <c r="O428" i="15"/>
  <c r="Q428" i="15"/>
  <c r="V428" i="15"/>
  <c r="G430" i="15"/>
  <c r="I430" i="15"/>
  <c r="K430" i="15"/>
  <c r="M430" i="15"/>
  <c r="O430" i="15"/>
  <c r="Q430" i="15"/>
  <c r="V430" i="15"/>
  <c r="G432" i="15"/>
  <c r="M432" i="15" s="1"/>
  <c r="I432" i="15"/>
  <c r="K432" i="15"/>
  <c r="O432" i="15"/>
  <c r="Q432" i="15"/>
  <c r="V432" i="15"/>
  <c r="G434" i="15"/>
  <c r="I434" i="15"/>
  <c r="K434" i="15"/>
  <c r="M434" i="15"/>
  <c r="O434" i="15"/>
  <c r="Q434" i="15"/>
  <c r="V434" i="15"/>
  <c r="G437" i="15"/>
  <c r="I437" i="15"/>
  <c r="K437" i="15"/>
  <c r="M437" i="15"/>
  <c r="O437" i="15"/>
  <c r="Q437" i="15"/>
  <c r="V437" i="15"/>
  <c r="G445" i="15"/>
  <c r="I445" i="15"/>
  <c r="K445" i="15"/>
  <c r="M445" i="15"/>
  <c r="O445" i="15"/>
  <c r="Q445" i="15"/>
  <c r="V445" i="15"/>
  <c r="AE448" i="15"/>
  <c r="AF448" i="15"/>
  <c r="G298" i="14"/>
  <c r="G8" i="14"/>
  <c r="K8" i="14"/>
  <c r="O8" i="14"/>
  <c r="V8" i="14"/>
  <c r="G9" i="14"/>
  <c r="I9" i="14"/>
  <c r="I8" i="14" s="1"/>
  <c r="K9" i="14"/>
  <c r="M9" i="14"/>
  <c r="M8" i="14" s="1"/>
  <c r="O9" i="14"/>
  <c r="Q9" i="14"/>
  <c r="Q8" i="14" s="1"/>
  <c r="V9" i="14"/>
  <c r="G13" i="14"/>
  <c r="K13" i="14"/>
  <c r="O13" i="14"/>
  <c r="V13" i="14"/>
  <c r="G14" i="14"/>
  <c r="I14" i="14"/>
  <c r="I13" i="14" s="1"/>
  <c r="K14" i="14"/>
  <c r="M14" i="14"/>
  <c r="M13" i="14" s="1"/>
  <c r="O14" i="14"/>
  <c r="Q14" i="14"/>
  <c r="Q13" i="14" s="1"/>
  <c r="V14" i="14"/>
  <c r="G17" i="14"/>
  <c r="K17" i="14"/>
  <c r="O17" i="14"/>
  <c r="V17" i="14"/>
  <c r="G18" i="14"/>
  <c r="I18" i="14"/>
  <c r="I17" i="14" s="1"/>
  <c r="K18" i="14"/>
  <c r="M18" i="14"/>
  <c r="M17" i="14" s="1"/>
  <c r="O18" i="14"/>
  <c r="Q18" i="14"/>
  <c r="Q17" i="14" s="1"/>
  <c r="V18" i="14"/>
  <c r="G21" i="14"/>
  <c r="K21" i="14"/>
  <c r="O21" i="14"/>
  <c r="V21" i="14"/>
  <c r="G22" i="14"/>
  <c r="I22" i="14"/>
  <c r="I21" i="14" s="1"/>
  <c r="K22" i="14"/>
  <c r="M22" i="14"/>
  <c r="M21" i="14" s="1"/>
  <c r="O22" i="14"/>
  <c r="Q22" i="14"/>
  <c r="Q21" i="14" s="1"/>
  <c r="V22" i="14"/>
  <c r="G25" i="14"/>
  <c r="K25" i="14"/>
  <c r="O25" i="14"/>
  <c r="V25" i="14"/>
  <c r="G26" i="14"/>
  <c r="I26" i="14"/>
  <c r="I25" i="14" s="1"/>
  <c r="K26" i="14"/>
  <c r="M26" i="14"/>
  <c r="M25" i="14" s="1"/>
  <c r="O26" i="14"/>
  <c r="Q26" i="14"/>
  <c r="Q25" i="14" s="1"/>
  <c r="V26" i="14"/>
  <c r="G30" i="14"/>
  <c r="I30" i="14"/>
  <c r="I29" i="14" s="1"/>
  <c r="K30" i="14"/>
  <c r="M30" i="14"/>
  <c r="O30" i="14"/>
  <c r="Q30" i="14"/>
  <c r="Q29" i="14" s="1"/>
  <c r="V30" i="14"/>
  <c r="G35" i="14"/>
  <c r="G29" i="14" s="1"/>
  <c r="I35" i="14"/>
  <c r="K35" i="14"/>
  <c r="K29" i="14" s="1"/>
  <c r="O35" i="14"/>
  <c r="O29" i="14" s="1"/>
  <c r="Q35" i="14"/>
  <c r="V35" i="14"/>
  <c r="V29" i="14" s="1"/>
  <c r="G40" i="14"/>
  <c r="I40" i="14"/>
  <c r="K40" i="14"/>
  <c r="M40" i="14"/>
  <c r="O40" i="14"/>
  <c r="Q40" i="14"/>
  <c r="V40" i="14"/>
  <c r="G45" i="14"/>
  <c r="M45" i="14" s="1"/>
  <c r="I45" i="14"/>
  <c r="K45" i="14"/>
  <c r="O45" i="14"/>
  <c r="Q45" i="14"/>
  <c r="V45" i="14"/>
  <c r="G49" i="14"/>
  <c r="I49" i="14"/>
  <c r="K49" i="14"/>
  <c r="M49" i="14"/>
  <c r="O49" i="14"/>
  <c r="Q49" i="14"/>
  <c r="V49" i="14"/>
  <c r="G53" i="14"/>
  <c r="M53" i="14" s="1"/>
  <c r="I53" i="14"/>
  <c r="K53" i="14"/>
  <c r="O53" i="14"/>
  <c r="Q53" i="14"/>
  <c r="V53" i="14"/>
  <c r="G57" i="14"/>
  <c r="I57" i="14"/>
  <c r="K57" i="14"/>
  <c r="M57" i="14"/>
  <c r="O57" i="14"/>
  <c r="Q57" i="14"/>
  <c r="V57" i="14"/>
  <c r="G62" i="14"/>
  <c r="M62" i="14" s="1"/>
  <c r="I62" i="14"/>
  <c r="K62" i="14"/>
  <c r="O62" i="14"/>
  <c r="Q62" i="14"/>
  <c r="V62" i="14"/>
  <c r="G66" i="14"/>
  <c r="I66" i="14"/>
  <c r="K66" i="14"/>
  <c r="M66" i="14"/>
  <c r="O66" i="14"/>
  <c r="Q66" i="14"/>
  <c r="V66" i="14"/>
  <c r="G70" i="14"/>
  <c r="M70" i="14" s="1"/>
  <c r="I70" i="14"/>
  <c r="K70" i="14"/>
  <c r="O70" i="14"/>
  <c r="Q70" i="14"/>
  <c r="V70" i="14"/>
  <c r="G74" i="14"/>
  <c r="I74" i="14"/>
  <c r="K74" i="14"/>
  <c r="M74" i="14"/>
  <c r="O74" i="14"/>
  <c r="Q74" i="14"/>
  <c r="V74" i="14"/>
  <c r="G78" i="14"/>
  <c r="M78" i="14" s="1"/>
  <c r="I78" i="14"/>
  <c r="K78" i="14"/>
  <c r="O78" i="14"/>
  <c r="Q78" i="14"/>
  <c r="V78" i="14"/>
  <c r="G83" i="14"/>
  <c r="I83" i="14"/>
  <c r="K83" i="14"/>
  <c r="M83" i="14"/>
  <c r="O83" i="14"/>
  <c r="Q83" i="14"/>
  <c r="V83" i="14"/>
  <c r="G88" i="14"/>
  <c r="M88" i="14" s="1"/>
  <c r="I88" i="14"/>
  <c r="K88" i="14"/>
  <c r="O88" i="14"/>
  <c r="Q88" i="14"/>
  <c r="V88" i="14"/>
  <c r="G92" i="14"/>
  <c r="I92" i="14"/>
  <c r="K92" i="14"/>
  <c r="M92" i="14"/>
  <c r="O92" i="14"/>
  <c r="Q92" i="14"/>
  <c r="V92" i="14"/>
  <c r="G96" i="14"/>
  <c r="M96" i="14" s="1"/>
  <c r="I96" i="14"/>
  <c r="K96" i="14"/>
  <c r="O96" i="14"/>
  <c r="Q96" i="14"/>
  <c r="V96" i="14"/>
  <c r="G101" i="14"/>
  <c r="I101" i="14"/>
  <c r="K101" i="14"/>
  <c r="M101" i="14"/>
  <c r="O101" i="14"/>
  <c r="Q101" i="14"/>
  <c r="V101" i="14"/>
  <c r="G106" i="14"/>
  <c r="M106" i="14" s="1"/>
  <c r="I106" i="14"/>
  <c r="K106" i="14"/>
  <c r="O106" i="14"/>
  <c r="Q106" i="14"/>
  <c r="V106" i="14"/>
  <c r="G111" i="14"/>
  <c r="G110" i="14" s="1"/>
  <c r="I111" i="14"/>
  <c r="K111" i="14"/>
  <c r="K110" i="14" s="1"/>
  <c r="O111" i="14"/>
  <c r="O110" i="14" s="1"/>
  <c r="Q111" i="14"/>
  <c r="V111" i="14"/>
  <c r="V110" i="14" s="1"/>
  <c r="G116" i="14"/>
  <c r="I116" i="14"/>
  <c r="I110" i="14" s="1"/>
  <c r="K116" i="14"/>
  <c r="M116" i="14"/>
  <c r="O116" i="14"/>
  <c r="Q116" i="14"/>
  <c r="Q110" i="14" s="1"/>
  <c r="V116" i="14"/>
  <c r="G121" i="14"/>
  <c r="M121" i="14" s="1"/>
  <c r="I121" i="14"/>
  <c r="K121" i="14"/>
  <c r="O121" i="14"/>
  <c r="Q121" i="14"/>
  <c r="V121" i="14"/>
  <c r="G126" i="14"/>
  <c r="I126" i="14"/>
  <c r="K126" i="14"/>
  <c r="M126" i="14"/>
  <c r="O126" i="14"/>
  <c r="Q126" i="14"/>
  <c r="V126" i="14"/>
  <c r="G130" i="14"/>
  <c r="M130" i="14" s="1"/>
  <c r="I130" i="14"/>
  <c r="K130" i="14"/>
  <c r="O130" i="14"/>
  <c r="Q130" i="14"/>
  <c r="V130" i="14"/>
  <c r="G134" i="14"/>
  <c r="I134" i="14"/>
  <c r="K134" i="14"/>
  <c r="M134" i="14"/>
  <c r="O134" i="14"/>
  <c r="Q134" i="14"/>
  <c r="V134" i="14"/>
  <c r="G138" i="14"/>
  <c r="M138" i="14" s="1"/>
  <c r="I138" i="14"/>
  <c r="K138" i="14"/>
  <c r="O138" i="14"/>
  <c r="Q138" i="14"/>
  <c r="V138" i="14"/>
  <c r="G142" i="14"/>
  <c r="I142" i="14"/>
  <c r="K142" i="14"/>
  <c r="M142" i="14"/>
  <c r="O142" i="14"/>
  <c r="Q142" i="14"/>
  <c r="V142" i="14"/>
  <c r="G146" i="14"/>
  <c r="M146" i="14" s="1"/>
  <c r="I146" i="14"/>
  <c r="K146" i="14"/>
  <c r="O146" i="14"/>
  <c r="Q146" i="14"/>
  <c r="V146" i="14"/>
  <c r="G151" i="14"/>
  <c r="I151" i="14"/>
  <c r="K151" i="14"/>
  <c r="M151" i="14"/>
  <c r="O151" i="14"/>
  <c r="Q151" i="14"/>
  <c r="V151" i="14"/>
  <c r="G155" i="14"/>
  <c r="M155" i="14" s="1"/>
  <c r="I155" i="14"/>
  <c r="K155" i="14"/>
  <c r="O155" i="14"/>
  <c r="Q155" i="14"/>
  <c r="V155" i="14"/>
  <c r="G159" i="14"/>
  <c r="I159" i="14"/>
  <c r="K159" i="14"/>
  <c r="M159" i="14"/>
  <c r="O159" i="14"/>
  <c r="Q159" i="14"/>
  <c r="V159" i="14"/>
  <c r="G163" i="14"/>
  <c r="M163" i="14" s="1"/>
  <c r="I163" i="14"/>
  <c r="K163" i="14"/>
  <c r="O163" i="14"/>
  <c r="Q163" i="14"/>
  <c r="V163" i="14"/>
  <c r="G168" i="14"/>
  <c r="I168" i="14"/>
  <c r="K168" i="14"/>
  <c r="M168" i="14"/>
  <c r="O168" i="14"/>
  <c r="Q168" i="14"/>
  <c r="V168" i="14"/>
  <c r="G172" i="14"/>
  <c r="M172" i="14" s="1"/>
  <c r="I172" i="14"/>
  <c r="K172" i="14"/>
  <c r="O172" i="14"/>
  <c r="Q172" i="14"/>
  <c r="V172" i="14"/>
  <c r="G176" i="14"/>
  <c r="I176" i="14"/>
  <c r="K176" i="14"/>
  <c r="M176" i="14"/>
  <c r="O176" i="14"/>
  <c r="Q176" i="14"/>
  <c r="V176" i="14"/>
  <c r="G181" i="14"/>
  <c r="M181" i="14" s="1"/>
  <c r="I181" i="14"/>
  <c r="K181" i="14"/>
  <c r="O181" i="14"/>
  <c r="Q181" i="14"/>
  <c r="V181" i="14"/>
  <c r="G185" i="14"/>
  <c r="I185" i="14"/>
  <c r="K185" i="14"/>
  <c r="M185" i="14"/>
  <c r="O185" i="14"/>
  <c r="Q185" i="14"/>
  <c r="V185" i="14"/>
  <c r="G189" i="14"/>
  <c r="M189" i="14" s="1"/>
  <c r="I189" i="14"/>
  <c r="K189" i="14"/>
  <c r="O189" i="14"/>
  <c r="Q189" i="14"/>
  <c r="V189" i="14"/>
  <c r="G193" i="14"/>
  <c r="I193" i="14"/>
  <c r="K193" i="14"/>
  <c r="M193" i="14"/>
  <c r="O193" i="14"/>
  <c r="Q193" i="14"/>
  <c r="V193" i="14"/>
  <c r="G197" i="14"/>
  <c r="M197" i="14" s="1"/>
  <c r="I197" i="14"/>
  <c r="K197" i="14"/>
  <c r="O197" i="14"/>
  <c r="Q197" i="14"/>
  <c r="V197" i="14"/>
  <c r="G201" i="14"/>
  <c r="I201" i="14"/>
  <c r="K201" i="14"/>
  <c r="M201" i="14"/>
  <c r="O201" i="14"/>
  <c r="Q201" i="14"/>
  <c r="V201" i="14"/>
  <c r="G205" i="14"/>
  <c r="M205" i="14" s="1"/>
  <c r="I205" i="14"/>
  <c r="K205" i="14"/>
  <c r="O205" i="14"/>
  <c r="Q205" i="14"/>
  <c r="V205" i="14"/>
  <c r="G209" i="14"/>
  <c r="I209" i="14"/>
  <c r="K209" i="14"/>
  <c r="M209" i="14"/>
  <c r="O209" i="14"/>
  <c r="Q209" i="14"/>
  <c r="V209" i="14"/>
  <c r="G213" i="14"/>
  <c r="M213" i="14" s="1"/>
  <c r="I213" i="14"/>
  <c r="K213" i="14"/>
  <c r="O213" i="14"/>
  <c r="Q213" i="14"/>
  <c r="V213" i="14"/>
  <c r="G217" i="14"/>
  <c r="I217" i="14"/>
  <c r="K217" i="14"/>
  <c r="M217" i="14"/>
  <c r="O217" i="14"/>
  <c r="Q217" i="14"/>
  <c r="V217" i="14"/>
  <c r="G221" i="14"/>
  <c r="M221" i="14" s="1"/>
  <c r="I221" i="14"/>
  <c r="K221" i="14"/>
  <c r="O221" i="14"/>
  <c r="Q221" i="14"/>
  <c r="V221" i="14"/>
  <c r="G226" i="14"/>
  <c r="I226" i="14"/>
  <c r="K226" i="14"/>
  <c r="M226" i="14"/>
  <c r="O226" i="14"/>
  <c r="Q226" i="14"/>
  <c r="V226" i="14"/>
  <c r="G231" i="14"/>
  <c r="M231" i="14" s="1"/>
  <c r="I231" i="14"/>
  <c r="K231" i="14"/>
  <c r="O231" i="14"/>
  <c r="Q231" i="14"/>
  <c r="V231" i="14"/>
  <c r="G235" i="14"/>
  <c r="I235" i="14"/>
  <c r="K235" i="14"/>
  <c r="M235" i="14"/>
  <c r="O235" i="14"/>
  <c r="Q235" i="14"/>
  <c r="V235" i="14"/>
  <c r="G239" i="14"/>
  <c r="M239" i="14" s="1"/>
  <c r="I239" i="14"/>
  <c r="K239" i="14"/>
  <c r="O239" i="14"/>
  <c r="Q239" i="14"/>
  <c r="V239" i="14"/>
  <c r="G243" i="14"/>
  <c r="I243" i="14"/>
  <c r="K243" i="14"/>
  <c r="M243" i="14"/>
  <c r="O243" i="14"/>
  <c r="Q243" i="14"/>
  <c r="V243" i="14"/>
  <c r="G247" i="14"/>
  <c r="M247" i="14" s="1"/>
  <c r="I247" i="14"/>
  <c r="K247" i="14"/>
  <c r="O247" i="14"/>
  <c r="Q247" i="14"/>
  <c r="V247" i="14"/>
  <c r="G251" i="14"/>
  <c r="I251" i="14"/>
  <c r="K251" i="14"/>
  <c r="M251" i="14"/>
  <c r="O251" i="14"/>
  <c r="Q251" i="14"/>
  <c r="V251" i="14"/>
  <c r="G256" i="14"/>
  <c r="I256" i="14"/>
  <c r="I255" i="14" s="1"/>
  <c r="K256" i="14"/>
  <c r="M256" i="14"/>
  <c r="O256" i="14"/>
  <c r="Q256" i="14"/>
  <c r="Q255" i="14" s="1"/>
  <c r="V256" i="14"/>
  <c r="G261" i="14"/>
  <c r="G255" i="14" s="1"/>
  <c r="I261" i="14"/>
  <c r="K261" i="14"/>
  <c r="K255" i="14" s="1"/>
  <c r="O261" i="14"/>
  <c r="O255" i="14" s="1"/>
  <c r="Q261" i="14"/>
  <c r="V261" i="14"/>
  <c r="V255" i="14" s="1"/>
  <c r="G266" i="14"/>
  <c r="I266" i="14"/>
  <c r="K266" i="14"/>
  <c r="M266" i="14"/>
  <c r="O266" i="14"/>
  <c r="Q266" i="14"/>
  <c r="V266" i="14"/>
  <c r="G270" i="14"/>
  <c r="M270" i="14" s="1"/>
  <c r="I270" i="14"/>
  <c r="K270" i="14"/>
  <c r="O270" i="14"/>
  <c r="Q270" i="14"/>
  <c r="V270" i="14"/>
  <c r="G275" i="14"/>
  <c r="I275" i="14"/>
  <c r="K275" i="14"/>
  <c r="M275" i="14"/>
  <c r="O275" i="14"/>
  <c r="Q275" i="14"/>
  <c r="V275" i="14"/>
  <c r="G280" i="14"/>
  <c r="M280" i="14" s="1"/>
  <c r="I280" i="14"/>
  <c r="K280" i="14"/>
  <c r="O280" i="14"/>
  <c r="Q280" i="14"/>
  <c r="V280" i="14"/>
  <c r="G288" i="14"/>
  <c r="G287" i="14" s="1"/>
  <c r="I288" i="14"/>
  <c r="K288" i="14"/>
  <c r="K287" i="14" s="1"/>
  <c r="O288" i="14"/>
  <c r="O287" i="14" s="1"/>
  <c r="Q288" i="14"/>
  <c r="V288" i="14"/>
  <c r="V287" i="14" s="1"/>
  <c r="G292" i="14"/>
  <c r="I292" i="14"/>
  <c r="I287" i="14" s="1"/>
  <c r="K292" i="14"/>
  <c r="M292" i="14"/>
  <c r="O292" i="14"/>
  <c r="Q292" i="14"/>
  <c r="Q287" i="14" s="1"/>
  <c r="V292" i="14"/>
  <c r="AE298" i="14"/>
  <c r="G1227" i="13"/>
  <c r="BA1175" i="13"/>
  <c r="BA1094" i="13"/>
  <c r="BA982" i="13"/>
  <c r="BA970" i="13"/>
  <c r="BA516" i="13"/>
  <c r="BA498" i="13"/>
  <c r="BA303" i="13"/>
  <c r="BA297" i="13"/>
  <c r="BA291" i="13"/>
  <c r="BA286" i="13"/>
  <c r="BA75" i="13"/>
  <c r="G8" i="13"/>
  <c r="K8" i="13"/>
  <c r="O8" i="13"/>
  <c r="V8" i="13"/>
  <c r="G9" i="13"/>
  <c r="I9" i="13"/>
  <c r="I8" i="13" s="1"/>
  <c r="K9" i="13"/>
  <c r="M9" i="13"/>
  <c r="M8" i="13" s="1"/>
  <c r="O9" i="13"/>
  <c r="Q9" i="13"/>
  <c r="Q8" i="13" s="1"/>
  <c r="V9" i="13"/>
  <c r="G28" i="13"/>
  <c r="I28" i="13"/>
  <c r="I27" i="13" s="1"/>
  <c r="K28" i="13"/>
  <c r="M28" i="13"/>
  <c r="O28" i="13"/>
  <c r="Q28" i="13"/>
  <c r="Q27" i="13" s="1"/>
  <c r="V28" i="13"/>
  <c r="G34" i="13"/>
  <c r="M34" i="13" s="1"/>
  <c r="I34" i="13"/>
  <c r="K34" i="13"/>
  <c r="K27" i="13" s="1"/>
  <c r="O34" i="13"/>
  <c r="O27" i="13" s="1"/>
  <c r="Q34" i="13"/>
  <c r="V34" i="13"/>
  <c r="V27" i="13" s="1"/>
  <c r="G42" i="13"/>
  <c r="I42" i="13"/>
  <c r="K42" i="13"/>
  <c r="M42" i="13"/>
  <c r="O42" i="13"/>
  <c r="Q42" i="13"/>
  <c r="V42" i="13"/>
  <c r="G50" i="13"/>
  <c r="M50" i="13" s="1"/>
  <c r="I50" i="13"/>
  <c r="K50" i="13"/>
  <c r="O50" i="13"/>
  <c r="Q50" i="13"/>
  <c r="V50" i="13"/>
  <c r="G55" i="13"/>
  <c r="I55" i="13"/>
  <c r="K55" i="13"/>
  <c r="M55" i="13"/>
  <c r="O55" i="13"/>
  <c r="Q55" i="13"/>
  <c r="V55" i="13"/>
  <c r="G60" i="13"/>
  <c r="M60" i="13" s="1"/>
  <c r="I60" i="13"/>
  <c r="K60" i="13"/>
  <c r="O60" i="13"/>
  <c r="Q60" i="13"/>
  <c r="V60" i="13"/>
  <c r="G66" i="13"/>
  <c r="I66" i="13"/>
  <c r="K66" i="13"/>
  <c r="M66" i="13"/>
  <c r="O66" i="13"/>
  <c r="Q66" i="13"/>
  <c r="V66" i="13"/>
  <c r="G74" i="13"/>
  <c r="M74" i="13" s="1"/>
  <c r="I74" i="13"/>
  <c r="K74" i="13"/>
  <c r="O74" i="13"/>
  <c r="Q74" i="13"/>
  <c r="V74" i="13"/>
  <c r="G82" i="13"/>
  <c r="I82" i="13"/>
  <c r="K82" i="13"/>
  <c r="M82" i="13"/>
  <c r="O82" i="13"/>
  <c r="Q82" i="13"/>
  <c r="V82" i="13"/>
  <c r="G88" i="13"/>
  <c r="M88" i="13" s="1"/>
  <c r="I88" i="13"/>
  <c r="K88" i="13"/>
  <c r="O88" i="13"/>
  <c r="Q88" i="13"/>
  <c r="V88" i="13"/>
  <c r="G95" i="13"/>
  <c r="I95" i="13"/>
  <c r="K95" i="13"/>
  <c r="M95" i="13"/>
  <c r="O95" i="13"/>
  <c r="Q95" i="13"/>
  <c r="V95" i="13"/>
  <c r="G103" i="13"/>
  <c r="I103" i="13"/>
  <c r="I102" i="13" s="1"/>
  <c r="K103" i="13"/>
  <c r="M103" i="13"/>
  <c r="O103" i="13"/>
  <c r="Q103" i="13"/>
  <c r="Q102" i="13" s="1"/>
  <c r="V103" i="13"/>
  <c r="G107" i="13"/>
  <c r="M107" i="13" s="1"/>
  <c r="I107" i="13"/>
  <c r="K107" i="13"/>
  <c r="K102" i="13" s="1"/>
  <c r="O107" i="13"/>
  <c r="O102" i="13" s="1"/>
  <c r="Q107" i="13"/>
  <c r="V107" i="13"/>
  <c r="V102" i="13" s="1"/>
  <c r="G111" i="13"/>
  <c r="I111" i="13"/>
  <c r="K111" i="13"/>
  <c r="M111" i="13"/>
  <c r="O111" i="13"/>
  <c r="Q111" i="13"/>
  <c r="V111" i="13"/>
  <c r="G115" i="13"/>
  <c r="M115" i="13" s="1"/>
  <c r="I115" i="13"/>
  <c r="K115" i="13"/>
  <c r="O115" i="13"/>
  <c r="Q115" i="13"/>
  <c r="V115" i="13"/>
  <c r="G120" i="13"/>
  <c r="I120" i="13"/>
  <c r="K120" i="13"/>
  <c r="M120" i="13"/>
  <c r="O120" i="13"/>
  <c r="Q120" i="13"/>
  <c r="V120" i="13"/>
  <c r="G128" i="13"/>
  <c r="M128" i="13" s="1"/>
  <c r="I128" i="13"/>
  <c r="K128" i="13"/>
  <c r="O128" i="13"/>
  <c r="Q128" i="13"/>
  <c r="V128" i="13"/>
  <c r="G138" i="13"/>
  <c r="I138" i="13"/>
  <c r="K138" i="13"/>
  <c r="M138" i="13"/>
  <c r="O138" i="13"/>
  <c r="Q138" i="13"/>
  <c r="V138" i="13"/>
  <c r="G146" i="13"/>
  <c r="M146" i="13" s="1"/>
  <c r="I146" i="13"/>
  <c r="K146" i="13"/>
  <c r="O146" i="13"/>
  <c r="Q146" i="13"/>
  <c r="V146" i="13"/>
  <c r="G150" i="13"/>
  <c r="I150" i="13"/>
  <c r="K150" i="13"/>
  <c r="M150" i="13"/>
  <c r="O150" i="13"/>
  <c r="Q150" i="13"/>
  <c r="V150" i="13"/>
  <c r="G154" i="13"/>
  <c r="M154" i="13" s="1"/>
  <c r="I154" i="13"/>
  <c r="K154" i="13"/>
  <c r="O154" i="13"/>
  <c r="Q154" i="13"/>
  <c r="V154" i="13"/>
  <c r="G158" i="13"/>
  <c r="I158" i="13"/>
  <c r="K158" i="13"/>
  <c r="M158" i="13"/>
  <c r="O158" i="13"/>
  <c r="Q158" i="13"/>
  <c r="V158" i="13"/>
  <c r="G162" i="13"/>
  <c r="M162" i="13" s="1"/>
  <c r="I162" i="13"/>
  <c r="K162" i="13"/>
  <c r="O162" i="13"/>
  <c r="Q162" i="13"/>
  <c r="V162" i="13"/>
  <c r="G167" i="13"/>
  <c r="I167" i="13"/>
  <c r="K167" i="13"/>
  <c r="M167" i="13"/>
  <c r="O167" i="13"/>
  <c r="Q167" i="13"/>
  <c r="V167" i="13"/>
  <c r="G171" i="13"/>
  <c r="M171" i="13" s="1"/>
  <c r="I171" i="13"/>
  <c r="K171" i="13"/>
  <c r="O171" i="13"/>
  <c r="Q171" i="13"/>
  <c r="V171" i="13"/>
  <c r="G176" i="13"/>
  <c r="I176" i="13"/>
  <c r="K176" i="13"/>
  <c r="M176" i="13"/>
  <c r="O176" i="13"/>
  <c r="Q176" i="13"/>
  <c r="V176" i="13"/>
  <c r="G180" i="13"/>
  <c r="M180" i="13" s="1"/>
  <c r="I180" i="13"/>
  <c r="K180" i="13"/>
  <c r="O180" i="13"/>
  <c r="Q180" i="13"/>
  <c r="V180" i="13"/>
  <c r="G184" i="13"/>
  <c r="I184" i="13"/>
  <c r="K184" i="13"/>
  <c r="M184" i="13"/>
  <c r="O184" i="13"/>
  <c r="Q184" i="13"/>
  <c r="V184" i="13"/>
  <c r="G188" i="13"/>
  <c r="M188" i="13" s="1"/>
  <c r="I188" i="13"/>
  <c r="K188" i="13"/>
  <c r="O188" i="13"/>
  <c r="Q188" i="13"/>
  <c r="V188" i="13"/>
  <c r="G192" i="13"/>
  <c r="I192" i="13"/>
  <c r="K192" i="13"/>
  <c r="M192" i="13"/>
  <c r="O192" i="13"/>
  <c r="Q192" i="13"/>
  <c r="V192" i="13"/>
  <c r="G196" i="13"/>
  <c r="M196" i="13" s="1"/>
  <c r="I196" i="13"/>
  <c r="K196" i="13"/>
  <c r="O196" i="13"/>
  <c r="Q196" i="13"/>
  <c r="V196" i="13"/>
  <c r="G200" i="13"/>
  <c r="I200" i="13"/>
  <c r="K200" i="13"/>
  <c r="M200" i="13"/>
  <c r="O200" i="13"/>
  <c r="Q200" i="13"/>
  <c r="V200" i="13"/>
  <c r="G205" i="13"/>
  <c r="I205" i="13"/>
  <c r="I204" i="13" s="1"/>
  <c r="K205" i="13"/>
  <c r="M205" i="13"/>
  <c r="O205" i="13"/>
  <c r="Q205" i="13"/>
  <c r="Q204" i="13" s="1"/>
  <c r="V205" i="13"/>
  <c r="G210" i="13"/>
  <c r="M210" i="13" s="1"/>
  <c r="I210" i="13"/>
  <c r="K210" i="13"/>
  <c r="K204" i="13" s="1"/>
  <c r="O210" i="13"/>
  <c r="O204" i="13" s="1"/>
  <c r="Q210" i="13"/>
  <c r="V210" i="13"/>
  <c r="V204" i="13" s="1"/>
  <c r="G216" i="13"/>
  <c r="I216" i="13"/>
  <c r="K216" i="13"/>
  <c r="M216" i="13"/>
  <c r="O216" i="13"/>
  <c r="Q216" i="13"/>
  <c r="V216" i="13"/>
  <c r="G222" i="13"/>
  <c r="M222" i="13" s="1"/>
  <c r="I222" i="13"/>
  <c r="K222" i="13"/>
  <c r="O222" i="13"/>
  <c r="Q222" i="13"/>
  <c r="V222" i="13"/>
  <c r="G226" i="13"/>
  <c r="I226" i="13"/>
  <c r="K226" i="13"/>
  <c r="M226" i="13"/>
  <c r="O226" i="13"/>
  <c r="Q226" i="13"/>
  <c r="V226" i="13"/>
  <c r="G234" i="13"/>
  <c r="M234" i="13" s="1"/>
  <c r="I234" i="13"/>
  <c r="K234" i="13"/>
  <c r="O234" i="13"/>
  <c r="Q234" i="13"/>
  <c r="V234" i="13"/>
  <c r="G258" i="13"/>
  <c r="I258" i="13"/>
  <c r="K258" i="13"/>
  <c r="M258" i="13"/>
  <c r="O258" i="13"/>
  <c r="Q258" i="13"/>
  <c r="V258" i="13"/>
  <c r="G264" i="13"/>
  <c r="M264" i="13" s="1"/>
  <c r="I264" i="13"/>
  <c r="K264" i="13"/>
  <c r="O264" i="13"/>
  <c r="Q264" i="13"/>
  <c r="V264" i="13"/>
  <c r="G271" i="13"/>
  <c r="I271" i="13"/>
  <c r="K271" i="13"/>
  <c r="M271" i="13"/>
  <c r="O271" i="13"/>
  <c r="Q271" i="13"/>
  <c r="V271" i="13"/>
  <c r="G276" i="13"/>
  <c r="M276" i="13" s="1"/>
  <c r="I276" i="13"/>
  <c r="K276" i="13"/>
  <c r="O276" i="13"/>
  <c r="Q276" i="13"/>
  <c r="V276" i="13"/>
  <c r="G285" i="13"/>
  <c r="G284" i="13" s="1"/>
  <c r="I285" i="13"/>
  <c r="K285" i="13"/>
  <c r="K284" i="13" s="1"/>
  <c r="O285" i="13"/>
  <c r="O284" i="13" s="1"/>
  <c r="Q285" i="13"/>
  <c r="V285" i="13"/>
  <c r="V284" i="13" s="1"/>
  <c r="G290" i="13"/>
  <c r="I290" i="13"/>
  <c r="I284" i="13" s="1"/>
  <c r="K290" i="13"/>
  <c r="M290" i="13"/>
  <c r="O290" i="13"/>
  <c r="Q290" i="13"/>
  <c r="Q284" i="13" s="1"/>
  <c r="V290" i="13"/>
  <c r="G296" i="13"/>
  <c r="M296" i="13" s="1"/>
  <c r="I296" i="13"/>
  <c r="K296" i="13"/>
  <c r="O296" i="13"/>
  <c r="Q296" i="13"/>
  <c r="V296" i="13"/>
  <c r="G302" i="13"/>
  <c r="I302" i="13"/>
  <c r="K302" i="13"/>
  <c r="M302" i="13"/>
  <c r="O302" i="13"/>
  <c r="Q302" i="13"/>
  <c r="V302" i="13"/>
  <c r="G313" i="13"/>
  <c r="M313" i="13" s="1"/>
  <c r="I313" i="13"/>
  <c r="K313" i="13"/>
  <c r="O313" i="13"/>
  <c r="Q313" i="13"/>
  <c r="V313" i="13"/>
  <c r="I317" i="13"/>
  <c r="Q317" i="13"/>
  <c r="G318" i="13"/>
  <c r="G317" i="13" s="1"/>
  <c r="I318" i="13"/>
  <c r="K318" i="13"/>
  <c r="K317" i="13" s="1"/>
  <c r="O318" i="13"/>
  <c r="O317" i="13" s="1"/>
  <c r="Q318" i="13"/>
  <c r="V318" i="13"/>
  <c r="V317" i="13" s="1"/>
  <c r="G325" i="13"/>
  <c r="G324" i="13" s="1"/>
  <c r="I325" i="13"/>
  <c r="K325" i="13"/>
  <c r="K324" i="13" s="1"/>
  <c r="O325" i="13"/>
  <c r="O324" i="13" s="1"/>
  <c r="Q325" i="13"/>
  <c r="V325" i="13"/>
  <c r="V324" i="13" s="1"/>
  <c r="G340" i="13"/>
  <c r="I340" i="13"/>
  <c r="I324" i="13" s="1"/>
  <c r="K340" i="13"/>
  <c r="M340" i="13"/>
  <c r="O340" i="13"/>
  <c r="Q340" i="13"/>
  <c r="Q324" i="13" s="1"/>
  <c r="V340" i="13"/>
  <c r="G344" i="13"/>
  <c r="I344" i="13"/>
  <c r="K344" i="13"/>
  <c r="M344" i="13"/>
  <c r="O344" i="13"/>
  <c r="Q344" i="13"/>
  <c r="V344" i="13"/>
  <c r="G355" i="13"/>
  <c r="M355" i="13" s="1"/>
  <c r="I355" i="13"/>
  <c r="K355" i="13"/>
  <c r="O355" i="13"/>
  <c r="Q355" i="13"/>
  <c r="V355" i="13"/>
  <c r="G362" i="13"/>
  <c r="I362" i="13"/>
  <c r="K362" i="13"/>
  <c r="M362" i="13"/>
  <c r="O362" i="13"/>
  <c r="Q362" i="13"/>
  <c r="V362" i="13"/>
  <c r="G368" i="13"/>
  <c r="M368" i="13" s="1"/>
  <c r="I368" i="13"/>
  <c r="K368" i="13"/>
  <c r="O368" i="13"/>
  <c r="Q368" i="13"/>
  <c r="V368" i="13"/>
  <c r="G372" i="13"/>
  <c r="I372" i="13"/>
  <c r="K372" i="13"/>
  <c r="M372" i="13"/>
  <c r="O372" i="13"/>
  <c r="Q372" i="13"/>
  <c r="V372" i="13"/>
  <c r="G376" i="13"/>
  <c r="M376" i="13" s="1"/>
  <c r="I376" i="13"/>
  <c r="K376" i="13"/>
  <c r="O376" i="13"/>
  <c r="Q376" i="13"/>
  <c r="V376" i="13"/>
  <c r="G380" i="13"/>
  <c r="I380" i="13"/>
  <c r="K380" i="13"/>
  <c r="M380" i="13"/>
  <c r="O380" i="13"/>
  <c r="Q380" i="13"/>
  <c r="V380" i="13"/>
  <c r="G384" i="13"/>
  <c r="M384" i="13" s="1"/>
  <c r="I384" i="13"/>
  <c r="K384" i="13"/>
  <c r="O384" i="13"/>
  <c r="Q384" i="13"/>
  <c r="V384" i="13"/>
  <c r="G388" i="13"/>
  <c r="I388" i="13"/>
  <c r="K388" i="13"/>
  <c r="M388" i="13"/>
  <c r="O388" i="13"/>
  <c r="Q388" i="13"/>
  <c r="V388" i="13"/>
  <c r="G392" i="13"/>
  <c r="M392" i="13" s="1"/>
  <c r="I392" i="13"/>
  <c r="K392" i="13"/>
  <c r="O392" i="13"/>
  <c r="Q392" i="13"/>
  <c r="V392" i="13"/>
  <c r="G397" i="13"/>
  <c r="I397" i="13"/>
  <c r="K397" i="13"/>
  <c r="M397" i="13"/>
  <c r="O397" i="13"/>
  <c r="Q397" i="13"/>
  <c r="V397" i="13"/>
  <c r="G401" i="13"/>
  <c r="M401" i="13" s="1"/>
  <c r="I401" i="13"/>
  <c r="K401" i="13"/>
  <c r="O401" i="13"/>
  <c r="Q401" i="13"/>
  <c r="V401" i="13"/>
  <c r="G405" i="13"/>
  <c r="I405" i="13"/>
  <c r="K405" i="13"/>
  <c r="M405" i="13"/>
  <c r="O405" i="13"/>
  <c r="Q405" i="13"/>
  <c r="V405" i="13"/>
  <c r="G409" i="13"/>
  <c r="M409" i="13" s="1"/>
  <c r="I409" i="13"/>
  <c r="K409" i="13"/>
  <c r="O409" i="13"/>
  <c r="Q409" i="13"/>
  <c r="V409" i="13"/>
  <c r="G413" i="13"/>
  <c r="I413" i="13"/>
  <c r="K413" i="13"/>
  <c r="M413" i="13"/>
  <c r="O413" i="13"/>
  <c r="Q413" i="13"/>
  <c r="V413" i="13"/>
  <c r="G415" i="13"/>
  <c r="M415" i="13" s="1"/>
  <c r="I415" i="13"/>
  <c r="K415" i="13"/>
  <c r="O415" i="13"/>
  <c r="Q415" i="13"/>
  <c r="V415" i="13"/>
  <c r="G417" i="13"/>
  <c r="I417" i="13"/>
  <c r="K417" i="13"/>
  <c r="M417" i="13"/>
  <c r="O417" i="13"/>
  <c r="Q417" i="13"/>
  <c r="V417" i="13"/>
  <c r="G420" i="13"/>
  <c r="I420" i="13"/>
  <c r="I419" i="13" s="1"/>
  <c r="K420" i="13"/>
  <c r="M420" i="13"/>
  <c r="O420" i="13"/>
  <c r="Q420" i="13"/>
  <c r="Q419" i="13" s="1"/>
  <c r="V420" i="13"/>
  <c r="G429" i="13"/>
  <c r="G419" i="13" s="1"/>
  <c r="I429" i="13"/>
  <c r="K429" i="13"/>
  <c r="K419" i="13" s="1"/>
  <c r="O429" i="13"/>
  <c r="O419" i="13" s="1"/>
  <c r="Q429" i="13"/>
  <c r="V429" i="13"/>
  <c r="V419" i="13" s="1"/>
  <c r="G434" i="13"/>
  <c r="I434" i="13"/>
  <c r="K434" i="13"/>
  <c r="M434" i="13"/>
  <c r="O434" i="13"/>
  <c r="Q434" i="13"/>
  <c r="V434" i="13"/>
  <c r="G443" i="13"/>
  <c r="M443" i="13" s="1"/>
  <c r="I443" i="13"/>
  <c r="K443" i="13"/>
  <c r="O443" i="13"/>
  <c r="Q443" i="13"/>
  <c r="V443" i="13"/>
  <c r="G449" i="13"/>
  <c r="G448" i="13" s="1"/>
  <c r="I449" i="13"/>
  <c r="K449" i="13"/>
  <c r="K448" i="13" s="1"/>
  <c r="O449" i="13"/>
  <c r="O448" i="13" s="1"/>
  <c r="Q449" i="13"/>
  <c r="V449" i="13"/>
  <c r="V448" i="13" s="1"/>
  <c r="G456" i="13"/>
  <c r="I456" i="13"/>
  <c r="I448" i="13" s="1"/>
  <c r="K456" i="13"/>
  <c r="M456" i="13"/>
  <c r="O456" i="13"/>
  <c r="Q456" i="13"/>
  <c r="Q448" i="13" s="1"/>
  <c r="V456" i="13"/>
  <c r="G460" i="13"/>
  <c r="M460" i="13" s="1"/>
  <c r="I460" i="13"/>
  <c r="K460" i="13"/>
  <c r="O460" i="13"/>
  <c r="Q460" i="13"/>
  <c r="V460" i="13"/>
  <c r="G466" i="13"/>
  <c r="I466" i="13"/>
  <c r="K466" i="13"/>
  <c r="M466" i="13"/>
  <c r="O466" i="13"/>
  <c r="Q466" i="13"/>
  <c r="V466" i="13"/>
  <c r="G471" i="13"/>
  <c r="M471" i="13" s="1"/>
  <c r="I471" i="13"/>
  <c r="K471" i="13"/>
  <c r="O471" i="13"/>
  <c r="Q471" i="13"/>
  <c r="V471" i="13"/>
  <c r="G475" i="13"/>
  <c r="I475" i="13"/>
  <c r="K475" i="13"/>
  <c r="M475" i="13"/>
  <c r="O475" i="13"/>
  <c r="Q475" i="13"/>
  <c r="V475" i="13"/>
  <c r="G483" i="13"/>
  <c r="M483" i="13" s="1"/>
  <c r="I483" i="13"/>
  <c r="K483" i="13"/>
  <c r="O483" i="13"/>
  <c r="Q483" i="13"/>
  <c r="V483" i="13"/>
  <c r="G487" i="13"/>
  <c r="I487" i="13"/>
  <c r="K487" i="13"/>
  <c r="M487" i="13"/>
  <c r="O487" i="13"/>
  <c r="Q487" i="13"/>
  <c r="V487" i="13"/>
  <c r="G491" i="13"/>
  <c r="M491" i="13" s="1"/>
  <c r="I491" i="13"/>
  <c r="K491" i="13"/>
  <c r="O491" i="13"/>
  <c r="Q491" i="13"/>
  <c r="V491" i="13"/>
  <c r="G497" i="13"/>
  <c r="I497" i="13"/>
  <c r="K497" i="13"/>
  <c r="M497" i="13"/>
  <c r="O497" i="13"/>
  <c r="Q497" i="13"/>
  <c r="V497" i="13"/>
  <c r="G506" i="13"/>
  <c r="M506" i="13" s="1"/>
  <c r="I506" i="13"/>
  <c r="K506" i="13"/>
  <c r="O506" i="13"/>
  <c r="Q506" i="13"/>
  <c r="V506" i="13"/>
  <c r="G510" i="13"/>
  <c r="I510" i="13"/>
  <c r="K510" i="13"/>
  <c r="M510" i="13"/>
  <c r="O510" i="13"/>
  <c r="Q510" i="13"/>
  <c r="V510" i="13"/>
  <c r="G515" i="13"/>
  <c r="I515" i="13"/>
  <c r="K515" i="13"/>
  <c r="M515" i="13"/>
  <c r="O515" i="13"/>
  <c r="Q515" i="13"/>
  <c r="V515" i="13"/>
  <c r="G525" i="13"/>
  <c r="I525" i="13"/>
  <c r="K525" i="13"/>
  <c r="M525" i="13"/>
  <c r="O525" i="13"/>
  <c r="Q525" i="13"/>
  <c r="V525" i="13"/>
  <c r="G531" i="13"/>
  <c r="M531" i="13" s="1"/>
  <c r="I531" i="13"/>
  <c r="K531" i="13"/>
  <c r="O531" i="13"/>
  <c r="Q531" i="13"/>
  <c r="V531" i="13"/>
  <c r="G537" i="13"/>
  <c r="I537" i="13"/>
  <c r="K537" i="13"/>
  <c r="M537" i="13"/>
  <c r="O537" i="13"/>
  <c r="Q537" i="13"/>
  <c r="V537" i="13"/>
  <c r="G543" i="13"/>
  <c r="M543" i="13" s="1"/>
  <c r="I543" i="13"/>
  <c r="K543" i="13"/>
  <c r="O543" i="13"/>
  <c r="Q543" i="13"/>
  <c r="V543" i="13"/>
  <c r="G549" i="13"/>
  <c r="I549" i="13"/>
  <c r="K549" i="13"/>
  <c r="M549" i="13"/>
  <c r="O549" i="13"/>
  <c r="Q549" i="13"/>
  <c r="V549" i="13"/>
  <c r="G556" i="13"/>
  <c r="M556" i="13" s="1"/>
  <c r="I556" i="13"/>
  <c r="K556" i="13"/>
  <c r="O556" i="13"/>
  <c r="Q556" i="13"/>
  <c r="V556" i="13"/>
  <c r="G569" i="13"/>
  <c r="I569" i="13"/>
  <c r="K569" i="13"/>
  <c r="M569" i="13"/>
  <c r="O569" i="13"/>
  <c r="Q569" i="13"/>
  <c r="V569" i="13"/>
  <c r="G576" i="13"/>
  <c r="M576" i="13" s="1"/>
  <c r="I576" i="13"/>
  <c r="K576" i="13"/>
  <c r="O576" i="13"/>
  <c r="Q576" i="13"/>
  <c r="V576" i="13"/>
  <c r="G581" i="13"/>
  <c r="I581" i="13"/>
  <c r="K581" i="13"/>
  <c r="M581" i="13"/>
  <c r="O581" i="13"/>
  <c r="Q581" i="13"/>
  <c r="V581" i="13"/>
  <c r="G588" i="13"/>
  <c r="M588" i="13" s="1"/>
  <c r="I588" i="13"/>
  <c r="K588" i="13"/>
  <c r="O588" i="13"/>
  <c r="Q588" i="13"/>
  <c r="V588" i="13"/>
  <c r="G592" i="13"/>
  <c r="M592" i="13" s="1"/>
  <c r="I592" i="13"/>
  <c r="K592" i="13"/>
  <c r="O592" i="13"/>
  <c r="Q592" i="13"/>
  <c r="V592" i="13"/>
  <c r="G599" i="13"/>
  <c r="I599" i="13"/>
  <c r="K599" i="13"/>
  <c r="M599" i="13"/>
  <c r="O599" i="13"/>
  <c r="Q599" i="13"/>
  <c r="V599" i="13"/>
  <c r="G605" i="13"/>
  <c r="M605" i="13" s="1"/>
  <c r="I605" i="13"/>
  <c r="K605" i="13"/>
  <c r="O605" i="13"/>
  <c r="Q605" i="13"/>
  <c r="V605" i="13"/>
  <c r="G614" i="13"/>
  <c r="I614" i="13"/>
  <c r="K614" i="13"/>
  <c r="M614" i="13"/>
  <c r="O614" i="13"/>
  <c r="Q614" i="13"/>
  <c r="V614" i="13"/>
  <c r="G620" i="13"/>
  <c r="M620" i="13" s="1"/>
  <c r="I620" i="13"/>
  <c r="K620" i="13"/>
  <c r="O620" i="13"/>
  <c r="Q620" i="13"/>
  <c r="V620" i="13"/>
  <c r="G630" i="13"/>
  <c r="I630" i="13"/>
  <c r="K630" i="13"/>
  <c r="M630" i="13"/>
  <c r="O630" i="13"/>
  <c r="Q630" i="13"/>
  <c r="V630" i="13"/>
  <c r="G637" i="13"/>
  <c r="M637" i="13" s="1"/>
  <c r="I637" i="13"/>
  <c r="K637" i="13"/>
  <c r="O637" i="13"/>
  <c r="Q637" i="13"/>
  <c r="V637" i="13"/>
  <c r="G641" i="13"/>
  <c r="I641" i="13"/>
  <c r="K641" i="13"/>
  <c r="M641" i="13"/>
  <c r="O641" i="13"/>
  <c r="Q641" i="13"/>
  <c r="V641" i="13"/>
  <c r="G654" i="13"/>
  <c r="M654" i="13" s="1"/>
  <c r="I654" i="13"/>
  <c r="K654" i="13"/>
  <c r="O654" i="13"/>
  <c r="Q654" i="13"/>
  <c r="V654" i="13"/>
  <c r="G671" i="13"/>
  <c r="I671" i="13"/>
  <c r="K671" i="13"/>
  <c r="M671" i="13"/>
  <c r="O671" i="13"/>
  <c r="Q671" i="13"/>
  <c r="V671" i="13"/>
  <c r="G676" i="13"/>
  <c r="I676" i="13"/>
  <c r="K676" i="13"/>
  <c r="M676" i="13"/>
  <c r="O676" i="13"/>
  <c r="Q676" i="13"/>
  <c r="V676" i="13"/>
  <c r="G683" i="13"/>
  <c r="M683" i="13" s="1"/>
  <c r="I683" i="13"/>
  <c r="K683" i="13"/>
  <c r="O683" i="13"/>
  <c r="Q683" i="13"/>
  <c r="V683" i="13"/>
  <c r="G691" i="13"/>
  <c r="I691" i="13"/>
  <c r="K691" i="13"/>
  <c r="M691" i="13"/>
  <c r="O691" i="13"/>
  <c r="Q691" i="13"/>
  <c r="V691" i="13"/>
  <c r="G695" i="13"/>
  <c r="M695" i="13" s="1"/>
  <c r="I695" i="13"/>
  <c r="K695" i="13"/>
  <c r="O695" i="13"/>
  <c r="Q695" i="13"/>
  <c r="V695" i="13"/>
  <c r="G699" i="13"/>
  <c r="I699" i="13"/>
  <c r="K699" i="13"/>
  <c r="M699" i="13"/>
  <c r="O699" i="13"/>
  <c r="Q699" i="13"/>
  <c r="V699" i="13"/>
  <c r="G703" i="13"/>
  <c r="M703" i="13" s="1"/>
  <c r="I703" i="13"/>
  <c r="K703" i="13"/>
  <c r="O703" i="13"/>
  <c r="Q703" i="13"/>
  <c r="V703" i="13"/>
  <c r="G707" i="13"/>
  <c r="I707" i="13"/>
  <c r="K707" i="13"/>
  <c r="M707" i="13"/>
  <c r="O707" i="13"/>
  <c r="Q707" i="13"/>
  <c r="V707" i="13"/>
  <c r="G712" i="13"/>
  <c r="M712" i="13" s="1"/>
  <c r="I712" i="13"/>
  <c r="K712" i="13"/>
  <c r="O712" i="13"/>
  <c r="Q712" i="13"/>
  <c r="V712" i="13"/>
  <c r="G721" i="13"/>
  <c r="I721" i="13"/>
  <c r="K721" i="13"/>
  <c r="M721" i="13"/>
  <c r="O721" i="13"/>
  <c r="Q721" i="13"/>
  <c r="V721" i="13"/>
  <c r="G728" i="13"/>
  <c r="M728" i="13" s="1"/>
  <c r="I728" i="13"/>
  <c r="K728" i="13"/>
  <c r="O728" i="13"/>
  <c r="Q728" i="13"/>
  <c r="V728" i="13"/>
  <c r="G736" i="13"/>
  <c r="I736" i="13"/>
  <c r="K736" i="13"/>
  <c r="M736" i="13"/>
  <c r="O736" i="13"/>
  <c r="Q736" i="13"/>
  <c r="V736" i="13"/>
  <c r="G742" i="13"/>
  <c r="M742" i="13" s="1"/>
  <c r="I742" i="13"/>
  <c r="K742" i="13"/>
  <c r="O742" i="13"/>
  <c r="Q742" i="13"/>
  <c r="V742" i="13"/>
  <c r="I744" i="13"/>
  <c r="Q744" i="13"/>
  <c r="G745" i="13"/>
  <c r="I745" i="13"/>
  <c r="K745" i="13"/>
  <c r="K744" i="13" s="1"/>
  <c r="O745" i="13"/>
  <c r="O744" i="13" s="1"/>
  <c r="Q745" i="13"/>
  <c r="V745" i="13"/>
  <c r="V744" i="13" s="1"/>
  <c r="G753" i="13"/>
  <c r="I753" i="13"/>
  <c r="K753" i="13"/>
  <c r="O753" i="13"/>
  <c r="Q753" i="13"/>
  <c r="V753" i="13"/>
  <c r="G755" i="13"/>
  <c r="I755" i="13"/>
  <c r="I752" i="13" s="1"/>
  <c r="K755" i="13"/>
  <c r="M755" i="13"/>
  <c r="O755" i="13"/>
  <c r="Q755" i="13"/>
  <c r="Q752" i="13" s="1"/>
  <c r="V755" i="13"/>
  <c r="G757" i="13"/>
  <c r="M757" i="13" s="1"/>
  <c r="I757" i="13"/>
  <c r="K757" i="13"/>
  <c r="O757" i="13"/>
  <c r="Q757" i="13"/>
  <c r="V757" i="13"/>
  <c r="G759" i="13"/>
  <c r="I759" i="13"/>
  <c r="K759" i="13"/>
  <c r="M759" i="13"/>
  <c r="O759" i="13"/>
  <c r="Q759" i="13"/>
  <c r="V759" i="13"/>
  <c r="G761" i="13"/>
  <c r="M761" i="13" s="1"/>
  <c r="I761" i="13"/>
  <c r="K761" i="13"/>
  <c r="O761" i="13"/>
  <c r="Q761" i="13"/>
  <c r="V761" i="13"/>
  <c r="G763" i="13"/>
  <c r="I763" i="13"/>
  <c r="K763" i="13"/>
  <c r="M763" i="13"/>
  <c r="O763" i="13"/>
  <c r="Q763" i="13"/>
  <c r="V763" i="13"/>
  <c r="G766" i="13"/>
  <c r="G765" i="13" s="1"/>
  <c r="I766" i="13"/>
  <c r="K766" i="13"/>
  <c r="K765" i="13" s="1"/>
  <c r="O766" i="13"/>
  <c r="O765" i="13" s="1"/>
  <c r="Q766" i="13"/>
  <c r="V766" i="13"/>
  <c r="V765" i="13" s="1"/>
  <c r="G778" i="13"/>
  <c r="I778" i="13"/>
  <c r="K778" i="13"/>
  <c r="M778" i="13"/>
  <c r="O778" i="13"/>
  <c r="Q778" i="13"/>
  <c r="Q765" i="13" s="1"/>
  <c r="V778" i="13"/>
  <c r="G785" i="13"/>
  <c r="M785" i="13" s="1"/>
  <c r="I785" i="13"/>
  <c r="K785" i="13"/>
  <c r="O785" i="13"/>
  <c r="Q785" i="13"/>
  <c r="V785" i="13"/>
  <c r="G797" i="13"/>
  <c r="I797" i="13"/>
  <c r="K797" i="13"/>
  <c r="M797" i="13"/>
  <c r="O797" i="13"/>
  <c r="Q797" i="13"/>
  <c r="V797" i="13"/>
  <c r="G803" i="13"/>
  <c r="M803" i="13" s="1"/>
  <c r="I803" i="13"/>
  <c r="K803" i="13"/>
  <c r="O803" i="13"/>
  <c r="Q803" i="13"/>
  <c r="V803" i="13"/>
  <c r="G807" i="13"/>
  <c r="I807" i="13"/>
  <c r="K807" i="13"/>
  <c r="M807" i="13"/>
  <c r="O807" i="13"/>
  <c r="Q807" i="13"/>
  <c r="V807" i="13"/>
  <c r="G819" i="13"/>
  <c r="M819" i="13" s="1"/>
  <c r="I819" i="13"/>
  <c r="K819" i="13"/>
  <c r="O819" i="13"/>
  <c r="Q819" i="13"/>
  <c r="V819" i="13"/>
  <c r="G824" i="13"/>
  <c r="I824" i="13"/>
  <c r="K824" i="13"/>
  <c r="M824" i="13"/>
  <c r="O824" i="13"/>
  <c r="Q824" i="13"/>
  <c r="V824" i="13"/>
  <c r="G831" i="13"/>
  <c r="I831" i="13"/>
  <c r="I830" i="13" s="1"/>
  <c r="K831" i="13"/>
  <c r="M831" i="13"/>
  <c r="O831" i="13"/>
  <c r="Q831" i="13"/>
  <c r="Q830" i="13" s="1"/>
  <c r="V831" i="13"/>
  <c r="G839" i="13"/>
  <c r="M839" i="13" s="1"/>
  <c r="I839" i="13"/>
  <c r="K839" i="13"/>
  <c r="K830" i="13" s="1"/>
  <c r="O839" i="13"/>
  <c r="O830" i="13" s="1"/>
  <c r="Q839" i="13"/>
  <c r="V839" i="13"/>
  <c r="V830" i="13" s="1"/>
  <c r="G846" i="13"/>
  <c r="I846" i="13"/>
  <c r="K846" i="13"/>
  <c r="M846" i="13"/>
  <c r="O846" i="13"/>
  <c r="Q846" i="13"/>
  <c r="V846" i="13"/>
  <c r="G853" i="13"/>
  <c r="I853" i="13"/>
  <c r="I852" i="13" s="1"/>
  <c r="K853" i="13"/>
  <c r="M853" i="13"/>
  <c r="O853" i="13"/>
  <c r="Q853" i="13"/>
  <c r="Q852" i="13" s="1"/>
  <c r="V853" i="13"/>
  <c r="G855" i="13"/>
  <c r="M855" i="13" s="1"/>
  <c r="I855" i="13"/>
  <c r="K855" i="13"/>
  <c r="K852" i="13" s="1"/>
  <c r="O855" i="13"/>
  <c r="O852" i="13" s="1"/>
  <c r="Q855" i="13"/>
  <c r="V855" i="13"/>
  <c r="V852" i="13" s="1"/>
  <c r="G862" i="13"/>
  <c r="G861" i="13" s="1"/>
  <c r="I862" i="13"/>
  <c r="K862" i="13"/>
  <c r="K861" i="13" s="1"/>
  <c r="O862" i="13"/>
  <c r="O861" i="13" s="1"/>
  <c r="Q862" i="13"/>
  <c r="V862" i="13"/>
  <c r="V861" i="13" s="1"/>
  <c r="G867" i="13"/>
  <c r="I867" i="13"/>
  <c r="I861" i="13" s="1"/>
  <c r="K867" i="13"/>
  <c r="M867" i="13"/>
  <c r="O867" i="13"/>
  <c r="Q867" i="13"/>
  <c r="Q861" i="13" s="1"/>
  <c r="V867" i="13"/>
  <c r="G869" i="13"/>
  <c r="M869" i="13" s="1"/>
  <c r="I869" i="13"/>
  <c r="K869" i="13"/>
  <c r="O869" i="13"/>
  <c r="Q869" i="13"/>
  <c r="V869" i="13"/>
  <c r="G871" i="13"/>
  <c r="I871" i="13"/>
  <c r="K871" i="13"/>
  <c r="M871" i="13"/>
  <c r="O871" i="13"/>
  <c r="Q871" i="13"/>
  <c r="V871" i="13"/>
  <c r="G873" i="13"/>
  <c r="M873" i="13" s="1"/>
  <c r="I873" i="13"/>
  <c r="K873" i="13"/>
  <c r="O873" i="13"/>
  <c r="Q873" i="13"/>
  <c r="V873" i="13"/>
  <c r="G875" i="13"/>
  <c r="I875" i="13"/>
  <c r="K875" i="13"/>
  <c r="M875" i="13"/>
  <c r="O875" i="13"/>
  <c r="Q875" i="13"/>
  <c r="V875" i="13"/>
  <c r="G877" i="13"/>
  <c r="M877" i="13" s="1"/>
  <c r="I877" i="13"/>
  <c r="K877" i="13"/>
  <c r="O877" i="13"/>
  <c r="Q877" i="13"/>
  <c r="V877" i="13"/>
  <c r="G879" i="13"/>
  <c r="I879" i="13"/>
  <c r="K879" i="13"/>
  <c r="M879" i="13"/>
  <c r="O879" i="13"/>
  <c r="Q879" i="13"/>
  <c r="V879" i="13"/>
  <c r="G881" i="13"/>
  <c r="M881" i="13" s="1"/>
  <c r="I881" i="13"/>
  <c r="K881" i="13"/>
  <c r="O881" i="13"/>
  <c r="Q881" i="13"/>
  <c r="V881" i="13"/>
  <c r="G883" i="13"/>
  <c r="I883" i="13"/>
  <c r="K883" i="13"/>
  <c r="M883" i="13"/>
  <c r="O883" i="13"/>
  <c r="Q883" i="13"/>
  <c r="V883" i="13"/>
  <c r="G886" i="13"/>
  <c r="M886" i="13" s="1"/>
  <c r="I886" i="13"/>
  <c r="K886" i="13"/>
  <c r="O886" i="13"/>
  <c r="Q886" i="13"/>
  <c r="V886" i="13"/>
  <c r="G888" i="13"/>
  <c r="I888" i="13"/>
  <c r="K888" i="13"/>
  <c r="M888" i="13"/>
  <c r="O888" i="13"/>
  <c r="Q888" i="13"/>
  <c r="V888" i="13"/>
  <c r="G890" i="13"/>
  <c r="M890" i="13" s="1"/>
  <c r="I890" i="13"/>
  <c r="K890" i="13"/>
  <c r="O890" i="13"/>
  <c r="Q890" i="13"/>
  <c r="V890" i="13"/>
  <c r="G897" i="13"/>
  <c r="G896" i="13" s="1"/>
  <c r="I897" i="13"/>
  <c r="K897" i="13"/>
  <c r="K896" i="13" s="1"/>
  <c r="O897" i="13"/>
  <c r="O896" i="13" s="1"/>
  <c r="Q897" i="13"/>
  <c r="V897" i="13"/>
  <c r="V896" i="13" s="1"/>
  <c r="G903" i="13"/>
  <c r="I903" i="13"/>
  <c r="I896" i="13" s="1"/>
  <c r="K903" i="13"/>
  <c r="M903" i="13"/>
  <c r="O903" i="13"/>
  <c r="Q903" i="13"/>
  <c r="Q896" i="13" s="1"/>
  <c r="V903" i="13"/>
  <c r="G908" i="13"/>
  <c r="M908" i="13" s="1"/>
  <c r="I908" i="13"/>
  <c r="K908" i="13"/>
  <c r="O908" i="13"/>
  <c r="Q908" i="13"/>
  <c r="V908" i="13"/>
  <c r="G918" i="13"/>
  <c r="I918" i="13"/>
  <c r="K918" i="13"/>
  <c r="M918" i="13"/>
  <c r="O918" i="13"/>
  <c r="Q918" i="13"/>
  <c r="V918" i="13"/>
  <c r="G925" i="13"/>
  <c r="I925" i="13"/>
  <c r="I924" i="13" s="1"/>
  <c r="K925" i="13"/>
  <c r="M925" i="13"/>
  <c r="O925" i="13"/>
  <c r="Q925" i="13"/>
  <c r="Q924" i="13" s="1"/>
  <c r="V925" i="13"/>
  <c r="G927" i="13"/>
  <c r="M927" i="13" s="1"/>
  <c r="I927" i="13"/>
  <c r="K927" i="13"/>
  <c r="K924" i="13" s="1"/>
  <c r="O927" i="13"/>
  <c r="O924" i="13" s="1"/>
  <c r="Q927" i="13"/>
  <c r="V927" i="13"/>
  <c r="V924" i="13" s="1"/>
  <c r="I929" i="13"/>
  <c r="Q929" i="13"/>
  <c r="G930" i="13"/>
  <c r="G929" i="13" s="1"/>
  <c r="I930" i="13"/>
  <c r="K930" i="13"/>
  <c r="K929" i="13" s="1"/>
  <c r="O930" i="13"/>
  <c r="O929" i="13" s="1"/>
  <c r="Q930" i="13"/>
  <c r="V930" i="13"/>
  <c r="V929" i="13" s="1"/>
  <c r="G933" i="13"/>
  <c r="G932" i="13" s="1"/>
  <c r="I933" i="13"/>
  <c r="K933" i="13"/>
  <c r="K932" i="13" s="1"/>
  <c r="O933" i="13"/>
  <c r="O932" i="13" s="1"/>
  <c r="Q933" i="13"/>
  <c r="V933" i="13"/>
  <c r="V932" i="13" s="1"/>
  <c r="G938" i="13"/>
  <c r="I938" i="13"/>
  <c r="I932" i="13" s="1"/>
  <c r="K938" i="13"/>
  <c r="M938" i="13"/>
  <c r="O938" i="13"/>
  <c r="Q938" i="13"/>
  <c r="Q932" i="13" s="1"/>
  <c r="V938" i="13"/>
  <c r="G945" i="13"/>
  <c r="I945" i="13"/>
  <c r="I944" i="13" s="1"/>
  <c r="K945" i="13"/>
  <c r="M945" i="13"/>
  <c r="O945" i="13"/>
  <c r="Q945" i="13"/>
  <c r="Q944" i="13" s="1"/>
  <c r="V945" i="13"/>
  <c r="G954" i="13"/>
  <c r="M954" i="13" s="1"/>
  <c r="I954" i="13"/>
  <c r="K954" i="13"/>
  <c r="K944" i="13" s="1"/>
  <c r="O954" i="13"/>
  <c r="O944" i="13" s="1"/>
  <c r="Q954" i="13"/>
  <c r="V954" i="13"/>
  <c r="V944" i="13" s="1"/>
  <c r="G961" i="13"/>
  <c r="I961" i="13"/>
  <c r="K961" i="13"/>
  <c r="M961" i="13"/>
  <c r="O961" i="13"/>
  <c r="Q961" i="13"/>
  <c r="V961" i="13"/>
  <c r="G969" i="13"/>
  <c r="M969" i="13" s="1"/>
  <c r="I969" i="13"/>
  <c r="K969" i="13"/>
  <c r="O969" i="13"/>
  <c r="Q969" i="13"/>
  <c r="V969" i="13"/>
  <c r="G981" i="13"/>
  <c r="I981" i="13"/>
  <c r="K981" i="13"/>
  <c r="M981" i="13"/>
  <c r="O981" i="13"/>
  <c r="Q981" i="13"/>
  <c r="V981" i="13"/>
  <c r="G991" i="13"/>
  <c r="M991" i="13" s="1"/>
  <c r="I991" i="13"/>
  <c r="K991" i="13"/>
  <c r="O991" i="13"/>
  <c r="Q991" i="13"/>
  <c r="V991" i="13"/>
  <c r="G995" i="13"/>
  <c r="I995" i="13"/>
  <c r="K995" i="13"/>
  <c r="M995" i="13"/>
  <c r="O995" i="13"/>
  <c r="Q995" i="13"/>
  <c r="V995" i="13"/>
  <c r="G1003" i="13"/>
  <c r="M1003" i="13" s="1"/>
  <c r="I1003" i="13"/>
  <c r="K1003" i="13"/>
  <c r="O1003" i="13"/>
  <c r="Q1003" i="13"/>
  <c r="V1003" i="13"/>
  <c r="G1011" i="13"/>
  <c r="I1011" i="13"/>
  <c r="K1011" i="13"/>
  <c r="M1011" i="13"/>
  <c r="O1011" i="13"/>
  <c r="Q1011" i="13"/>
  <c r="V1011" i="13"/>
  <c r="G1018" i="13"/>
  <c r="M1018" i="13" s="1"/>
  <c r="I1018" i="13"/>
  <c r="K1018" i="13"/>
  <c r="O1018" i="13"/>
  <c r="Q1018" i="13"/>
  <c r="V1018" i="13"/>
  <c r="G1025" i="13"/>
  <c r="G1024" i="13" s="1"/>
  <c r="I1025" i="13"/>
  <c r="K1025" i="13"/>
  <c r="K1024" i="13" s="1"/>
  <c r="O1025" i="13"/>
  <c r="O1024" i="13" s="1"/>
  <c r="Q1025" i="13"/>
  <c r="V1025" i="13"/>
  <c r="V1024" i="13" s="1"/>
  <c r="G1032" i="13"/>
  <c r="I1032" i="13"/>
  <c r="I1024" i="13" s="1"/>
  <c r="K1032" i="13"/>
  <c r="M1032" i="13"/>
  <c r="O1032" i="13"/>
  <c r="Q1032" i="13"/>
  <c r="Q1024" i="13" s="1"/>
  <c r="V1032" i="13"/>
  <c r="G1041" i="13"/>
  <c r="M1041" i="13" s="1"/>
  <c r="I1041" i="13"/>
  <c r="K1041" i="13"/>
  <c r="O1041" i="13"/>
  <c r="Q1041" i="13"/>
  <c r="V1041" i="13"/>
  <c r="G1048" i="13"/>
  <c r="G1047" i="13" s="1"/>
  <c r="I1048" i="13"/>
  <c r="K1048" i="13"/>
  <c r="K1047" i="13" s="1"/>
  <c r="O1048" i="13"/>
  <c r="O1047" i="13" s="1"/>
  <c r="Q1048" i="13"/>
  <c r="V1048" i="13"/>
  <c r="V1047" i="13" s="1"/>
  <c r="G1053" i="13"/>
  <c r="I1053" i="13"/>
  <c r="I1047" i="13" s="1"/>
  <c r="K1053" i="13"/>
  <c r="M1053" i="13"/>
  <c r="O1053" i="13"/>
  <c r="Q1053" i="13"/>
  <c r="Q1047" i="13" s="1"/>
  <c r="V1053" i="13"/>
  <c r="G1057" i="13"/>
  <c r="M1057" i="13" s="1"/>
  <c r="I1057" i="13"/>
  <c r="K1057" i="13"/>
  <c r="O1057" i="13"/>
  <c r="Q1057" i="13"/>
  <c r="V1057" i="13"/>
  <c r="G1089" i="13"/>
  <c r="I1089" i="13"/>
  <c r="K1089" i="13"/>
  <c r="M1089" i="13"/>
  <c r="O1089" i="13"/>
  <c r="Q1089" i="13"/>
  <c r="V1089" i="13"/>
  <c r="G1093" i="13"/>
  <c r="M1093" i="13" s="1"/>
  <c r="I1093" i="13"/>
  <c r="K1093" i="13"/>
  <c r="O1093" i="13"/>
  <c r="Q1093" i="13"/>
  <c r="V1093" i="13"/>
  <c r="G1101" i="13"/>
  <c r="I1101" i="13"/>
  <c r="K1101" i="13"/>
  <c r="M1101" i="13"/>
  <c r="O1101" i="13"/>
  <c r="Q1101" i="13"/>
  <c r="V1101" i="13"/>
  <c r="G1105" i="13"/>
  <c r="M1105" i="13" s="1"/>
  <c r="I1105" i="13"/>
  <c r="K1105" i="13"/>
  <c r="O1105" i="13"/>
  <c r="Q1105" i="13"/>
  <c r="V1105" i="13"/>
  <c r="G1111" i="13"/>
  <c r="G1110" i="13" s="1"/>
  <c r="I1111" i="13"/>
  <c r="K1111" i="13"/>
  <c r="K1110" i="13" s="1"/>
  <c r="O1111" i="13"/>
  <c r="O1110" i="13" s="1"/>
  <c r="Q1111" i="13"/>
  <c r="V1111" i="13"/>
  <c r="V1110" i="13" s="1"/>
  <c r="G1124" i="13"/>
  <c r="I1124" i="13"/>
  <c r="I1110" i="13" s="1"/>
  <c r="K1124" i="13"/>
  <c r="M1124" i="13"/>
  <c r="O1124" i="13"/>
  <c r="Q1124" i="13"/>
  <c r="Q1110" i="13" s="1"/>
  <c r="V1124" i="13"/>
  <c r="G1132" i="13"/>
  <c r="K1132" i="13"/>
  <c r="O1132" i="13"/>
  <c r="V1132" i="13"/>
  <c r="G1133" i="13"/>
  <c r="I1133" i="13"/>
  <c r="I1132" i="13" s="1"/>
  <c r="K1133" i="13"/>
  <c r="M1133" i="13"/>
  <c r="M1132" i="13" s="1"/>
  <c r="O1133" i="13"/>
  <c r="Q1133" i="13"/>
  <c r="Q1132" i="13" s="1"/>
  <c r="V1133" i="13"/>
  <c r="G1145" i="13"/>
  <c r="I1145" i="13"/>
  <c r="I1144" i="13" s="1"/>
  <c r="K1145" i="13"/>
  <c r="M1145" i="13"/>
  <c r="O1145" i="13"/>
  <c r="Q1145" i="13"/>
  <c r="Q1144" i="13" s="1"/>
  <c r="V1145" i="13"/>
  <c r="G1147" i="13"/>
  <c r="M1147" i="13" s="1"/>
  <c r="I1147" i="13"/>
  <c r="K1147" i="13"/>
  <c r="K1144" i="13" s="1"/>
  <c r="O1147" i="13"/>
  <c r="O1144" i="13" s="1"/>
  <c r="Q1147" i="13"/>
  <c r="V1147" i="13"/>
  <c r="V1144" i="13" s="1"/>
  <c r="G1154" i="13"/>
  <c r="I1154" i="13"/>
  <c r="K1154" i="13"/>
  <c r="M1154" i="13"/>
  <c r="O1154" i="13"/>
  <c r="Q1154" i="13"/>
  <c r="V1154" i="13"/>
  <c r="G1161" i="13"/>
  <c r="K1161" i="13"/>
  <c r="O1161" i="13"/>
  <c r="V1161" i="13"/>
  <c r="G1162" i="13"/>
  <c r="I1162" i="13"/>
  <c r="I1161" i="13" s="1"/>
  <c r="K1162" i="13"/>
  <c r="M1162" i="13"/>
  <c r="M1161" i="13" s="1"/>
  <c r="O1162" i="13"/>
  <c r="Q1162" i="13"/>
  <c r="Q1161" i="13" s="1"/>
  <c r="V1162" i="13"/>
  <c r="G1166" i="13"/>
  <c r="K1166" i="13"/>
  <c r="O1166" i="13"/>
  <c r="V1166" i="13"/>
  <c r="G1167" i="13"/>
  <c r="I1167" i="13"/>
  <c r="I1166" i="13" s="1"/>
  <c r="K1167" i="13"/>
  <c r="M1167" i="13"/>
  <c r="M1166" i="13" s="1"/>
  <c r="O1167" i="13"/>
  <c r="Q1167" i="13"/>
  <c r="Q1166" i="13" s="1"/>
  <c r="V1167" i="13"/>
  <c r="G1172" i="13"/>
  <c r="I1172" i="13"/>
  <c r="I1171" i="13" s="1"/>
  <c r="K1172" i="13"/>
  <c r="M1172" i="13"/>
  <c r="O1172" i="13"/>
  <c r="Q1172" i="13"/>
  <c r="Q1171" i="13" s="1"/>
  <c r="V1172" i="13"/>
  <c r="G1182" i="13"/>
  <c r="M1182" i="13" s="1"/>
  <c r="I1182" i="13"/>
  <c r="K1182" i="13"/>
  <c r="K1171" i="13" s="1"/>
  <c r="O1182" i="13"/>
  <c r="O1171" i="13" s="1"/>
  <c r="Q1182" i="13"/>
  <c r="V1182" i="13"/>
  <c r="V1171" i="13" s="1"/>
  <c r="G1188" i="13"/>
  <c r="I1188" i="13"/>
  <c r="K1188" i="13"/>
  <c r="M1188" i="13"/>
  <c r="O1188" i="13"/>
  <c r="Q1188" i="13"/>
  <c r="V1188" i="13"/>
  <c r="G1194" i="13"/>
  <c r="M1194" i="13" s="1"/>
  <c r="I1194" i="13"/>
  <c r="K1194" i="13"/>
  <c r="O1194" i="13"/>
  <c r="Q1194" i="13"/>
  <c r="V1194" i="13"/>
  <c r="G1201" i="13"/>
  <c r="I1201" i="13"/>
  <c r="K1201" i="13"/>
  <c r="M1201" i="13"/>
  <c r="O1201" i="13"/>
  <c r="Q1201" i="13"/>
  <c r="V1201" i="13"/>
  <c r="G1207" i="13"/>
  <c r="M1207" i="13" s="1"/>
  <c r="I1207" i="13"/>
  <c r="K1207" i="13"/>
  <c r="O1207" i="13"/>
  <c r="Q1207" i="13"/>
  <c r="V1207" i="13"/>
  <c r="G1214" i="13"/>
  <c r="I1214" i="13"/>
  <c r="K1214" i="13"/>
  <c r="M1214" i="13"/>
  <c r="O1214" i="13"/>
  <c r="Q1214" i="13"/>
  <c r="V1214" i="13"/>
  <c r="G1220" i="13"/>
  <c r="M1220" i="13" s="1"/>
  <c r="I1220" i="13"/>
  <c r="K1220" i="13"/>
  <c r="O1220" i="13"/>
  <c r="Q1220" i="13"/>
  <c r="V1220" i="13"/>
  <c r="AE1227" i="13"/>
  <c r="AF1227" i="13"/>
  <c r="G53" i="12"/>
  <c r="BA38" i="12"/>
  <c r="BA26" i="12"/>
  <c r="BA23" i="12"/>
  <c r="BA20" i="12"/>
  <c r="BA16" i="12"/>
  <c r="BA13" i="12"/>
  <c r="BA10" i="12"/>
  <c r="G9" i="12"/>
  <c r="I9" i="12"/>
  <c r="I8" i="12" s="1"/>
  <c r="K9" i="12"/>
  <c r="M9" i="12"/>
  <c r="O9" i="12"/>
  <c r="Q9" i="12"/>
  <c r="Q8" i="12" s="1"/>
  <c r="V9" i="12"/>
  <c r="G12" i="12"/>
  <c r="M12" i="12" s="1"/>
  <c r="I12" i="12"/>
  <c r="K12" i="12"/>
  <c r="K8" i="12" s="1"/>
  <c r="O12" i="12"/>
  <c r="O8" i="12" s="1"/>
  <c r="Q12" i="12"/>
  <c r="V12" i="12"/>
  <c r="V8" i="12" s="1"/>
  <c r="G15" i="12"/>
  <c r="I15" i="12"/>
  <c r="K15" i="12"/>
  <c r="M15" i="12"/>
  <c r="O15" i="12"/>
  <c r="Q15" i="12"/>
  <c r="V15" i="12"/>
  <c r="G19" i="12"/>
  <c r="I19" i="12"/>
  <c r="I18" i="12" s="1"/>
  <c r="K19" i="12"/>
  <c r="M19" i="12"/>
  <c r="O19" i="12"/>
  <c r="Q19" i="12"/>
  <c r="Q18" i="12" s="1"/>
  <c r="V19" i="12"/>
  <c r="G22" i="12"/>
  <c r="M22" i="12" s="1"/>
  <c r="I22" i="12"/>
  <c r="K22" i="12"/>
  <c r="K18" i="12" s="1"/>
  <c r="O22" i="12"/>
  <c r="O18" i="12" s="1"/>
  <c r="Q22" i="12"/>
  <c r="V22" i="12"/>
  <c r="V18" i="12" s="1"/>
  <c r="G25" i="12"/>
  <c r="I25" i="12"/>
  <c r="K25" i="12"/>
  <c r="M25" i="12"/>
  <c r="O25" i="12"/>
  <c r="Q25" i="12"/>
  <c r="V25" i="12"/>
  <c r="G28" i="12"/>
  <c r="M28" i="12" s="1"/>
  <c r="I28" i="12"/>
  <c r="K28" i="12"/>
  <c r="O28" i="12"/>
  <c r="Q28" i="12"/>
  <c r="V28" i="12"/>
  <c r="G34" i="12"/>
  <c r="I34" i="12"/>
  <c r="K34" i="12"/>
  <c r="M34" i="12"/>
  <c r="O34" i="12"/>
  <c r="Q34" i="12"/>
  <c r="V34" i="12"/>
  <c r="G37" i="12"/>
  <c r="M37" i="12" s="1"/>
  <c r="I37" i="12"/>
  <c r="K37" i="12"/>
  <c r="O37" i="12"/>
  <c r="Q37" i="12"/>
  <c r="V37" i="12"/>
  <c r="G40" i="12"/>
  <c r="I40" i="12"/>
  <c r="K40" i="12"/>
  <c r="M40" i="12"/>
  <c r="O40" i="12"/>
  <c r="Q40" i="12"/>
  <c r="V40" i="12"/>
  <c r="G42" i="12"/>
  <c r="M42" i="12" s="1"/>
  <c r="I42" i="12"/>
  <c r="K42" i="12"/>
  <c r="O42" i="12"/>
  <c r="Q42" i="12"/>
  <c r="V42" i="12"/>
  <c r="G44" i="12"/>
  <c r="I44" i="12"/>
  <c r="K44" i="12"/>
  <c r="M44" i="12"/>
  <c r="O44" i="12"/>
  <c r="Q44" i="12"/>
  <c r="V44" i="12"/>
  <c r="G46" i="12"/>
  <c r="M46" i="12" s="1"/>
  <c r="I46" i="12"/>
  <c r="K46" i="12"/>
  <c r="O46" i="12"/>
  <c r="Q46" i="12"/>
  <c r="V46" i="12"/>
  <c r="G48" i="12"/>
  <c r="I48" i="12"/>
  <c r="K48" i="12"/>
  <c r="M48" i="12"/>
  <c r="O48" i="12"/>
  <c r="Q48" i="12"/>
  <c r="V48" i="12"/>
  <c r="G50" i="12"/>
  <c r="M50" i="12" s="1"/>
  <c r="I50" i="12"/>
  <c r="K50" i="12"/>
  <c r="O50" i="12"/>
  <c r="Q50" i="12"/>
  <c r="V50" i="12"/>
  <c r="AE53" i="12"/>
  <c r="AF53" i="12"/>
  <c r="I20" i="1"/>
  <c r="I19" i="1"/>
  <c r="I18" i="1"/>
  <c r="F55" i="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5" i="1" s="1"/>
  <c r="I17" i="1" l="1"/>
  <c r="I158" i="1"/>
  <c r="J66" i="1" s="1"/>
  <c r="I16" i="1"/>
  <c r="I21" i="1" s="1"/>
  <c r="J71" i="1"/>
  <c r="J62" i="1"/>
  <c r="J151" i="1"/>
  <c r="J143" i="1"/>
  <c r="J135" i="1"/>
  <c r="J127" i="1"/>
  <c r="J119" i="1"/>
  <c r="J111" i="1"/>
  <c r="J103" i="1"/>
  <c r="J95" i="1"/>
  <c r="J87" i="1"/>
  <c r="J79" i="1"/>
  <c r="G28" i="1"/>
  <c r="G23" i="1"/>
  <c r="M117" i="23"/>
  <c r="M8" i="23"/>
  <c r="G117" i="23"/>
  <c r="G8" i="23"/>
  <c r="AF171" i="23"/>
  <c r="V323" i="22"/>
  <c r="O323" i="22"/>
  <c r="G306" i="22"/>
  <c r="K185" i="22"/>
  <c r="G185" i="22"/>
  <c r="M186" i="22"/>
  <c r="M185" i="22" s="1"/>
  <c r="M8" i="22"/>
  <c r="G348" i="22"/>
  <c r="M349" i="22"/>
  <c r="M348" i="22" s="1"/>
  <c r="K323" i="22"/>
  <c r="G323" i="22"/>
  <c r="M324" i="22"/>
  <c r="M323" i="22" s="1"/>
  <c r="Q306" i="22"/>
  <c r="M306" i="22"/>
  <c r="I306" i="22"/>
  <c r="V185" i="22"/>
  <c r="O185" i="22"/>
  <c r="G173" i="22"/>
  <c r="M174" i="22"/>
  <c r="M173" i="22" s="1"/>
  <c r="G8" i="22"/>
  <c r="M162" i="22"/>
  <c r="M161" i="22" s="1"/>
  <c r="M156" i="22"/>
  <c r="M155" i="22" s="1"/>
  <c r="M120" i="22"/>
  <c r="M119" i="22" s="1"/>
  <c r="M468" i="21"/>
  <c r="G468" i="21"/>
  <c r="M280" i="21"/>
  <c r="M273" i="21"/>
  <c r="M8" i="21"/>
  <c r="AF516" i="21"/>
  <c r="M511" i="21"/>
  <c r="M510" i="21" s="1"/>
  <c r="M457" i="21"/>
  <c r="G451" i="21"/>
  <c r="Q451" i="21"/>
  <c r="M451" i="21"/>
  <c r="I451" i="21"/>
  <c r="M449" i="21"/>
  <c r="M448" i="21" s="1"/>
  <c r="M446" i="21"/>
  <c r="M445" i="21" s="1"/>
  <c r="M429" i="21"/>
  <c r="M428" i="21" s="1"/>
  <c r="M416" i="21"/>
  <c r="M410" i="21" s="1"/>
  <c r="M377" i="21"/>
  <c r="M376" i="21" s="1"/>
  <c r="M372" i="21"/>
  <c r="M371" i="21" s="1"/>
  <c r="G280" i="21"/>
  <c r="M246" i="21"/>
  <c r="M243" i="21" s="1"/>
  <c r="M16" i="21"/>
  <c r="AF236" i="20"/>
  <c r="M63" i="20"/>
  <c r="M8" i="20" s="1"/>
  <c r="M25" i="19"/>
  <c r="M607" i="19"/>
  <c r="M602" i="19" s="1"/>
  <c r="G25" i="19"/>
  <c r="M80" i="19"/>
  <c r="M79" i="19" s="1"/>
  <c r="M41" i="19"/>
  <c r="M40" i="19" s="1"/>
  <c r="M35" i="19"/>
  <c r="M34" i="19" s="1"/>
  <c r="M21" i="18"/>
  <c r="M8" i="18"/>
  <c r="G21" i="18"/>
  <c r="G8" i="18"/>
  <c r="AF201" i="18"/>
  <c r="AF333" i="17"/>
  <c r="M281" i="17"/>
  <c r="M274" i="17" s="1"/>
  <c r="M215" i="17"/>
  <c r="M214" i="17" s="1"/>
  <c r="M172" i="17"/>
  <c r="M169" i="17" s="1"/>
  <c r="M14" i="17"/>
  <c r="M8" i="17" s="1"/>
  <c r="M987" i="16"/>
  <c r="M937" i="16"/>
  <c r="M930" i="16"/>
  <c r="G987" i="16"/>
  <c r="G937" i="16"/>
  <c r="M776" i="16"/>
  <c r="M773" i="16" s="1"/>
  <c r="M723" i="16"/>
  <c r="M720" i="16" s="1"/>
  <c r="M716" i="16"/>
  <c r="M713" i="16" s="1"/>
  <c r="M633" i="16"/>
  <c r="M630" i="16" s="1"/>
  <c r="I619" i="16"/>
  <c r="M539" i="16"/>
  <c r="M529" i="16"/>
  <c r="M455" i="16"/>
  <c r="M20" i="16"/>
  <c r="AF1023" i="16"/>
  <c r="M979" i="16"/>
  <c r="M978" i="16" s="1"/>
  <c r="M906" i="16"/>
  <c r="M905" i="16" s="1"/>
  <c r="M577" i="16"/>
  <c r="M500" i="16"/>
  <c r="G539" i="16"/>
  <c r="M503" i="16"/>
  <c r="G455" i="16"/>
  <c r="M300" i="16"/>
  <c r="M297" i="16" s="1"/>
  <c r="M176" i="16"/>
  <c r="M173" i="16" s="1"/>
  <c r="G20" i="16"/>
  <c r="M54" i="16"/>
  <c r="M53" i="16" s="1"/>
  <c r="M297" i="15"/>
  <c r="M293" i="15" s="1"/>
  <c r="M114" i="15"/>
  <c r="M113" i="15" s="1"/>
  <c r="M11" i="15"/>
  <c r="M8" i="15" s="1"/>
  <c r="AF298" i="14"/>
  <c r="M288" i="14"/>
  <c r="M287" i="14" s="1"/>
  <c r="M261" i="14"/>
  <c r="M255" i="14" s="1"/>
  <c r="M111" i="14"/>
  <c r="M110" i="14" s="1"/>
  <c r="M35" i="14"/>
  <c r="M29" i="14" s="1"/>
  <c r="M1171" i="13"/>
  <c r="M1144" i="13"/>
  <c r="M852" i="13"/>
  <c r="M830" i="13"/>
  <c r="M944" i="13"/>
  <c r="M924" i="13"/>
  <c r="M102" i="13"/>
  <c r="M27" i="13"/>
  <c r="G1171" i="13"/>
  <c r="G1144" i="13"/>
  <c r="G944" i="13"/>
  <c r="G924" i="13"/>
  <c r="G852" i="13"/>
  <c r="G830" i="13"/>
  <c r="K752" i="13"/>
  <c r="G752" i="13"/>
  <c r="M753" i="13"/>
  <c r="M752" i="13" s="1"/>
  <c r="G514" i="13"/>
  <c r="Q514" i="13"/>
  <c r="M514" i="13"/>
  <c r="I514" i="13"/>
  <c r="M1111" i="13"/>
  <c r="M1110" i="13" s="1"/>
  <c r="M1048" i="13"/>
  <c r="M1047" i="13" s="1"/>
  <c r="M1025" i="13"/>
  <c r="M1024" i="13" s="1"/>
  <c r="M933" i="13"/>
  <c r="M932" i="13" s="1"/>
  <c r="M930" i="13"/>
  <c r="M929" i="13" s="1"/>
  <c r="M897" i="13"/>
  <c r="M896" i="13" s="1"/>
  <c r="M862" i="13"/>
  <c r="M861" i="13" s="1"/>
  <c r="M766" i="13"/>
  <c r="M765" i="13" s="1"/>
  <c r="I765" i="13"/>
  <c r="V752" i="13"/>
  <c r="O752" i="13"/>
  <c r="G744" i="13"/>
  <c r="M745" i="13"/>
  <c r="M744" i="13" s="1"/>
  <c r="V514" i="13"/>
  <c r="O514" i="13"/>
  <c r="K514" i="13"/>
  <c r="M204" i="13"/>
  <c r="M449" i="13"/>
  <c r="M448" i="13" s="1"/>
  <c r="M429" i="13"/>
  <c r="M419" i="13" s="1"/>
  <c r="G204" i="13"/>
  <c r="G102" i="13"/>
  <c r="G27" i="13"/>
  <c r="M325" i="13"/>
  <c r="M324" i="13" s="1"/>
  <c r="M318" i="13"/>
  <c r="M317" i="13" s="1"/>
  <c r="M285" i="13"/>
  <c r="M284" i="13" s="1"/>
  <c r="M18" i="12"/>
  <c r="M8" i="12"/>
  <c r="G18" i="12"/>
  <c r="G8" i="12"/>
  <c r="I39" i="1"/>
  <c r="I55" i="1" s="1"/>
  <c r="J53" i="1" s="1"/>
  <c r="J28" i="1"/>
  <c r="J26" i="1"/>
  <c r="G38" i="1"/>
  <c r="F38" i="1"/>
  <c r="H32" i="1"/>
  <c r="J23" i="1"/>
  <c r="J24" i="1"/>
  <c r="J25" i="1"/>
  <c r="J27" i="1"/>
  <c r="E24" i="1"/>
  <c r="E26" i="1"/>
  <c r="J75" i="1" l="1"/>
  <c r="J83" i="1"/>
  <c r="J91" i="1"/>
  <c r="J99" i="1"/>
  <c r="J107" i="1"/>
  <c r="J115" i="1"/>
  <c r="J123" i="1"/>
  <c r="J131" i="1"/>
  <c r="J139" i="1"/>
  <c r="J147" i="1"/>
  <c r="J155" i="1"/>
  <c r="J72" i="1"/>
  <c r="J73" i="1"/>
  <c r="J77" i="1"/>
  <c r="J81" i="1"/>
  <c r="J85" i="1"/>
  <c r="J89" i="1"/>
  <c r="J93" i="1"/>
  <c r="J97" i="1"/>
  <c r="J101" i="1"/>
  <c r="J105" i="1"/>
  <c r="J109" i="1"/>
  <c r="J113" i="1"/>
  <c r="J117" i="1"/>
  <c r="J121" i="1"/>
  <c r="J125" i="1"/>
  <c r="J129" i="1"/>
  <c r="J133" i="1"/>
  <c r="J137" i="1"/>
  <c r="J141" i="1"/>
  <c r="J145" i="1"/>
  <c r="J149" i="1"/>
  <c r="J153" i="1"/>
  <c r="J157" i="1"/>
  <c r="J67" i="1"/>
  <c r="J65" i="1"/>
  <c r="J74" i="1"/>
  <c r="J76" i="1"/>
  <c r="J78" i="1"/>
  <c r="J80" i="1"/>
  <c r="J82" i="1"/>
  <c r="J84" i="1"/>
  <c r="J86" i="1"/>
  <c r="J88" i="1"/>
  <c r="J90" i="1"/>
  <c r="J92" i="1"/>
  <c r="J94" i="1"/>
  <c r="J96" i="1"/>
  <c r="J98" i="1"/>
  <c r="J100" i="1"/>
  <c r="J102" i="1"/>
  <c r="J104" i="1"/>
  <c r="J106" i="1"/>
  <c r="J108" i="1"/>
  <c r="J110" i="1"/>
  <c r="J112" i="1"/>
  <c r="J114" i="1"/>
  <c r="J116" i="1"/>
  <c r="J118" i="1"/>
  <c r="J120" i="1"/>
  <c r="J122" i="1"/>
  <c r="J124" i="1"/>
  <c r="J126" i="1"/>
  <c r="J128" i="1"/>
  <c r="J130" i="1"/>
  <c r="J132" i="1"/>
  <c r="J134" i="1"/>
  <c r="J136" i="1"/>
  <c r="J138" i="1"/>
  <c r="J140" i="1"/>
  <c r="J142" i="1"/>
  <c r="J144" i="1"/>
  <c r="J146" i="1"/>
  <c r="J148" i="1"/>
  <c r="J150" i="1"/>
  <c r="J152" i="1"/>
  <c r="J154" i="1"/>
  <c r="J156" i="1"/>
  <c r="J64" i="1"/>
  <c r="J69" i="1"/>
  <c r="J63" i="1"/>
  <c r="J70" i="1"/>
  <c r="J68" i="1"/>
  <c r="J40" i="1"/>
  <c r="J39" i="1"/>
  <c r="J55" i="1" s="1"/>
  <c r="J48" i="1"/>
  <c r="J47" i="1"/>
  <c r="A23" i="1"/>
  <c r="A24" i="1" s="1"/>
  <c r="G24" i="1" s="1"/>
  <c r="A27" i="1"/>
  <c r="A29" i="1" s="1"/>
  <c r="G29" i="1" s="1"/>
  <c r="G27" i="1" s="1"/>
  <c r="J44" i="1"/>
  <c r="J52" i="1"/>
  <c r="J43" i="1"/>
  <c r="J51" i="1"/>
  <c r="J42" i="1"/>
  <c r="J46" i="1"/>
  <c r="J50" i="1"/>
  <c r="J54" i="1"/>
  <c r="J41" i="1"/>
  <c r="J45" i="1"/>
  <c r="J49" i="1"/>
  <c r="J158" i="1"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<sst xmlns="http://schemas.openxmlformats.org/spreadsheetml/2006/main" count="16269" uniqueCount="4034">
  <si>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</si>
  <si>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</si>
  <si>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</si>
  <si>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</si>
  <si>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</si>
  <si>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</si>
  <si>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</si>
  <si>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</si>
  <si>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</si>
  <si>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</si>
  <si>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</si>
  <si>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</si>
  <si>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</si>
  <si>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</si>
  <si>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</si>
  <si>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</si>
  <si>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</si>
  <si>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</si>
  <si>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</si>
  <si>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</si>
  <si>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</si>
  <si>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</si>
  <si>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</si>
  <si>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</si>
  <si>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</si>
  <si>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</si>
  <si>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</si>
  <si>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</si>
  <si>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</si>
  <si>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</si>
  <si>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</si>
  <si>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</si>
  <si>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</si>
  <si>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</si>
  <si>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</si>
  <si>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</si>
  <si>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</si>
  <si>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</si>
  <si>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</si>
  <si>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</si>
  <si>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</si>
  <si>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</si>
  <si>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</si>
  <si>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LTPROJEKT/N062</t>
  </si>
  <si>
    <t>FAKULTNÍ NEMOCNICE BRNO - TECHNOLOGICKÁ OBNOVA OPERAČNÍCH SÁLŮ</t>
  </si>
  <si>
    <t>Fakultní nemocnice Brno</t>
  </si>
  <si>
    <t>Jihlavská 20</t>
  </si>
  <si>
    <t xml:space="preserve">Brno-Bohunice </t>
  </si>
  <si>
    <t>62500</t>
  </si>
  <si>
    <t>65269705</t>
  </si>
  <si>
    <t>CZ65269705</t>
  </si>
  <si>
    <t>LT PROJEKT a.s.</t>
  </si>
  <si>
    <t>Kroftova 2619/45</t>
  </si>
  <si>
    <t>Brno-Žabovřesky</t>
  </si>
  <si>
    <t>61600</t>
  </si>
  <si>
    <t>29220785</t>
  </si>
  <si>
    <t>CZ29220785</t>
  </si>
  <si>
    <t>Stavba</t>
  </si>
  <si>
    <t>SO.04_VON</t>
  </si>
  <si>
    <t>VEDLEJŠÍ A OSTATNÍ NÁKLADY</t>
  </si>
  <si>
    <t>00</t>
  </si>
  <si>
    <t>SO_04</t>
  </si>
  <si>
    <t>4.ETAPA - 3 OPERAČNÍ SÁLY PRO NEUROCHIRURGII A STOMATOCHIRURGII ( 2. NP )</t>
  </si>
  <si>
    <t>D1.04.01</t>
  </si>
  <si>
    <t>STAVEBNÍ A ARCHITEKTONICKÉ ŘEŠENÍ vč. D1.2 a D1.3</t>
  </si>
  <si>
    <t>D1.04.04</t>
  </si>
  <si>
    <t xml:space="preserve">Zdravotechnické instalace		</t>
  </si>
  <si>
    <t>D1.04.05</t>
  </si>
  <si>
    <t xml:space="preserve">Ústřední vytápění		</t>
  </si>
  <si>
    <t>D1.04.06</t>
  </si>
  <si>
    <t xml:space="preserve">Silnoproudé elektroinstalace		</t>
  </si>
  <si>
    <t>D1.04.07</t>
  </si>
  <si>
    <t xml:space="preserve">Slaboproudé elektroinstalace		</t>
  </si>
  <si>
    <t>D1.04.08</t>
  </si>
  <si>
    <t xml:space="preserve">Rozvody meciálních plynů		</t>
  </si>
  <si>
    <t>xPS_04</t>
  </si>
  <si>
    <t>4. ETAPA - PROVOZNÍ SOUBORY</t>
  </si>
  <si>
    <t>D2.04.01a</t>
  </si>
  <si>
    <t xml:space="preserve">Zdravotnická technologie – Vestavby operačních sálů		</t>
  </si>
  <si>
    <t>D2.04.01b</t>
  </si>
  <si>
    <t xml:space="preserve">Zdravotnická technologie – vybavení		</t>
  </si>
  <si>
    <t>D2.04.02</t>
  </si>
  <si>
    <t xml:space="preserve">Vzduchotechnika		</t>
  </si>
  <si>
    <t>D2.04.03</t>
  </si>
  <si>
    <t xml:space="preserve">Měřeční a regulace		</t>
  </si>
  <si>
    <t>D2.04.04</t>
  </si>
  <si>
    <t xml:space="preserve">Elektronická požární signalizace		</t>
  </si>
  <si>
    <t>Celkem za stavbu</t>
  </si>
  <si>
    <t>CZK</t>
  </si>
  <si>
    <t>Rekapitulace dílů</t>
  </si>
  <si>
    <t>Typ dílu</t>
  </si>
  <si>
    <t xml:space="preserve">Poznámka - NENACEŇOVAT !!! </t>
  </si>
  <si>
    <t>1</t>
  </si>
  <si>
    <t>1. Periferie+Čidla</t>
  </si>
  <si>
    <t>9. Klimatizace OPS přívod</t>
  </si>
  <si>
    <t>Vlastní EPS</t>
  </si>
  <si>
    <t>zdravotnický mobiliář</t>
  </si>
  <si>
    <t>1)</t>
  </si>
  <si>
    <t>Čistá pára 2,7 bar</t>
  </si>
  <si>
    <t>1_SKS</t>
  </si>
  <si>
    <t>Strukturovaná kabeláž</t>
  </si>
  <si>
    <t>10</t>
  </si>
  <si>
    <t>Komplexní zkoušky, zaregulování a zaškolení, ostatní</t>
  </si>
  <si>
    <t>11</t>
  </si>
  <si>
    <t>Doprava, vedlejší náklady, přesuny hmot</t>
  </si>
  <si>
    <t>2</t>
  </si>
  <si>
    <t>15. Větrání čisté chodby - přívod</t>
  </si>
  <si>
    <t>2. DDC HW</t>
  </si>
  <si>
    <t>9a.Klimatizace OPS odtah</t>
  </si>
  <si>
    <t>Evakuační rozhlas ERO</t>
  </si>
  <si>
    <t>2)</t>
  </si>
  <si>
    <t>Topení pro VZT</t>
  </si>
  <si>
    <t>2_EKV</t>
  </si>
  <si>
    <t>Systém kontroly vstupu EKV a zvonek</t>
  </si>
  <si>
    <t>3</t>
  </si>
  <si>
    <t>15a. Větrání čisté chodby - odvod</t>
  </si>
  <si>
    <t>3. SW úpravy velín</t>
  </si>
  <si>
    <t>Svislé a kompletní konstrukce</t>
  </si>
  <si>
    <t>3)</t>
  </si>
  <si>
    <t>ROZVODY CHLADU</t>
  </si>
  <si>
    <t>3_AV</t>
  </si>
  <si>
    <t>Audiovizuální systém</t>
  </si>
  <si>
    <t>399</t>
  </si>
  <si>
    <t>Sádrokartonové kce</t>
  </si>
  <si>
    <t>4</t>
  </si>
  <si>
    <t>4. Rozvaděč MaR DT25</t>
  </si>
  <si>
    <t>CH4 Chlazení elektrorozvodny</t>
  </si>
  <si>
    <t>4_AK</t>
  </si>
  <si>
    <t>Audio-komunikace a kabelové propoje</t>
  </si>
  <si>
    <t>5</t>
  </si>
  <si>
    <t>6. Rozvaděč MaR DT26</t>
  </si>
  <si>
    <t>Demontáže a bourací práce</t>
  </si>
  <si>
    <t>6</t>
  </si>
  <si>
    <t>7. Kabeláž a nosný materiál</t>
  </si>
  <si>
    <t>Montážní materiál</t>
  </si>
  <si>
    <t>61</t>
  </si>
  <si>
    <t>Upravy povrchů vnitřní</t>
  </si>
  <si>
    <t>63</t>
  </si>
  <si>
    <t>Podlahy a podlahové konstrukce</t>
  </si>
  <si>
    <t>8</t>
  </si>
  <si>
    <t>9 - Montáže</t>
  </si>
  <si>
    <t>Nátěry</t>
  </si>
  <si>
    <t>801</t>
  </si>
  <si>
    <t>Dodávka a montáž stropních stativů a lůžkových ramp</t>
  </si>
  <si>
    <t>804</t>
  </si>
  <si>
    <t>Rozvody medicinálních plynů</t>
  </si>
  <si>
    <t>9</t>
  </si>
  <si>
    <t>10 -  Služby</t>
  </si>
  <si>
    <t>Izolace</t>
  </si>
  <si>
    <t>Z4 větrání staveniště</t>
  </si>
  <si>
    <t>94</t>
  </si>
  <si>
    <t>Lešení a stavební výtahy</t>
  </si>
  <si>
    <t>95</t>
  </si>
  <si>
    <t>Dokončovací konstrukce na pozemních stavbách</t>
  </si>
  <si>
    <t>95_PR</t>
  </si>
  <si>
    <t>Zednické přípomoci pro profese</t>
  </si>
  <si>
    <t>95_VV</t>
  </si>
  <si>
    <t>Oprava výtahů a přilehlých prostor</t>
  </si>
  <si>
    <t>96</t>
  </si>
  <si>
    <t>Bourání konstrukcí</t>
  </si>
  <si>
    <t>97</t>
  </si>
  <si>
    <t>Prorážení otvorů a ostatní bourací práce</t>
  </si>
  <si>
    <t>99</t>
  </si>
  <si>
    <t>Staveništní přesun hmot</t>
  </si>
  <si>
    <t>994</t>
  </si>
  <si>
    <t>Požární ochrana</t>
  </si>
  <si>
    <t>EL_01</t>
  </si>
  <si>
    <t>DŮLEŽITÉ UPOZORNĚNÍ:</t>
  </si>
  <si>
    <t>Specifikace dodávky Rozvaděč R-NCH2 + R-NCH1</t>
  </si>
  <si>
    <t>EL_02</t>
  </si>
  <si>
    <t>Rozvaděč R-NCH1</t>
  </si>
  <si>
    <t>EL_03</t>
  </si>
  <si>
    <t>Rozvaděč R-NCH2</t>
  </si>
  <si>
    <t>EL_04</t>
  </si>
  <si>
    <t>Specifikace dodávky Rozvaděč R-KÚČOCH3</t>
  </si>
  <si>
    <t>EL_05</t>
  </si>
  <si>
    <t>Specifikace dodávky Rozvaděč RS-SV2</t>
  </si>
  <si>
    <t>EL_06</t>
  </si>
  <si>
    <t>Specifikace dodávky Rozvaděč RPC-SV2</t>
  </si>
  <si>
    <t>EL_07</t>
  </si>
  <si>
    <t>Specifikace dodávky Rozvaděč RI-SV2</t>
  </si>
  <si>
    <t>EL_08</t>
  </si>
  <si>
    <t>Úprava rozvaděče RS0414-S2</t>
  </si>
  <si>
    <t>EL_09</t>
  </si>
  <si>
    <t>Specifikace dodávky Rozvaděče RVO141-J6 (S6)</t>
  </si>
  <si>
    <t>EL_10</t>
  </si>
  <si>
    <t>Specifikace dodávky Uzemňovací skříň US</t>
  </si>
  <si>
    <t>ELM_01</t>
  </si>
  <si>
    <t>SVÍTIDLA</t>
  </si>
  <si>
    <t>ELM_011</t>
  </si>
  <si>
    <t>Ostatní</t>
  </si>
  <si>
    <t>ELM_02</t>
  </si>
  <si>
    <t>Nouzové osvětlení</t>
  </si>
  <si>
    <t>ELM_03</t>
  </si>
  <si>
    <t>Silnoproudá elektroinstalace zdravotnických prostor</t>
  </si>
  <si>
    <t>ELM_04</t>
  </si>
  <si>
    <t>Napájecí přívody pro VZT</t>
  </si>
  <si>
    <t>ELM_05</t>
  </si>
  <si>
    <t>Napájecí přívody pro rozvaděče serverů a PC</t>
  </si>
  <si>
    <t>ELM_06</t>
  </si>
  <si>
    <t>Napojení evakuačních výtahů</t>
  </si>
  <si>
    <t>ELM_07</t>
  </si>
  <si>
    <t>Drobné stavební práce</t>
  </si>
  <si>
    <t>ELM_08</t>
  </si>
  <si>
    <t>HODINOVE ZUCTOVACI SAZBY</t>
  </si>
  <si>
    <t>H721</t>
  </si>
  <si>
    <t>Vnitřní kanalizace</t>
  </si>
  <si>
    <t>H722</t>
  </si>
  <si>
    <t>Vnitřní vodovod</t>
  </si>
  <si>
    <t>H725</t>
  </si>
  <si>
    <t>Zařizovací předměty</t>
  </si>
  <si>
    <t>H767</t>
  </si>
  <si>
    <t>Konstrukce doplňkové stavební (zámečnické)</t>
  </si>
  <si>
    <t>7</t>
  </si>
  <si>
    <t>8 - Demontáže</t>
  </si>
  <si>
    <t>Lešení</t>
  </si>
  <si>
    <t>713</t>
  </si>
  <si>
    <t>Izolace tepelné</t>
  </si>
  <si>
    <t>721</t>
  </si>
  <si>
    <t>722</t>
  </si>
  <si>
    <t>725</t>
  </si>
  <si>
    <t>763</t>
  </si>
  <si>
    <t>Dřevostavby</t>
  </si>
  <si>
    <t>766</t>
  </si>
  <si>
    <t>Konstrukce truhlářské</t>
  </si>
  <si>
    <t>767</t>
  </si>
  <si>
    <t>Konstrukce zámečnické</t>
  </si>
  <si>
    <t>767_P</t>
  </si>
  <si>
    <t>Podhledy skládané, FEAL</t>
  </si>
  <si>
    <t>767_Zar</t>
  </si>
  <si>
    <t>Zárubně ( vč. přesunu hmot )</t>
  </si>
  <si>
    <t>768</t>
  </si>
  <si>
    <t>Příčky kovové, podhledy, otvor.prvky pro ČP</t>
  </si>
  <si>
    <t>769_01</t>
  </si>
  <si>
    <t>Plastové výrobky ( vč. přesunu hmot )</t>
  </si>
  <si>
    <t>772</t>
  </si>
  <si>
    <t>Kamenné  dlažby</t>
  </si>
  <si>
    <t>776</t>
  </si>
  <si>
    <t>Podlahy povlakové</t>
  </si>
  <si>
    <t>777</t>
  </si>
  <si>
    <t>Podlahy ze syntetických hmot</t>
  </si>
  <si>
    <t>781</t>
  </si>
  <si>
    <t>Obklady keramické</t>
  </si>
  <si>
    <t>783</t>
  </si>
  <si>
    <t>784</t>
  </si>
  <si>
    <t>Malby</t>
  </si>
  <si>
    <t>M21</t>
  </si>
  <si>
    <t>Elektromontáže</t>
  </si>
  <si>
    <t>M33</t>
  </si>
  <si>
    <t>Montáže dopravních zařízení a vah-výtahy</t>
  </si>
  <si>
    <t>M39</t>
  </si>
  <si>
    <t>Montáže zdravotnických a laboratorních zařízení</t>
  </si>
  <si>
    <t>M43</t>
  </si>
  <si>
    <t>Montáže ocelových konstrukcí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</si>
  <si>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</si>
  <si>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</si>
  <si>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</si>
  <si>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</si>
  <si>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</si>
  <si>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</si>
  <si>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</si>
  <si>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</si>
  <si>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</si>
  <si>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</si>
  <si>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</si>
  <si>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</si>
  <si>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</si>
  <si>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</si>
  <si>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</si>
  <si>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</si>
  <si>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</si>
  <si>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</si>
  <si>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</si>
  <si>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</si>
  <si>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</si>
  <si>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</si>
  <si>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</si>
  <si>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</si>
  <si>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</si>
  <si>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</si>
  <si>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</si>
  <si>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</si>
  <si>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</si>
  <si>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</si>
  <si>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</si>
  <si>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</si>
  <si>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</si>
  <si>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</si>
  <si>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</si>
  <si>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 xml:space="preserve">sada  </t>
  </si>
  <si>
    <t>RTS 17/ I</t>
  </si>
  <si>
    <t>Indiv</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</si>
  <si>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</si>
  <si>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</si>
  <si>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</si>
  <si>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</si>
  <si>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</si>
  <si>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</si>
  <si>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</si>
  <si>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</si>
  <si>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</si>
  <si>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</si>
  <si>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</si>
  <si>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</si>
  <si>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</si>
  <si>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</si>
  <si>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</si>
  <si>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 Zohlednění zvýšených nákladů na práce, prováděné mimo standartní prcovní dobu ( 18.00-6.00, soboty, neděle, státní svátky ). Náklady na ztížené provádění stavebních prací v neobvyklém a práci ztěžujícím prostředí, jako např. ve zdraví škodlivém prostředí, práce pod vodou či v podzemí.</t>
  </si>
  <si>
    <t>005211080R</t>
  </si>
  <si>
    <t xml:space="preserve">Bezpečnostní a hygienická opatření na staveništi </t>
  </si>
  <si>
    <t>Náklady na ochranu staveniště před vstupem nepovolaných osob, ostrahu staveniště v bobě neprovádění prací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</si>
  <si>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</si>
  <si>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</si>
  <si>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</si>
  <si>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 xml:space="preserve">Náklady na vytohovení dokumentace skutečného provedení : </t>
  </si>
  <si>
    <t>VV</t>
  </si>
  <si>
    <t xml:space="preserve">stavby a její předání objednateli v požadované formě a požadovadém počtu ( 3* grafická podoba s 1* autorizaci, 3* digitálně ve všech podobách ) : </t>
  </si>
  <si>
    <t>005261010R</t>
  </si>
  <si>
    <t>Pojištění dodavatele a pojištění díla</t>
  </si>
  <si>
    <t>Náklady spojené s povinným pojištěním dodavatele nebo stavebního díla či jeho části, v rozsahu obchodních podmínek.</t>
  </si>
  <si>
    <t>9651003T</t>
  </si>
  <si>
    <t>Kompletační činnost (IČD)</t>
  </si>
  <si>
    <t>Vlastní</t>
  </si>
  <si>
    <t>Zajištění kompletační a koordinační činnosti spojených s realizací stavby a následným dáním do užívání, zajištění a projednání všech nezbytných administrativních úkonů spojených s realizací stavby a kolaudačním řízením vč. potřebné fotodokentace, vypracování POV vč. harmonogramu výstavby, projednání celého projektu na TIČR dle vyhl. č. 73/2010 Sb..</t>
  </si>
  <si>
    <t>ON_01.01</t>
  </si>
  <si>
    <t>Zpracování dodavatelské výrobní dokumentace stavby jednotlivých částí stavby</t>
  </si>
  <si>
    <t>ON_01.02</t>
  </si>
  <si>
    <t>Aktualizace dokumentace na základě vybraného dodavatele zdravotnické technologie</t>
  </si>
  <si>
    <t>ON_01X</t>
  </si>
  <si>
    <t>Aktualizace dokumentace na základě výběru znotovitele výtahů</t>
  </si>
  <si>
    <t>ON_02</t>
  </si>
  <si>
    <t>Aktualizace dokumentace na základě vybraného dodavatele vestavby operačních sálů</t>
  </si>
  <si>
    <t>ON_05</t>
  </si>
  <si>
    <t>Validace  čistých prostor dle požadavku KHS</t>
  </si>
  <si>
    <t>ON_06</t>
  </si>
  <si>
    <t>Měření hluku dle požadavku KHS</t>
  </si>
  <si>
    <t>SUM</t>
  </si>
  <si>
    <t>END</t>
  </si>
  <si>
    <t>Položkový soupis prací a dodávek</t>
  </si>
  <si>
    <t>Poznámka - NENACEŇOVAT !!!</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</si>
  <si>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</si>
  <si>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</si>
  <si>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</si>
  <si>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</si>
  <si>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</si>
  <si>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</si>
  <si>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</si>
  <si>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</si>
  <si>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</si>
  <si>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</si>
  <si>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</si>
  <si>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</si>
  <si>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</si>
  <si>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</si>
  <si>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</si>
  <si>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</si>
  <si>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</si>
  <si>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317168122R00</t>
  </si>
  <si>
    <t>Překlady keramické montáž a dodávka nenosné, délky 1250 mm, šířky 145 mm, výšky 71 mm</t>
  </si>
  <si>
    <t>kus</t>
  </si>
  <si>
    <t>801-1</t>
  </si>
  <si>
    <t>RTS 16/ I</t>
  </si>
  <si>
    <t>Včetně dodávky překladů.</t>
  </si>
  <si>
    <t xml:space="preserve">D1.04.01-101 : </t>
  </si>
  <si>
    <t xml:space="preserve">A : </t>
  </si>
  <si>
    <t>317234410RT2</t>
  </si>
  <si>
    <t>Vyzdívka mezi nosníky cementovou</t>
  </si>
  <si>
    <t>m3</t>
  </si>
  <si>
    <t>801-4</t>
  </si>
  <si>
    <t>jakýmikoliv cihlami pálenými na jakoukoliv maltu,</t>
  </si>
  <si>
    <t>SPI</t>
  </si>
  <si>
    <t xml:space="preserve">D1.01.01-201 : </t>
  </si>
  <si>
    <t>1,3*0,08*0,08*1,15</t>
  </si>
  <si>
    <t xml:space="preserve">X : </t>
  </si>
  <si>
    <t>0,75*0,08*0,08*1,15</t>
  </si>
  <si>
    <t>317944311R00</t>
  </si>
  <si>
    <t>Dodání a osazení válcovaných nosníků do připravených otvorů do výšky 120 mm</t>
  </si>
  <si>
    <t>t</t>
  </si>
  <si>
    <t>bez zazdění hlav, nařezání nosníků na potřebný rozměr,</t>
  </si>
  <si>
    <t xml:space="preserve">D1.04.01-201 : </t>
  </si>
  <si>
    <t>1,3*2*6,06/1000</t>
  </si>
  <si>
    <t>0,75*2*6,06/1000</t>
  </si>
  <si>
    <t>319201316R00</t>
  </si>
  <si>
    <t>Vyrovnání povrchu zdiva pod omítku maltou ze SMS tloušťka 20 mm</t>
  </si>
  <si>
    <t>m2</t>
  </si>
  <si>
    <t>maltou ze suché směsi, bez pomocného lešení,</t>
  </si>
  <si>
    <t xml:space="preserve">výměra - viz položka 612451121R00 : </t>
  </si>
  <si>
    <t>261,31</t>
  </si>
  <si>
    <t>340237212RT2</t>
  </si>
  <si>
    <t>Zazdívka otvorů o ploše přes  0,09 m2 do 0,25 m2 v příčkách nebo stěnách cihlami  pálenými  tloušťky nad 100 mm</t>
  </si>
  <si>
    <t>z pomocného pracovního lešení o výšce podlahy do 1900 mm a pro zatížení do 1,5 kPa,</t>
  </si>
  <si>
    <t>340239212RT2</t>
  </si>
  <si>
    <t>Zazdívka otvorů o ploše přes 1 m2 do 4 m2 v příčkách nebo stěnách cihlami  pálenými  tloušťky nad 100 mm</t>
  </si>
  <si>
    <t xml:space="preserve">vč. provázání se stávajícím zdivem : </t>
  </si>
  <si>
    <t>4,23*(0,6*3+0,25+0,6)*1,15</t>
  </si>
  <si>
    <t>346244381RT2</t>
  </si>
  <si>
    <t>Plentování ocelových nosníků jednostranné výšky do 200 mm</t>
  </si>
  <si>
    <t>jakýmikoliv cihlami,</t>
  </si>
  <si>
    <t>1,3*2*0,08*1,15</t>
  </si>
  <si>
    <t>0,75*2*0,08*1,15</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</si>
  <si>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</si>
  <si>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</si>
  <si>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</si>
  <si>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1,3*2*0,08*1,15*1,5</t>
  </si>
  <si>
    <t>0,75*2*0,08*1,15*1,5</t>
  </si>
  <si>
    <t>411387531R00</t>
  </si>
  <si>
    <t xml:space="preserve">Zabetonování otvorů do 0,25 m2 ve stropech železobetonových a tvárnicových a v klenbách cihelných nebo betonových </t>
  </si>
  <si>
    <t>včetně bednění, odbednění a výztuže (s dodáním hmot),</t>
  </si>
  <si>
    <t xml:space="preserve">ve stěnách : </t>
  </si>
  <si>
    <t>310235241PRT</t>
  </si>
  <si>
    <t>Zazdívka otvorů porobetonovými tvárnicemi, s použitím suché maltové směsi</t>
  </si>
  <si>
    <t xml:space="preserve">m3    </t>
  </si>
  <si>
    <t xml:space="preserve">D1.04.01-103 : </t>
  </si>
  <si>
    <t>0,7*1,0*0,15*1,15</t>
  </si>
  <si>
    <t>0,6*0,5*0,15*1,15</t>
  </si>
  <si>
    <t xml:space="preserve">D1.04.01-104 : </t>
  </si>
  <si>
    <t>0,15*(0,5*1,0*4+0,4*1,0+0,6*1,0*2+0,5*4,23*2)*1,15</t>
  </si>
  <si>
    <t>13380510R</t>
  </si>
  <si>
    <t>tyč ocelová profilová válcovaná za tepla 11373 (S 235JR); průřez I; výška 80 mm</t>
  </si>
  <si>
    <t>SPCM</t>
  </si>
  <si>
    <t>POL3_</t>
  </si>
  <si>
    <t>1,3*2*6,06/1000*1,08</t>
  </si>
  <si>
    <t>0,75*2*6,06/1000*1,08</t>
  </si>
  <si>
    <t>342264051RT2</t>
  </si>
  <si>
    <t>Podhledy na kovové konstrukci opláštěné deskami sádrokartonovými nosná konstrukce z profilů CD s přímým uchycením 1x deska, tloušťky 12,5 mm, protipožární</t>
  </si>
  <si>
    <t>1,5</t>
  </si>
  <si>
    <t>342264091R00</t>
  </si>
  <si>
    <t>Příplatky k podhledům sádrokartonovým příplatek k podhledu sádrokartonovému za tloušťku desek 15 mm</t>
  </si>
  <si>
    <t>342264098RT1</t>
  </si>
  <si>
    <t>Příplatky k podhledům sádrokartonovým příplatek k podhledu sádrokartonovému za plochu do 2 m2</t>
  </si>
  <si>
    <t>342267113RT2</t>
  </si>
  <si>
    <t>Obklady konstrukcí sádrokartonovými deskami obklady dřevěných konstrukcí_x000D_
 obklad sloupů a trámů do 500 x500 mm_x000D_
 1x opláštění, čtyřstranný, deska protipožární tloušťky 12,5 mm</t>
  </si>
  <si>
    <t>m</t>
  </si>
  <si>
    <t xml:space="preserve">D.1.04.01-901 : </t>
  </si>
  <si>
    <t xml:space="preserve">opláštění VZT pod podhledem : </t>
  </si>
  <si>
    <t>1,0*2</t>
  </si>
  <si>
    <t>34201612D00</t>
  </si>
  <si>
    <t>Sádrokartonová šachtová ( předsazená ) stěna 75mm_DF/DFH2, jednoduchá kce s 2x opláštěním bez TI</t>
  </si>
  <si>
    <t xml:space="preserve">plná - čárkované : </t>
  </si>
  <si>
    <t xml:space="preserve">kompletně dle popisu na výkrese : </t>
  </si>
  <si>
    <t>4,23*(2,4+1,9*2+3,9+2,4+3,9)</t>
  </si>
  <si>
    <t xml:space="preserve">nezměřitelné 5% : </t>
  </si>
  <si>
    <t>69,372/100*5</t>
  </si>
  <si>
    <t>34201612J00</t>
  </si>
  <si>
    <t>Sádrokartonová šachtová ( předsazená ) stěna na profil 100mm _DF/DFH2, jednoduchá kce s 2x opláštěním bez TI - v kombinaci se systémovým oplýštěním vestavby - cel. tl. 160</t>
  </si>
  <si>
    <t>4,23*(1,3*3+1,2+0,1+3,49+0,17*4+4,28+3,415+3,655+2,48)</t>
  </si>
  <si>
    <t>-(1,4*2,1*5)</t>
  </si>
  <si>
    <t xml:space="preserve">nade dveřmi 2165 : </t>
  </si>
  <si>
    <t>(4,23-2,1)*(0,9*5+1,1*2)</t>
  </si>
  <si>
    <t>83,436/100*5</t>
  </si>
  <si>
    <t>34201614D00</t>
  </si>
  <si>
    <t>Sádrokartonová šachtová ( předsazená ) stěna 75mm_DF/DFH2, jednoduchá kce s 2x opláštěním + TI 40mm</t>
  </si>
  <si>
    <t xml:space="preserve">plná - plná : </t>
  </si>
  <si>
    <t xml:space="preserve">D1.03.01-101 : </t>
  </si>
  <si>
    <t>4,23*(3,4+0,3+0,15+0,98+0,8*5+1,25+1,25+2,25)</t>
  </si>
  <si>
    <t>57,4434/100*5</t>
  </si>
  <si>
    <t>34226_DC</t>
  </si>
  <si>
    <t>Dem a ZPM SDK předstěny 2*15,5mm vč. finální povrchové úpravy. likvidace suti</t>
  </si>
  <si>
    <t>(0,35*0,5+0,5*0,5*3)*1,15</t>
  </si>
  <si>
    <t>34226_NAD</t>
  </si>
  <si>
    <t>Opláštění nad systémovými příčkami vestaveb 2*12,5DF + TI</t>
  </si>
  <si>
    <t>(4,23-2,8)*(3,9*10+2,9*8+6,85*6+(5,225+5,225+5,2)*6+0,6*8)</t>
  </si>
  <si>
    <t>34226_XXa</t>
  </si>
  <si>
    <t>Odskoky, niky, zesílení kcí atd..</t>
  </si>
  <si>
    <t xml:space="preserve">D1.01.01-101 : </t>
  </si>
  <si>
    <t>15</t>
  </si>
  <si>
    <t>34226_XXb</t>
  </si>
  <si>
    <t>D + M příložek z ocelového plechu 05mm pro vyztužení nadpraží</t>
  </si>
  <si>
    <t xml:space="preserve">m     </t>
  </si>
  <si>
    <t>22</t>
  </si>
  <si>
    <t>34226121150</t>
  </si>
  <si>
    <t>Příčka sádrokarton. jednoduché kce s dvojitým opláštěním tl. 150mm</t>
  </si>
  <si>
    <t>POL1_1</t>
  </si>
  <si>
    <t>4,23*(3,05+3,4)</t>
  </si>
  <si>
    <t>-1,6*2,0</t>
  </si>
  <si>
    <t>3429_03</t>
  </si>
  <si>
    <t>Úprava sádrokartonové příčky vyztužením pro zavěsné vybavení atd..</t>
  </si>
  <si>
    <t>20</t>
  </si>
  <si>
    <t>3429_03B1</t>
  </si>
  <si>
    <t>Úprava sádrokartonové příčky vyztužením, nadpraží</t>
  </si>
  <si>
    <t xml:space="preserve">B : </t>
  </si>
  <si>
    <t>(2,1*24+1,4*5+0,9*5+1,1*2)*1,15</t>
  </si>
  <si>
    <t>399_SDK1</t>
  </si>
  <si>
    <t>D + M atypických revizních dvířek 900/1900mm</t>
  </si>
  <si>
    <t xml:space="preserve">ks    </t>
  </si>
  <si>
    <t>39942.01</t>
  </si>
  <si>
    <t>D + M větracích kazet 600/600 vč. opláštění SDK</t>
  </si>
  <si>
    <t xml:space="preserve">D1.04.01-101, 401 : </t>
  </si>
  <si>
    <t>39942.VM165</t>
  </si>
  <si>
    <t>D + M větracích mřížek 100/100/165 vč. opláštění SDK</t>
  </si>
  <si>
    <t>39942.VM250</t>
  </si>
  <si>
    <t>D + M větracích mřížek 100/100/250 vč. opláštění SDK</t>
  </si>
  <si>
    <t>39942.VM300</t>
  </si>
  <si>
    <t>D + M větracích mřížek 100/100/300 vč. opláštění SDK</t>
  </si>
  <si>
    <t>39942.VM350</t>
  </si>
  <si>
    <t>D + M větracích mřížek 100/100/350 vč. opláštění SDK</t>
  </si>
  <si>
    <t>39942.VM400</t>
  </si>
  <si>
    <t>D + M větracích mřížek 100/100/400 vč. opláštění SDK</t>
  </si>
  <si>
    <t>611421133R00</t>
  </si>
  <si>
    <t>Omítky vnitřní stropů vápenné, vápenocementové omítky vnitřní vápenné, vápenocementové stropů rovných štukové</t>
  </si>
  <si>
    <t>s pomocným lešením o výšce podlahy do 1900 mm a pro zatížení do 1,5 kPa,</t>
  </si>
  <si>
    <t>8,45</t>
  </si>
  <si>
    <t>611481211RT2</t>
  </si>
  <si>
    <t>Vyztužení vnitřních omítek stropů sklotextilní síťovinou s dodávkou síťoviny a stěrkového tmelu</t>
  </si>
  <si>
    <t xml:space="preserve">cca 10% plochy : </t>
  </si>
  <si>
    <t>8,45/100*10</t>
  </si>
  <si>
    <t>612403399RT2</t>
  </si>
  <si>
    <t>Hrubá výplň rýh ve stěnách, jakoukoliv maltou maltou ze suchých směsí_x000D_
 jakékoliv šířky</t>
  </si>
  <si>
    <t>jakékoliv šířky rýhy,</t>
  </si>
  <si>
    <t xml:space="preserve">po vybouraných příčkách : </t>
  </si>
  <si>
    <t>0,15*4,23*27</t>
  </si>
  <si>
    <t>612409991RT2</t>
  </si>
  <si>
    <t>Začištění omítek kolem oken, dveří a obkladů apod. s použitím suché maltové směsi</t>
  </si>
  <si>
    <t>88,28</t>
  </si>
  <si>
    <t>612421637R00</t>
  </si>
  <si>
    <t>Omítky vnitřní stěn vápenné nebo vápenocementové v podlaží i ve schodišti štukové</t>
  </si>
  <si>
    <t xml:space="preserve">výměra - viz položka 978059521R00 : </t>
  </si>
  <si>
    <t>406,01925</t>
  </si>
  <si>
    <t xml:space="preserve">výměra - viz položka 978013191R00 : </t>
  </si>
  <si>
    <t>223,9852625</t>
  </si>
  <si>
    <t>-261,31</t>
  </si>
  <si>
    <t>612451121R00</t>
  </si>
  <si>
    <t>Omítky vnitřního zdiva cementové hladké</t>
  </si>
  <si>
    <t>POL1_7</t>
  </si>
  <si>
    <t>v podlaží i ve schodišti, zdiva cihelného, kamenného, smíšeného nebo betonového</t>
  </si>
  <si>
    <t xml:space="preserve">D.1.04.01-101 : </t>
  </si>
  <si>
    <t xml:space="preserve">2144 : </t>
  </si>
  <si>
    <t xml:space="preserve">z : </t>
  </si>
  <si>
    <t>2,6*(11,5+3,4)</t>
  </si>
  <si>
    <t>-(1,2*2,1*2+0,9*2,1)</t>
  </si>
  <si>
    <t xml:space="preserve">2146 : </t>
  </si>
  <si>
    <t>2,7*(2,1*2+0,45*2+4,85*2)</t>
  </si>
  <si>
    <t>-(0,9*2,1*2)</t>
  </si>
  <si>
    <t xml:space="preserve">2147 : </t>
  </si>
  <si>
    <t>2,7*(6,3*2+0,45*2+4,5*2+7,4*2+4,9*2+2,1*2)</t>
  </si>
  <si>
    <t>-(0,9*2,1+0,9*2,1)</t>
  </si>
  <si>
    <t xml:space="preserve">2155 : </t>
  </si>
  <si>
    <t>2,7*(3,85*2+2,7*2)</t>
  </si>
  <si>
    <t>-0,9*2,1</t>
  </si>
  <si>
    <t xml:space="preserve">2157 : </t>
  </si>
  <si>
    <t>2,7*(4,0*2+3,05-0,85-0,2)</t>
  </si>
  <si>
    <t>612471413R00</t>
  </si>
  <si>
    <t>Tenkovrstvá úprava stěn aktivovaným štukem malta vápenocementová s disperzní přísadou</t>
  </si>
  <si>
    <t>na rovném povrchu vnitřních stěn, pilířů, svislých panelových konstrukcí, s nejnutnějším obroušením podkladu (pemzou apod.) a oprášením,</t>
  </si>
  <si>
    <t xml:space="preserve">A - instalační jádra : </t>
  </si>
  <si>
    <t>4,23*(0,425*2*6+(3,9*2+2,5+2,0*2+2,5))*1,15</t>
  </si>
  <si>
    <t>612481211RT2</t>
  </si>
  <si>
    <t>Vyztužení vnitřních stěn sklotextilní síťovinou s dodávkou síťoviny a stěrkového tmelu</t>
  </si>
  <si>
    <t>406,01925/100*10</t>
  </si>
  <si>
    <t>223,9852625/100*10</t>
  </si>
  <si>
    <t>612401291XX</t>
  </si>
  <si>
    <t>Omítka malých ploch vnitřních stěn na dozdívkách, s použitím suché maltové směsi, vč. perlinky a tmele</t>
  </si>
  <si>
    <t xml:space="preserve">m2    </t>
  </si>
  <si>
    <t>4,23*(0,6*3+0,25+0,6)*1,15*2</t>
  </si>
  <si>
    <t>613473115Rss</t>
  </si>
  <si>
    <t>Příplatek za zabudované rohovníky</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</si>
  <si>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</si>
  <si>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</si>
  <si>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</si>
  <si>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D1.04.01-901 : </t>
  </si>
  <si>
    <t>0,25*(6,82*6+5,17*2+5,195*4+2,6+0,15*7+3,6+4,3+3,2+3,45+3,35+0,15*9+5,0+4,5+3,65)</t>
  </si>
  <si>
    <t>273351216R00</t>
  </si>
  <si>
    <t>Bednění stěn základových desek odstranění</t>
  </si>
  <si>
    <t>Včetně očištění, vytřídění a uložení bedního materiálu.</t>
  </si>
  <si>
    <t>632441010_60</t>
  </si>
  <si>
    <t>Potěr cementový tl. 56mm - 60 mm, litý cementový potěr CT - C25 - F5</t>
  </si>
  <si>
    <t xml:space="preserve"> Součástí položky ja dodávka + montáž veškerých materiálů, pomocné lešení, vnitrostaveništní přesun hmot. Včetně vytvoření a zaplnění dilatačních spár.</t>
  </si>
  <si>
    <t xml:space="preserve">podrobný rozpis výměr - viz položka 952901111R00 : </t>
  </si>
  <si>
    <t xml:space="preserve">E1 - doplnění mramorové dlažby : </t>
  </si>
  <si>
    <t>0,59</t>
  </si>
  <si>
    <t>632441010_80</t>
  </si>
  <si>
    <t>Potěr cementový tl. 76mm - 80 mm, litý cementový potěr CT - C25 - F5</t>
  </si>
  <si>
    <t xml:space="preserve">doplnění společných kcí podlah : </t>
  </si>
  <si>
    <t>56,36-(11,09+13,21+19,91+8,47)</t>
  </si>
  <si>
    <t>75,18-(9,8+14,69+13,84+17,29+14,04)</t>
  </si>
  <si>
    <t xml:space="preserve">A1 - PVC : </t>
  </si>
  <si>
    <t>79,77</t>
  </si>
  <si>
    <t xml:space="preserve">B1 - elektrostatické PVC : </t>
  </si>
  <si>
    <t>153,94</t>
  </si>
  <si>
    <t>663612222R00</t>
  </si>
  <si>
    <t>Sponkování rýh v podlahách</t>
  </si>
  <si>
    <t>42,5</t>
  </si>
  <si>
    <t>941955004R00</t>
  </si>
  <si>
    <t>Lešení lehké pracovní pomocné pomocné, o výšce lešeňové podlahy přes 2,5 do 3,5 m</t>
  </si>
  <si>
    <t>800-3</t>
  </si>
  <si>
    <t xml:space="preserve">výměra - viz položka 952901111R00 : </t>
  </si>
  <si>
    <t>515,15</t>
  </si>
  <si>
    <t xml:space="preserve">D1.04.01-301 : </t>
  </si>
  <si>
    <t>20*7</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</si>
  <si>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</si>
  <si>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</si>
  <si>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D.1.03.01-802 : </t>
  </si>
  <si>
    <t xml:space="preserve">repase stávající mramorové dlažby : </t>
  </si>
  <si>
    <t>10,35+9,36</t>
  </si>
  <si>
    <t>11,09+13,21+19,91+8,47+9,8+17,29</t>
  </si>
  <si>
    <t xml:space="preserve">A2 - PVC : </t>
  </si>
  <si>
    <t>91,6+11,17+63,62+10,37+12,19+63,74</t>
  </si>
  <si>
    <t>37,11+37,1+37,16+14,69+13,84+14,04</t>
  </si>
  <si>
    <t xml:space="preserve">D1 - diaelektrický koberec : </t>
  </si>
  <si>
    <t>783903811R00</t>
  </si>
  <si>
    <t>Ostatní práce odmaštění chemickými rozpuštědly</t>
  </si>
  <si>
    <t>800-783</t>
  </si>
  <si>
    <t xml:space="preserve">výměra viz položka 633811111U00 : </t>
  </si>
  <si>
    <t>261,14</t>
  </si>
  <si>
    <t>3420163_99</t>
  </si>
  <si>
    <t>Prachotěsná přepážka - montáž a demontáž</t>
  </si>
  <si>
    <t xml:space="preserve">prachotěsná přepážka ve formě sádrokartonové předsazené stěny jednoduché kce : </t>
  </si>
  <si>
    <t xml:space="preserve">s jednoduchým opláštěním 1*12,5mm ze SDK desek typu A : </t>
  </si>
  <si>
    <t xml:space="preserve">( součástí stěny jsou i dveřní otvory ( zárubně + křídla ) pro manipulaci s materiálem ), : </t>
  </si>
  <si>
    <t xml:space="preserve">ze strany běžného provozu bude stěna realizována vč. povrchových úprav, : </t>
  </si>
  <si>
    <t xml:space="preserve">v místě VZT vyústek vytvořit kastlík, prostor podhledu zakrýt parotěsnou folií. : </t>
  </si>
  <si>
    <t xml:space="preserve">Součástí ceny je i kompletní demontáž vč. zapravení případných poškozených míst daných prostor : </t>
  </si>
  <si>
    <t>2,6*(0,54*2+1,9+2,6+7,75+0,95+0,8+2,5+30,5+30,8+1,5)</t>
  </si>
  <si>
    <t>3,0*(2,6+7,75)</t>
  </si>
  <si>
    <t>633811111U00</t>
  </si>
  <si>
    <t>Broušení podlah beton -2mm</t>
  </si>
  <si>
    <t>URS</t>
  </si>
  <si>
    <t>URS 12/ I</t>
  </si>
  <si>
    <t>252,69</t>
  </si>
  <si>
    <t>912_MB</t>
  </si>
  <si>
    <t>Repase mramorové podlahy</t>
  </si>
  <si>
    <t>Včetně vyčištění dna rýh.</t>
  </si>
  <si>
    <t xml:space="preserve">D.1.04.01-802 : </t>
  </si>
  <si>
    <t>95_03</t>
  </si>
  <si>
    <t>Zakrývání stávajících prostor  folií</t>
  </si>
  <si>
    <t>515,15*2</t>
  </si>
  <si>
    <t>95_03_B1</t>
  </si>
  <si>
    <t>Zakrývání stávající podlahy proti poškození - OSB deky + geotextilie</t>
  </si>
  <si>
    <t>19,0</t>
  </si>
  <si>
    <t>95_R01</t>
  </si>
  <si>
    <t>D + M : podložky pro VZT jednotky z PUR elastomeru tl. 25 mm</t>
  </si>
  <si>
    <t xml:space="preserve">požadavek profese : </t>
  </si>
  <si>
    <t>12</t>
  </si>
  <si>
    <t>95_R02</t>
  </si>
  <si>
    <t>D + M stavební přípomoce pro začištění prostupů VZT, 5m2 (dozdění, utěsnění atak.)</t>
  </si>
  <si>
    <t>95_R03</t>
  </si>
  <si>
    <t>D + M dočasné prachotěsné přepážky, vč. demontáže a likvidace</t>
  </si>
  <si>
    <t>60</t>
  </si>
  <si>
    <t>95_R04</t>
  </si>
  <si>
    <t>D + M zakrytí podlah - mimo již uvedené, vč. demontáže a likvidace</t>
  </si>
  <si>
    <t>30</t>
  </si>
  <si>
    <t>95_R05</t>
  </si>
  <si>
    <t>D + M vyspravení stropní kce po odkrytí stávajících podhledů</t>
  </si>
  <si>
    <t xml:space="preserve">D.1.01.01-901 : </t>
  </si>
  <si>
    <t xml:space="preserve">výměra - viz položka 967581801R00 : </t>
  </si>
  <si>
    <t>675,62</t>
  </si>
  <si>
    <t>95_R06</t>
  </si>
  <si>
    <t>D + M vyspravení stávajícíh lamelových panelů, dřevěných skříní atd</t>
  </si>
  <si>
    <t xml:space="preserve">D.1.01.01-802 : </t>
  </si>
  <si>
    <t>150</t>
  </si>
  <si>
    <t>952902021U00</t>
  </si>
  <si>
    <t>Zametení hladká podlaha</t>
  </si>
  <si>
    <t>952902031U00</t>
  </si>
  <si>
    <t>Omytí hladká podlaha</t>
  </si>
  <si>
    <t>957581803RA</t>
  </si>
  <si>
    <t>Dem ZM podhledu čisté vestavby</t>
  </si>
  <si>
    <t>95-01</t>
  </si>
  <si>
    <t>Zednické výpomoci pro řemesla ( nezahrnuté v rozpočtech profesí  )</t>
  </si>
  <si>
    <t xml:space="preserve">hod   </t>
  </si>
  <si>
    <t>POL10_</t>
  </si>
  <si>
    <t>95-02</t>
  </si>
  <si>
    <t>Práce malého rozsahu, nevyrozpočtovatelné detaily</t>
  </si>
  <si>
    <t>95-02m</t>
  </si>
  <si>
    <t>Práce malého rozsahu, nevyrozpočtovatelné detaily - materiál</t>
  </si>
  <si>
    <t>970051100R00</t>
  </si>
  <si>
    <t>Jádrové vrtání, kruhové prostupy v železobetonu jádrové vrtání , do D 100 mm, ŽB</t>
  </si>
  <si>
    <t>801-3</t>
  </si>
  <si>
    <t xml:space="preserve">vč. zapravení : </t>
  </si>
  <si>
    <t xml:space="preserve">2x 100 mm : </t>
  </si>
  <si>
    <t>0,35*2</t>
  </si>
  <si>
    <t xml:space="preserve">D1.04.01-102 : </t>
  </si>
  <si>
    <t>0,35*1</t>
  </si>
  <si>
    <t>970051160R00</t>
  </si>
  <si>
    <t>Jádrové vrtání, kruhové prostupy v železobetonu jádrové vrtání , do D 160 mm, ŽB</t>
  </si>
  <si>
    <t xml:space="preserve">3x150 mm : </t>
  </si>
  <si>
    <t>0,35*3</t>
  </si>
  <si>
    <t>970056100R00</t>
  </si>
  <si>
    <t>Jádrové vrtání, kruhové prostupy v železobetonu příplatek za jádrové vrtání do stropu, do D 100 mm, ŽB</t>
  </si>
  <si>
    <t>970056160R00</t>
  </si>
  <si>
    <t>Jádrové vrtání, kruhové prostupy v železobetonu příplatek za jádrové vrtání do stropu, do D 160 mm, ŽB</t>
  </si>
  <si>
    <t>310239411RT1</t>
  </si>
  <si>
    <t>Zazdívka otvorů o ploše přes 1 m2 do 4 m2 ve zdivu nadzákladovém cihlami pálenými pro jakoukoliv maltu cementovou</t>
  </si>
  <si>
    <t xml:space="preserve">vč. provázání se stavajícím zdivem : </t>
  </si>
  <si>
    <t xml:space="preserve">2. PP : </t>
  </si>
  <si>
    <t>1,3*2,0*0,3*2*1,15</t>
  </si>
  <si>
    <t>971052441R00</t>
  </si>
  <si>
    <t>Vybourání a prorážení otvorů v železobetonových zdech a příčkách plochy do 0,25 m2, tloušťky do 300 mm</t>
  </si>
  <si>
    <t>Kalkul</t>
  </si>
  <si>
    <t>základových nebo nadzákladových,</t>
  </si>
  <si>
    <t>Včetně pomocného lešení o výšce podlahy do 1900 mm a pro zatížení do 1,5 kPa  (150 kg/m2).</t>
  </si>
  <si>
    <t>24</t>
  </si>
  <si>
    <t>349_01</t>
  </si>
  <si>
    <t>D + M betonových uložných prahů vč. bednění  a výztuže</t>
  </si>
  <si>
    <t xml:space="preserve">D1.04.02-101 : </t>
  </si>
  <si>
    <t>0,35*0,3*0,05*2*2*1,15</t>
  </si>
  <si>
    <t>0,3*0,67*0,05*2*2*1,15</t>
  </si>
  <si>
    <t>39925_0142</t>
  </si>
  <si>
    <t>D + M obetonování nosníků vč. bednění a podp. kce</t>
  </si>
  <si>
    <t>3,1*0,2*0,2*1,15*2</t>
  </si>
  <si>
    <t>61240_A</t>
  </si>
  <si>
    <t>Vyspravení stávajících povrchů stěn šachty, výmalba, vč. lešení</t>
  </si>
  <si>
    <t xml:space="preserve">nástupní stěna musí být rovná, max. odchylka od svislice -5 až 5mm : </t>
  </si>
  <si>
    <t xml:space="preserve">odchylka od svislice pro boční ( zadní stěnu ) -10 až 20mm : </t>
  </si>
  <si>
    <t xml:space="preserve">odchylka od svislice u stav. otvorů max. -10 až +10mm : </t>
  </si>
  <si>
    <t>(4,95*2+3,05*2)*(4,025+24,6+1,85)*2</t>
  </si>
  <si>
    <t>-(1,1*2,0*2*2*7)</t>
  </si>
  <si>
    <t>61240_B</t>
  </si>
  <si>
    <t>Vyspravení stávajících povrchů dna šachty, nátěr, kompletně dle PD</t>
  </si>
  <si>
    <t>4,95*3,05*2</t>
  </si>
  <si>
    <t>61240_C</t>
  </si>
  <si>
    <t>Dokončení stavebního otvoru po montáži šachetních dveří, začištění a doomítání až k dveřním zárubním, a k nadpraží, dotažení podlahy až k prahu šachetních dveří - kompletně dle PD</t>
  </si>
  <si>
    <t xml:space="preserve">výtah  </t>
  </si>
  <si>
    <t>1,3*2,0*2*1,15*2</t>
  </si>
  <si>
    <t>781950030RXZ</t>
  </si>
  <si>
    <t>Doplnění obkladu, spárovací hmota , lepící tmel, spárování dle  okolního obkladu, včetně dodávky obkladu, spárovací hmoty , lepícího tmele, přípravy povrchu</t>
  </si>
  <si>
    <t>Součtová</t>
  </si>
  <si>
    <t>Otlučení omítek vápenných nebo vápenocementových vnitřních stěn, postřik stěn maltou cementovou, dodávka a montáž obkladů vnitřních stěn z obkladaček pórovinových kladených do malty, začištění omítek kolem obkladů. Dodávka materiálu.</t>
  </si>
  <si>
    <t>Svislé přemístění ze 2. NP, nebo 1. PP, vodorovné vnitrostaveništní přemístění do 30 m, odvoz na skládku do 10 km. Bez poplatku za skládku.</t>
  </si>
  <si>
    <t>(3,6+3,6+4,5+4,5+3,9+3,9+4,3)*(1,575+1,3*3+0,275)/100*30*2</t>
  </si>
  <si>
    <t>0,3*(2,1*2+1,1)*2*7/100*30*2</t>
  </si>
  <si>
    <t>1,3*2,0*2*1,12</t>
  </si>
  <si>
    <t>20*7*4</t>
  </si>
  <si>
    <t>965_07.1M</t>
  </si>
  <si>
    <t>Demontáž mříží - odvoz a likvidace</t>
  </si>
  <si>
    <t>1,3*2,0*2</t>
  </si>
  <si>
    <t>962031133R00</t>
  </si>
  <si>
    <t xml:space="preserve">Bourání příček z cihel a tvárnic z jakýchkoliv cihel pálených, plných nebo dutých, na jakoukoliv maltu vápenou nebo vápenocementovou, tloušťky do 150 mm </t>
  </si>
  <si>
    <t>nebo vybourání otvorů průřezové plochy přes 4 m2 v příčkách, včetně pomocného lešení o výšce podlahy do 1900 mm a pro zatížení do 1,5 kPa  (150 kg/m2),</t>
  </si>
  <si>
    <t xml:space="preserve">veškerá bourání zdiva a příček  kalkulovat vč. případných omítek, obkladů, překladů, věnců atd.. : </t>
  </si>
  <si>
    <t>4,23*(3,6+0,15*7+4,3+3,2+3,45+2,6)</t>
  </si>
  <si>
    <t>4,23*(4,0*5+7,1*4-0,6*4+5,4*6+3,0*6+1,3*4+1,3)</t>
  </si>
  <si>
    <t>-(1,2*2,0*2+0,9*2,0*2+1,1*2,0*3+0,9*2,0*3+0,95*0,9+0,95*0,9+2,2*1,1+1,2*2,0*11)</t>
  </si>
  <si>
    <t>455,824/100*5</t>
  </si>
  <si>
    <t>965042241R00</t>
  </si>
  <si>
    <t>Bourání podkladů pod dlažby nebo litých celistvých dlažeb a mazanin  betonových nebo z litého asfaltu, tloušťky přes 100 mm, plochy přes 4 m2</t>
  </si>
  <si>
    <t xml:space="preserve">výměra - viz položky 776511820RT1-3 : </t>
  </si>
  <si>
    <t xml:space="preserve">D1.03.01-901 : </t>
  </si>
  <si>
    <t xml:space="preserve">K2* : </t>
  </si>
  <si>
    <t>236,0*0,112</t>
  </si>
  <si>
    <t>965081713R00</t>
  </si>
  <si>
    <t>Bourání dlažeb z dlaždic keramických a z xylolitu litého z keramických dlaždic nebo xylolitových, plochy přes 1 m2</t>
  </si>
  <si>
    <t>bez podkladního lože, s jakoukoliv výplní spár</t>
  </si>
  <si>
    <t xml:space="preserve">K1 : </t>
  </si>
  <si>
    <t>968071113R00</t>
  </si>
  <si>
    <t>Vyvěšení nebo zavěšení kovových křídel oken, plochy přes 1,5 m2</t>
  </si>
  <si>
    <t>s případným uložením a opětovným zavěšením po provedení stavebních změn,</t>
  </si>
  <si>
    <t xml:space="preserve">D.1.03.01-901 : </t>
  </si>
  <si>
    <t xml:space="preserve">vč. uschování po dobu výstavby : </t>
  </si>
  <si>
    <t>2*2</t>
  </si>
  <si>
    <t>970231150R00</t>
  </si>
  <si>
    <t>Řezání cihleného zdiva řezání cihelného zdiva, hloubka řezu 150 mm</t>
  </si>
  <si>
    <t>4,23*14</t>
  </si>
  <si>
    <t>2,05*2</t>
  </si>
  <si>
    <t>1,025*2</t>
  </si>
  <si>
    <t>971033431R00</t>
  </si>
  <si>
    <t>Vybourání otvorů ve zdivu cihelném z jakýchkoliv cihel pálených_x000D_
 na jakoukoliv maltu vápenou nebo vápenocementovou, plochy do 0,25 m2, tloušťky do 150 mm</t>
  </si>
  <si>
    <t>základovém nebo nadzákladovém,</t>
  </si>
  <si>
    <t xml:space="preserve">VZT : </t>
  </si>
  <si>
    <t>971033531R00</t>
  </si>
  <si>
    <t>Vybourání otvorů ve zdivu cihelném z jakýchkoliv cihel pálených_x000D_
 na jakoukoliv maltu vápenou nebo vápenocementovou, plochy do 1 m2, tloušťky do 150 mm</t>
  </si>
  <si>
    <t>0,45*1,025*1,15</t>
  </si>
  <si>
    <t>0,75*0,5*1,15*2</t>
  </si>
  <si>
    <t>0,7*0,5*1,15*2</t>
  </si>
  <si>
    <t>1,0*0,5*1,15</t>
  </si>
  <si>
    <t>0,6*0,6*4*1,15</t>
  </si>
  <si>
    <t>1,25*0,5*1,15</t>
  </si>
  <si>
    <t>0,8*0,5*2</t>
  </si>
  <si>
    <t>971033631R00</t>
  </si>
  <si>
    <t>Vybourání otvorů ve zdivu cihelném z jakýchkoliv cihel pálených_x000D_
 na jakoukoliv maltu vápenou nebo vápenocementovou, plochy do 4 m2, tloušťky do 150 mm</t>
  </si>
  <si>
    <t>0,9*2,05*1,15</t>
  </si>
  <si>
    <t>4,23*(0,6*3+0,6+0,8)*1,15</t>
  </si>
  <si>
    <t>973031325R00</t>
  </si>
  <si>
    <t>Vysekání v cihelném zdivu výklenků a kapes kapes na jakoukoliv maltu vápennou nebo vápenocementovou, plochy do 0,1 m2, hloubky do 300 mm</t>
  </si>
  <si>
    <t>974031664R00</t>
  </si>
  <si>
    <t>Vysekání rýh v jakémkoliv zdivu cihelném pro vtahování nosníků do zdí, před vybouráním otvorů_x000D_
 do hloubky 150 mm, při výšce nosníku do 150 mm</t>
  </si>
  <si>
    <t>1,3*2*1,15</t>
  </si>
  <si>
    <t>0,75*2*1,15</t>
  </si>
  <si>
    <t>978011191R00</t>
  </si>
  <si>
    <t>Otlučení omítek vápenných nebo vápenocementových vnitřních stropů, v rozsahu do 100 %</t>
  </si>
  <si>
    <t>978013191R00</t>
  </si>
  <si>
    <t>Otlučení omítek vápenných nebo vápenocementových vnitřních stěn, v rozsahu do 100 %</t>
  </si>
  <si>
    <t>(4,23-2,8)*(7,4*2+5,85*2+0,45*2+3,85*2+0,45+6,3*2-1,375-0,9+2,1*2+0,45*2+2,1*2+0,45*2+4,85*2)</t>
  </si>
  <si>
    <t>(4,23-2,8)*(4,0*2+6,6*2+3,4*2+3,65*2+2,7*2+3,0*2+0,45*8+3,65+4,5+5,0+3,35+0,6*4+7,1*2)</t>
  </si>
  <si>
    <t>213,30025/100*5</t>
  </si>
  <si>
    <t>978023411R00</t>
  </si>
  <si>
    <t>Vysekání, vyškrábání a vyčištění spár zdiva cihelného_x000D_
 mimo komínového</t>
  </si>
  <si>
    <t>978059521R00</t>
  </si>
  <si>
    <t>Odsekání a odebrání obkladů stěn z obkládaček vnitřních z jakýchkoliv materiálů, plochy do 2 m2</t>
  </si>
  <si>
    <t>včetně otlučení podkladní omítky až na zdivo,</t>
  </si>
  <si>
    <t>2,8*(7,4*2+5,85*2+0,45*2+3,85*2+0,45+6,3*2-1,375-0,9+2,1*2+0,45*2+2,1*2+0,45*2+4,85*2)</t>
  </si>
  <si>
    <t>2,8*(4,0*2+6,6*2+3,4*2+3,65*2+2,7*2+3,0*2+0,45*8+3,65+4,5+5,0+3,35+0,6*4+7,1*2)</t>
  </si>
  <si>
    <t>-(2,8*1,3*4+1,2*2,0*2+1,2*2,0+0,9*2,05+0,9*2,0+0,8+0,6*2+0,9*2,0*2)</t>
  </si>
  <si>
    <t>386,685/100*5</t>
  </si>
  <si>
    <t>711140101R00</t>
  </si>
  <si>
    <t>Odstranění izolace proti vodě - pásy přitavením vodorovné, 1 vrstva</t>
  </si>
  <si>
    <t>800-711</t>
  </si>
  <si>
    <t>236,0</t>
  </si>
  <si>
    <t>713100832R00</t>
  </si>
  <si>
    <t>Odstranění tepelné izolace z desek minerálních tloušťky do 200 mm</t>
  </si>
  <si>
    <t>800-713</t>
  </si>
  <si>
    <t>volně ložené, bez kotev</t>
  </si>
  <si>
    <t xml:space="preserve">zakrytí oken : </t>
  </si>
  <si>
    <t>2,0*1,2*2</t>
  </si>
  <si>
    <t xml:space="preserve">výměra - viz položky 776511820RT1-3, 965081713R00 : </t>
  </si>
  <si>
    <t xml:space="preserve">P1-P3 : </t>
  </si>
  <si>
    <t>484,552</t>
  </si>
  <si>
    <t>766411812R00</t>
  </si>
  <si>
    <t>Demontáž obložení stěn panely velikosti přes 1,5 m2</t>
  </si>
  <si>
    <t>800-766</t>
  </si>
  <si>
    <t xml:space="preserve">přechodová kce z OSB desek pro potrubí čerpání : </t>
  </si>
  <si>
    <t>2,25</t>
  </si>
  <si>
    <t>2,0*1,2*2*2</t>
  </si>
  <si>
    <t>766825821R00</t>
  </si>
  <si>
    <t>Demontáž nábytku vestavěného skříní dvoukřídlových</t>
  </si>
  <si>
    <t>776511820RT1</t>
  </si>
  <si>
    <t>Odstranění povlakových podlah z nášlapné plochy lepených, s podložkou, z ploch přes 20 m2</t>
  </si>
  <si>
    <t>800-775</t>
  </si>
  <si>
    <t xml:space="preserve">K2 : </t>
  </si>
  <si>
    <t>21,58</t>
  </si>
  <si>
    <t>20,55</t>
  </si>
  <si>
    <t/>
  </si>
  <si>
    <t>38,35</t>
  </si>
  <si>
    <t xml:space="preserve">K3 : </t>
  </si>
  <si>
    <t>142,522</t>
  </si>
  <si>
    <t>776511820RT2</t>
  </si>
  <si>
    <t>Odstranění povlakových podlah z nášlapné plochy lepených, s podložkou, z ploch přes 10 do 20 m2</t>
  </si>
  <si>
    <t>10,4</t>
  </si>
  <si>
    <t>11,0</t>
  </si>
  <si>
    <t>11,5</t>
  </si>
  <si>
    <t>14,0</t>
  </si>
  <si>
    <t>15,6</t>
  </si>
  <si>
    <t>11,25</t>
  </si>
  <si>
    <t>13,8</t>
  </si>
  <si>
    <t>12,8</t>
  </si>
  <si>
    <t>17,2</t>
  </si>
  <si>
    <t>14,4</t>
  </si>
  <si>
    <t>784402802R00</t>
  </si>
  <si>
    <t>Odstranění maleb oškrabáním, v místnostech přes 3,8 m do 5 m</t>
  </si>
  <si>
    <t>800-784</t>
  </si>
  <si>
    <t>4,23*(0,425*2*6+(3,9*2+2,5+2,0*2+2,5)*2)*1,15</t>
  </si>
  <si>
    <t>713100802R00</t>
  </si>
  <si>
    <t>Odstr. tepelné izolace z min. desek tl. do 20 mm</t>
  </si>
  <si>
    <t>767581801RF</t>
  </si>
  <si>
    <t>Demontáž podhledů, pro zpětnou montáž ( s uložením pro následné použití ) - obměna cca 10% plochy podhledu</t>
  </si>
  <si>
    <t xml:space="preserve">demontáž + zpětná montáž podhledů pro kabelové rozvody  : </t>
  </si>
  <si>
    <t>19,18</t>
  </si>
  <si>
    <t xml:space="preserve">demontáž + zpětná montáž podhledů pro profese : </t>
  </si>
  <si>
    <t>12,0</t>
  </si>
  <si>
    <t>767581803RF</t>
  </si>
  <si>
    <t>Demontáž podhledů, pro zpětnou montáž ( s uložením pro následné použití ) - obměna cca 30% plochy podhledu</t>
  </si>
  <si>
    <t>0,8+1,2+1,0+1,0+6,0+1,0+1,5+1,5+1,3+1,5</t>
  </si>
  <si>
    <t>965_07.1</t>
  </si>
  <si>
    <t>Demontáž vnitřních výplní otvorů vč. parapetů, zárubní, - odvoz a likvidace</t>
  </si>
  <si>
    <t>2,2*1,1+0,95*0,9*2</t>
  </si>
  <si>
    <t>965_09.1</t>
  </si>
  <si>
    <t>Demontáž posuvných dveří do rozměru 1200/2200mm, - odvoz a likvidace, vč. kompletní kce posuvu</t>
  </si>
  <si>
    <t>ks</t>
  </si>
  <si>
    <t>26</t>
  </si>
  <si>
    <t>965_10</t>
  </si>
  <si>
    <t>Demontáž vnitřních dělících příček operačních sálů 2800/5400, - odvoz a likvidace</t>
  </si>
  <si>
    <t>965_X01_14.1</t>
  </si>
  <si>
    <t>Odstranění dřevolaminátových desek - předstěna vč. kompletního uchycení</t>
  </si>
  <si>
    <t>2,6*32,575</t>
  </si>
  <si>
    <t>-(0,9*2,0*6)</t>
  </si>
  <si>
    <t>965048150RXX</t>
  </si>
  <si>
    <t>Dočištění povrchu nosné kce po vybourání stávajících skladeb podlah, střech</t>
  </si>
  <si>
    <t>965235241PRT</t>
  </si>
  <si>
    <t>Vybourání otvorů zdiva z  porobetonových tvárnic, vč. zarovnání ostění</t>
  </si>
  <si>
    <t>967581801R00</t>
  </si>
  <si>
    <t>Demontáž podhledů plných, skládaných, akustických atd..., vč. nosného roštu a závěsů</t>
  </si>
  <si>
    <t>97892491R00</t>
  </si>
  <si>
    <t>Příplatek za další 1 cm tloušťky omítky pl. do 50%</t>
  </si>
  <si>
    <t>RTS 15/ II</t>
  </si>
  <si>
    <t>406,01925*0,25</t>
  </si>
  <si>
    <t>223,9852625*0,25</t>
  </si>
  <si>
    <t>99-01</t>
  </si>
  <si>
    <t>Bourací práce nezměřitelné</t>
  </si>
  <si>
    <t>999281111R00</t>
  </si>
  <si>
    <t>Přesun hmot pro opravy a údržbu objektů pro opravy a údržbu dosavadních objektů včetně vnějších plášťů_x000D_
 výšky do 25 m</t>
  </si>
  <si>
    <t>POL7_</t>
  </si>
  <si>
    <t>oborů 801, 803, 811 a 812</t>
  </si>
  <si>
    <t xml:space="preserve">Hmotnosti z položek s pořadovými čísly: : </t>
  </si>
  <si>
    <t xml:space="preserve">2,3,4,5,6,7,8,9,10,11,12,13,14,16,17,18,19,20,21,22,23,34,35,36,37,38,39,40,41,42,43,44,48,49,50,54, : </t>
  </si>
  <si>
    <t xml:space="preserve">71,72,73,74,75,78,79,80,81,82,85,90,91,92,93, : </t>
  </si>
  <si>
    <t>Součet: : 122,84576</t>
  </si>
  <si>
    <t>994-21A</t>
  </si>
  <si>
    <t>D + M PHP sněhový (CO2) s hasící schopností 55 B,C, o obsahu 5 kg</t>
  </si>
  <si>
    <t>994-T</t>
  </si>
  <si>
    <t>D + M Výstražné a bezpečnostní tabulky - viz PBŘ</t>
  </si>
  <si>
    <t>994-X1</t>
  </si>
  <si>
    <t>D + M Kabelových protipožárních ucpávek - viz PBŘ</t>
  </si>
  <si>
    <t>994-X2D</t>
  </si>
  <si>
    <t>D Protipožární expandujíclí protipožární pěna o obsahu 300ml - viz PBŘ</t>
  </si>
  <si>
    <t>994-X2M</t>
  </si>
  <si>
    <t>M Protipožární expandujíclí protipožární pěna o obsahu 300ml - viz PBŘ</t>
  </si>
  <si>
    <t>994-X3</t>
  </si>
  <si>
    <t>D + M Protipožární vložky ve tvaru sáčků ze směsi interního plniva a zpěnitelného grafitu - viz PBŘ</t>
  </si>
  <si>
    <t>713121111R00</t>
  </si>
  <si>
    <t>Montáž tepelné izolace podlah  jednovrstvá, bez dodávky materiálu</t>
  </si>
  <si>
    <t>713131130R00</t>
  </si>
  <si>
    <t>Montáž tepelné izolace stěn vložením do nosné rámové konstrukce</t>
  </si>
  <si>
    <t>Včetně pomocného lešení o výšce podlahy do 1900 mm a pro zatížení do 1,5 kPa.</t>
  </si>
  <si>
    <t>713191100RT9</t>
  </si>
  <si>
    <t>Izolace tepelné běžných konstrukcí - doplňky Položení izolační fólie, včetně dodávky fólie PE</t>
  </si>
  <si>
    <t>713191221R00</t>
  </si>
  <si>
    <t>Izolace tepelné běžných konstrukcí - doplňky Izolace tepelná podlah obložení stěn pásky 100 mm tl. 15mm</t>
  </si>
  <si>
    <t xml:space="preserve">podrobný rozpis výměr - viz položka 776491001K : </t>
  </si>
  <si>
    <t xml:space="preserve">D1.02.01-101 : </t>
  </si>
  <si>
    <t>306,18</t>
  </si>
  <si>
    <t>114,11</t>
  </si>
  <si>
    <t>713191221XXVV</t>
  </si>
  <si>
    <t>Dilatační oddělení příček od stropní kce a podlah, vč. dodávky materiálu</t>
  </si>
  <si>
    <t>2*0,15*1,15*(3,05+3,4)</t>
  </si>
  <si>
    <t>63151443R</t>
  </si>
  <si>
    <t>deska izolační minerální vlákno; tl. 40,0 mm; součinitel tepelné vodivosti 0,039 W/mK; R = 1,000 m2K/W; obj. hmotnost 150,00 kg/m3; hydrofobizováno</t>
  </si>
  <si>
    <t>56,36-(11,09+13,21+19,91+8,47)*1,02</t>
  </si>
  <si>
    <t>75,18-(9,8+14,69+13,84+17,29+14,04)*1,02</t>
  </si>
  <si>
    <t>79,77*1,02</t>
  </si>
  <si>
    <t>153,94*1,02</t>
  </si>
  <si>
    <t>0,59*1,02</t>
  </si>
  <si>
    <t>63151500R</t>
  </si>
  <si>
    <t>deska izolační střešní; minerální vlákno; tl. 80,0 mm; součinitel tepelné vodivosti 0,039 W/mK; R = 2,050 m2K/W; obj. hmotnost 175,00 kg/m3; hydrofobizováno</t>
  </si>
  <si>
    <t>2,0*1,2*2*1,02</t>
  </si>
  <si>
    <t>998713203R00</t>
  </si>
  <si>
    <t>Přesun hmot pro izolace tepelné v objektech výšky do 24 m</t>
  </si>
  <si>
    <t>50 m vodorovně</t>
  </si>
  <si>
    <t xml:space="preserve">Ceny z položek s pořadovými čísly: : </t>
  </si>
  <si>
    <t xml:space="preserve">125,126,127,128,129,130,131, : </t>
  </si>
  <si>
    <t>Součet: : 709,53720</t>
  </si>
  <si>
    <t>763612132R00</t>
  </si>
  <si>
    <t>Opláštění z dřevoštěpkových desek  obložení stěn, z desek tl. do 18 mm, na P+D, šroubované</t>
  </si>
  <si>
    <t>800-763</t>
  </si>
  <si>
    <t>vč. dodávky a montáže spojovacího materiálu</t>
  </si>
  <si>
    <t>60725037R</t>
  </si>
  <si>
    <t>deska dřevoštěpková třívrstvá pro prostředí vlhké; strana nebroušená; hrana pero/drážka; tl = 15,0 mm</t>
  </si>
  <si>
    <t>2,25*1,05</t>
  </si>
  <si>
    <t>2,0*1,2*2*2*1,05</t>
  </si>
  <si>
    <t>998763201R00</t>
  </si>
  <si>
    <t>Přesun hmot dřevostaveb v objektech výšky do 6 m</t>
  </si>
  <si>
    <t xml:space="preserve">133,134, : </t>
  </si>
  <si>
    <t>Součet: : 35,48780</t>
  </si>
  <si>
    <t>T/401</t>
  </si>
  <si>
    <t>D + M Dveře vnitřní 1kř 800/1970 vč. kování - bez. třída 3 - EI30DP3-C,S, kompletně dle výpisu D1.04.01-501</t>
  </si>
  <si>
    <t>998766203R00</t>
  </si>
  <si>
    <t>Přesun hmot pro konstrukce truhlářské v objektech výšky do 24 m</t>
  </si>
  <si>
    <t xml:space="preserve">136, : </t>
  </si>
  <si>
    <t>Součet: : 332,00000</t>
  </si>
  <si>
    <t>767_02X</t>
  </si>
  <si>
    <t>D + M OK prvky pomocných kcí vč. předepsaných povrchových úprav a zvedacích mechanismů</t>
  </si>
  <si>
    <t>kg</t>
  </si>
  <si>
    <t xml:space="preserve">pomocné ocelové kce : </t>
  </si>
  <si>
    <t>500</t>
  </si>
  <si>
    <t>Z/401</t>
  </si>
  <si>
    <t>D + M Dveřní křídlo vnitřní 1kř 1200/2100mm manuálně posuvné, kompletně dle výpisu D1.03.01-501</t>
  </si>
  <si>
    <t>Z/402</t>
  </si>
  <si>
    <t>D + M Dveřní křídlo vnitřní 1kř 900/2100mm manuálně posuvné, kompletně dle výpisu D1.02.01-501</t>
  </si>
  <si>
    <t>Z/403</t>
  </si>
  <si>
    <t>D + M Dveře vnitřní 2kř (500+1100)/2100mm - sklo min 0,06m2, kompletně dle výpisu D1.03.01-501</t>
  </si>
  <si>
    <t>Z/404</t>
  </si>
  <si>
    <t>D + M Kotvení stropních stativů jednoduchých, kompletně dle výpisu D1.03.01-501</t>
  </si>
  <si>
    <t>Z/405</t>
  </si>
  <si>
    <t>D + M Revizeí stávajícího operačního svítidla, kompletně dle výpisu D1.03.01-501</t>
  </si>
  <si>
    <t>Z/405a</t>
  </si>
  <si>
    <t>D + M Osazení stávajícího operačního svítidla vč. demontáže a uskladnění, kompletně dle výpisu D1.03.01-501</t>
  </si>
  <si>
    <t>Z/405b</t>
  </si>
  <si>
    <t>Z/406</t>
  </si>
  <si>
    <t>D + M Větrací mřížka 300/150 do SDK - vč. kompletní úpravy místa osazeni, kompletně dle výpisu D1.03.01-501</t>
  </si>
  <si>
    <t>Z_PR</t>
  </si>
  <si>
    <t>D + M Dveřní práh z nerezového plechu tl. 3mm, kompletně dle výpisu D1.03.01-501</t>
  </si>
  <si>
    <t>0,8*1+1,5*2+2,05*2</t>
  </si>
  <si>
    <t>Z_T</t>
  </si>
  <si>
    <t>D + M Tabulka s označením jednotlivých operačních sálů, kompletně dle výpisu D1.03.01-501</t>
  </si>
  <si>
    <t>Zs/401</t>
  </si>
  <si>
    <t>Repase stávajícího Al okna  1000/2000mm, kompletně dle výpisu D1.03.01-501</t>
  </si>
  <si>
    <t>998767203R00</t>
  </si>
  <si>
    <t>Přesun hmot pro kovové stavební doplňk. konstrukce v objektech výšky do 24 m</t>
  </si>
  <si>
    <t>800-767</t>
  </si>
  <si>
    <t xml:space="preserve">138,139,140,141,142,143,144,145,146,147,148,149, : </t>
  </si>
  <si>
    <t>Součet: : 3750,31800</t>
  </si>
  <si>
    <t>767584502R00</t>
  </si>
  <si>
    <t>Montáž podhledů lamelových a kazetových Montáž podhledů z kazet včetně montáže nosného roštu na ocelovou konstrukci, rozměry kazet 600 mm x 600 mm, bez určení výměry</t>
  </si>
  <si>
    <t xml:space="preserve">vč. dodávky nosného roštu : </t>
  </si>
  <si>
    <t xml:space="preserve">kh : </t>
  </si>
  <si>
    <t>94,7+11,0+62,94+10,19+12,06+63,52</t>
  </si>
  <si>
    <t>595959601_TX</t>
  </si>
  <si>
    <t>Kazeta z galvanizované oceli 600/600  - specifikace dle poznámky - výkresy D1.01.01-401</t>
  </si>
  <si>
    <t>(94,7+11,0+62,94+10,19+12,06+63,52)*1,15</t>
  </si>
  <si>
    <t>767584502RZ</t>
  </si>
  <si>
    <t>Montáž podhledů   na ocel.konstr, ocelová kce stávající</t>
  </si>
  <si>
    <t xml:space="preserve">151,152,153, : </t>
  </si>
  <si>
    <t>Součet: : 3122,33100</t>
  </si>
  <si>
    <t>T/401/Z150</t>
  </si>
  <si>
    <t>D + M Zárubeň z žárově pozinkovaného plechu 800/1970mm - EI30/DP3, kompletně dle výpisu D1.04.01-501</t>
  </si>
  <si>
    <t>Z/403/SDK150</t>
  </si>
  <si>
    <t>D + M Zárubeň z žárově pozinkovaného plechu 1450/2100mm, kompletně dle výpisu D1.04.01-501</t>
  </si>
  <si>
    <t>P/101</t>
  </si>
  <si>
    <t>D + M plastový rohovník 50/50mm  h=2600mm, kompletně dle výpisu D1.04.01-501</t>
  </si>
  <si>
    <t>772500010XX</t>
  </si>
  <si>
    <t>D + M Doplnění dlažby z mramorových desek vč. lože - dle stávající</t>
  </si>
  <si>
    <t>998772203R00</t>
  </si>
  <si>
    <t>Přesun hmot pro kamenné dlažby, obklady schodišťových stupňů a soklů v objektech výšky do 60 m</t>
  </si>
  <si>
    <t>800-782</t>
  </si>
  <si>
    <t xml:space="preserve">158, : </t>
  </si>
  <si>
    <t>Součet: : 16,27120</t>
  </si>
  <si>
    <t>77602031U00</t>
  </si>
  <si>
    <t>Příplatek za vytvoření vzoru a tvarů v podlahách a obkladech</t>
  </si>
  <si>
    <t>776491001K</t>
  </si>
  <si>
    <t>Montáž klínku</t>
  </si>
  <si>
    <t xml:space="preserve">PVC : </t>
  </si>
  <si>
    <t>125,62+2,55*2+3,4*2+2,55*2+4,9*2+7,4*2+6,3*2+4,5*2+3,35*2+3,54*2+4,28*2+3,35*2+6,58*2+3,35*2+3,35*2+2,74*2+3,85*2+2,7*2+3,88*2+4,0*2+3,05*2+2,48*2+3,9*2+4,28*2</t>
  </si>
  <si>
    <t xml:space="preserve">antistatik : </t>
  </si>
  <si>
    <t>5,225*4+5,2*2+6,85*6+3,655*6+3,985*2+2,415*2+3,49*2</t>
  </si>
  <si>
    <t>776491001S</t>
  </si>
  <si>
    <t>Úprava krytiny pro montáž soklu, montáž ukončení</t>
  </si>
  <si>
    <t xml:space="preserve">antistatik PVC : </t>
  </si>
  <si>
    <t>776520010RAI</t>
  </si>
  <si>
    <t>Podlahy povlakové z PVC pouze položení, podlahovina ve specifikaci,  , z pásů, včetně soklíku</t>
  </si>
  <si>
    <t>AP-PSV</t>
  </si>
  <si>
    <t>POL2_7</t>
  </si>
  <si>
    <t>lepení a dodávka podlahoviny z PVC, bez podkladu. Svaření podlahoviny. Dodávka a lepení podlahových soklíků z měkčeného PVC. Pastování a vyleštění podlah.</t>
  </si>
  <si>
    <t>306,18/100*12*1,15</t>
  </si>
  <si>
    <t>776520030RAI</t>
  </si>
  <si>
    <t>Podlahy povlakové z PVC pouze položení, podlahovina ve specifikaci,  , z čtverců antistatická, včetně soklíku</t>
  </si>
  <si>
    <t>POL2_</t>
  </si>
  <si>
    <t>114,11/100*12*1,15</t>
  </si>
  <si>
    <t>28412275XXX</t>
  </si>
  <si>
    <t>Podlahovina PVC ( elektrostaticky vodivé ) -  dle parametrů PD - viz skladby podlah</t>
  </si>
  <si>
    <t>POL3_7</t>
  </si>
  <si>
    <t>153,94*1,15</t>
  </si>
  <si>
    <t>2841230_0K</t>
  </si>
  <si>
    <t>Podlahovina PVC - klínek - parametry dle PD ( skladby podlah )</t>
  </si>
  <si>
    <t>306,18*1,15</t>
  </si>
  <si>
    <t>114,11*1,15</t>
  </si>
  <si>
    <t>2841230_T</t>
  </si>
  <si>
    <t>Podlahovina PVC - ukončení - parametry dle PD ( skladby podlah )</t>
  </si>
  <si>
    <t>PVC</t>
  </si>
  <si>
    <t>Podlahovina PVC  -  dle parametrů PD - viz skladby podlah</t>
  </si>
  <si>
    <t>79,77*1,15</t>
  </si>
  <si>
    <t>252,69*1,15</t>
  </si>
  <si>
    <t>998776203R00</t>
  </si>
  <si>
    <t>Přesun hmot pro podlahy povlakové v objektech výšky do 24 m</t>
  </si>
  <si>
    <t>vodorovně do 50 m</t>
  </si>
  <si>
    <t xml:space="preserve">160,161,162,165,166,167,168, : </t>
  </si>
  <si>
    <t>Součet: : 4750,86570</t>
  </si>
  <si>
    <t>777415102RT2</t>
  </si>
  <si>
    <t>Stěrka samonivelační ručně tl. 2 mm, vč. penetrace</t>
  </si>
  <si>
    <t>777415105RT2</t>
  </si>
  <si>
    <t>Stěrka samonivelační ručně tl. 5 mm, vč. penetrace</t>
  </si>
  <si>
    <t xml:space="preserve">samorozlévací, extrémně hladká a rychlá cementová stěrkovací : </t>
  </si>
  <si>
    <t xml:space="preserve">hmota v tl. 5mm. Stěrka zralá ke kladení po cc a6-ti hod při 20C a 65% relativní vlhkosti vzduchu. : </t>
  </si>
  <si>
    <t>998777203R00</t>
  </si>
  <si>
    <t>Přesun hmot pro podlahy syntetické v objektech výšky do 24 m</t>
  </si>
  <si>
    <t>800-773</t>
  </si>
  <si>
    <t xml:space="preserve">170,171, : </t>
  </si>
  <si>
    <t>Součet: : 1118,53910</t>
  </si>
  <si>
    <t>771578011R00</t>
  </si>
  <si>
    <t>Zvláštní úpravy spár spára podlaha-stěna silikonem</t>
  </si>
  <si>
    <t>800-771</t>
  </si>
  <si>
    <t xml:space="preserve">1m2=0,5mb : </t>
  </si>
  <si>
    <t xml:space="preserve">výměra - viz položka 781415013RTX : </t>
  </si>
  <si>
    <t>366,822/2</t>
  </si>
  <si>
    <t>781411904R00</t>
  </si>
  <si>
    <t>Opravy obkladů z obkládaček pórovinových velikosti 200 x 100 mm</t>
  </si>
  <si>
    <t>120</t>
  </si>
  <si>
    <t>781415013RTX</t>
  </si>
  <si>
    <t>Montáž obkladů stěn, porovin., do tmele, rozměr obkladu dle PD, vč. tmele a spár.hmoty</t>
  </si>
  <si>
    <t>RTS 13/ I</t>
  </si>
  <si>
    <t xml:space="preserve">sdk : </t>
  </si>
  <si>
    <t>2,6*(3,49+0,1+0,17*4+4,28+3,415+2,48+0,1)</t>
  </si>
  <si>
    <t>-(1,4*2,0*5)</t>
  </si>
  <si>
    <t>2,7*(3,05+0,85+0,2)</t>
  </si>
  <si>
    <t xml:space="preserve">2165 : </t>
  </si>
  <si>
    <t>2,6*(0,25+0,9+5,75+0,9+2,95+1,1+5,0+0,9+3,1+1,1+5,0+0,925+3,075+0,9+0,725)</t>
  </si>
  <si>
    <t>-(0,9*2,1*5+1,1*2,1*2)</t>
  </si>
  <si>
    <t>7814150SH</t>
  </si>
  <si>
    <t>Montáž obkladů stěn, porovin., do tmele, rozměr obkladu dle PD, příplatek za hydrofobní nanasákavou spárovací hmotu</t>
  </si>
  <si>
    <t>366,822</t>
  </si>
  <si>
    <t>48,52</t>
  </si>
  <si>
    <t>(0,5*1,0*4+0,4*1,0+0,6*1,0*2+0,5*4,23*2)*1,15</t>
  </si>
  <si>
    <t>597813565RX</t>
  </si>
  <si>
    <t>Obkládačka - dle výběru investora</t>
  </si>
  <si>
    <t>366,822*1,15</t>
  </si>
  <si>
    <t>998781203R00</t>
  </si>
  <si>
    <t>Přesun hmot pro obklady keramické v objektech výšky do 24 m</t>
  </si>
  <si>
    <t xml:space="preserve">173,174,175,176,177,178, : </t>
  </si>
  <si>
    <t>Součet: : 3783,15700</t>
  </si>
  <si>
    <t>783541111</t>
  </si>
  <si>
    <t>Uzaírací protiprašný nátěr nad podhledy</t>
  </si>
  <si>
    <t xml:space="preserve">s : </t>
  </si>
  <si>
    <t>11,09+37,11+13,21+37,1+19,91+37,16+8,47+9,8+14,69+13,84+17,29+14,04</t>
  </si>
  <si>
    <t>7839500_XX</t>
  </si>
  <si>
    <t>Nátěr pro bezprašnou a vysoko odolnou úpravu proti oděru ( dvousložkový ), vč. penetrace</t>
  </si>
  <si>
    <t>(0,425*(3,9*2+2,5+2,0*2+2,5))*1,15</t>
  </si>
  <si>
    <t>784450020.BI</t>
  </si>
  <si>
    <t>Malba omyvatelná, otěruvzdorná - 5000cyklů ( bílá ), vč. penetrace</t>
  </si>
  <si>
    <t xml:space="preserve">dotčené prostory mimo obklad : </t>
  </si>
  <si>
    <t>350</t>
  </si>
  <si>
    <t>965_M33_20</t>
  </si>
  <si>
    <t>Obnovení výtahu 20 do původního stavu - kompletně dle PD</t>
  </si>
  <si>
    <t>965_M33_V1, V2</t>
  </si>
  <si>
    <t>Dem + Dod + M výtahu 21, 22</t>
  </si>
  <si>
    <t xml:space="preserve">Cena kromě kompletní dodávky výtahů dle tech. specifikace PD obsahuje: : </t>
  </si>
  <si>
    <t xml:space="preserve">Likvidace veškerých odpadů, výroba, dodávka a montáž nového zařízení dle přiložené technické specifikace v souladu : </t>
  </si>
  <si>
    <t xml:space="preserve">s platnými technickými normami a předpisy. : </t>
  </si>
  <si>
    <t xml:space="preserve">Osvětlení šachty, žebřík do prohlubně, dokumentace pro stavební řízení, kompletní dokumentace k výtahu : </t>
  </si>
  <si>
    <t>965_M33_V3, V4</t>
  </si>
  <si>
    <t>Dem + Dod + M výtahu 23,24</t>
  </si>
  <si>
    <t>965_M39_01</t>
  </si>
  <si>
    <t>Demontáž zdravotnické technologie</t>
  </si>
  <si>
    <t xml:space="preserve">SOUČÁSTÍ BOURACÍCH PRACÍ BUDE I DEMONTÁŽ STÁVAJÍCÍ ZDRAVOTNICKÉ TECHNOLOGIE, BEZPEČNÁ DEMONTÁŽ BUDE PROVEDENA DLE POKYNŮ A POSTUPŮ VÝROBCE A UŽIVATELE : </t>
  </si>
  <si>
    <t>400</t>
  </si>
  <si>
    <t>767_01</t>
  </si>
  <si>
    <t>D + M OK prvky nosných kcí vč. předepsaných povrchových úprav, zvedacích mechanismů, a zednických přímocí ( neuvedených v samostatných položkách )</t>
  </si>
  <si>
    <t>331,26</t>
  </si>
  <si>
    <t>979086112R00</t>
  </si>
  <si>
    <t>Nakládání nebo překládání suti a vybouraných hmot</t>
  </si>
  <si>
    <t>POL8_</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</si>
  <si>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</si>
  <si>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</si>
  <si>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</si>
  <si>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</si>
  <si>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</si>
  <si>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69,70,75,82,85,86,87,89,90,91,92,93,94,95,96,97,98,99,100,101,102,103,104,105,106,113,114,115,116, : </t>
  </si>
  <si>
    <t xml:space="preserve">177, : </t>
  </si>
  <si>
    <t>Součet: : 291,51035</t>
  </si>
  <si>
    <t>979011111R00</t>
  </si>
  <si>
    <t>Svislá doprava suti a vybouraných hmot za prvé podlaží nad nebo pod základním podlažím</t>
  </si>
  <si>
    <t>979011121R00</t>
  </si>
  <si>
    <t>Svislá doprava suti a vybouraných hmot příplatek za každé další podlaží</t>
  </si>
  <si>
    <t>Součet: : 335,23691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</si>
  <si>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</si>
  <si>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</si>
  <si>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</si>
  <si>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</si>
  <si>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</si>
  <si>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5538,69674</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</si>
  <si>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</si>
  <si>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</si>
  <si>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</si>
  <si>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</si>
  <si>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</si>
  <si>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1457,55177</t>
  </si>
  <si>
    <t>979999999R00</t>
  </si>
  <si>
    <t>Poplatek za skládku suti s 10 % příměsí - DUFONEV Brno</t>
  </si>
  <si>
    <t>JKSO:</t>
  </si>
  <si>
    <t>801.11</t>
  </si>
  <si>
    <t>budovy nemocnic a nemocnic s poliklinikou</t>
  </si>
  <si>
    <t>JKSO</t>
  </si>
  <si>
    <t xml:space="preserve"> m3</t>
  </si>
  <si>
    <t>svislá nosná konstrukce monolitická betonová tyčová</t>
  </si>
  <si>
    <t>JKSOChar</t>
  </si>
  <si>
    <t>rekonstrukce a modernizace objektu s opravou</t>
  </si>
  <si>
    <t>JKSOAkce</t>
  </si>
  <si>
    <t>Nařezání izolace na potřebný rouzměr. Vložení izolace do stěny bez dodávky tepelné izolace.</t>
  </si>
  <si>
    <t>974031154RV1</t>
  </si>
  <si>
    <t>Vysekání drážek a otvorů pro vodovodní a kanalizační potrubí ve zdivu, zpětné zapravení</t>
  </si>
  <si>
    <t xml:space="preserve">0,2*(45+2+6)+0,2*(65+76+10)   20% připoj. potrubí kanalizace a 20% potrubí vodovodu vedeného v příčkách : </t>
  </si>
  <si>
    <t>40,8</t>
  </si>
  <si>
    <t>998721102R00</t>
  </si>
  <si>
    <t>Přesun hmot pro vnitřní kanalizaci v objektech výšky do 12 m</t>
  </si>
  <si>
    <t>800-721</t>
  </si>
  <si>
    <t>50 m vodorovně, měřeno od těžiště půdorysné plochy skládky do těžiště půdorysné plochy objektu</t>
  </si>
  <si>
    <t>998722102R00</t>
  </si>
  <si>
    <t>Přesun hmot pro vnitřní vodovod v objektech výšky do 12 m</t>
  </si>
  <si>
    <t>998725102R00</t>
  </si>
  <si>
    <t>Přesun hmot pro zařizovací předměty v objektech výšky do 12 m</t>
  </si>
  <si>
    <t>998767102R00</t>
  </si>
  <si>
    <t>Přesun hmot pro kovové stavební doplňk. konstrukce v objektech výšky do 12 m</t>
  </si>
  <si>
    <t>721194105R00</t>
  </si>
  <si>
    <t>Zřízení přípojek na potrubí D 50 mm, materiál ve specifikaci</t>
  </si>
  <si>
    <t>vyvedení a upevnění odpadních výpustek,</t>
  </si>
  <si>
    <t xml:space="preserve">1*15   součet viz schéma kanalizace, v.č. 105 : </t>
  </si>
  <si>
    <t>721194109R00</t>
  </si>
  <si>
    <t>Zřízení přípojek na potrubí D 110  mm, materiál ve specifikaci</t>
  </si>
  <si>
    <t xml:space="preserve">1*2   součet viz schéma kanalizace, v.č. 105 : </t>
  </si>
  <si>
    <t>721273150RT1</t>
  </si>
  <si>
    <t xml:space="preserve">Ventilační hlavice D 50, 75, 110 mm, přivzdušňovací ventil D 50/75/110 mm s dvojitou izolační stěnou, s masivní pryžovou membránou, s odnímatelnou mřížkou proti hmyzu a pro čištění, mat. </t>
  </si>
  <si>
    <t xml:space="preserve">přivzdušňovací ventil, D 50/75/110 mm : </t>
  </si>
  <si>
    <t xml:space="preserve">1*2   P.V., součet viz schéma kanalizace, v.č. 105 : </t>
  </si>
  <si>
    <t>721290111R00</t>
  </si>
  <si>
    <t>Zkouška těsnosti kanalizace v objektech vodou, DN 125</t>
  </si>
  <si>
    <t xml:space="preserve">45+61+41+38 : </t>
  </si>
  <si>
    <t>185</t>
  </si>
  <si>
    <t>721290123R00</t>
  </si>
  <si>
    <t>Zkouška těsnosti kanalizace v objektech kouřem, DN 300</t>
  </si>
  <si>
    <t>721000000VD</t>
  </si>
  <si>
    <t>Odstavení systému kanalizace z provozu v dotčené části objektu během rekonstrukce</t>
  </si>
  <si>
    <t>hod</t>
  </si>
  <si>
    <t xml:space="preserve">4*8   hod, viz technická zpráva, v.č. 001 : </t>
  </si>
  <si>
    <t>32</t>
  </si>
  <si>
    <t>721000009VD</t>
  </si>
  <si>
    <t>Kondenzační sifon pro zařízení VZT, mechanická pojistka proti vyschnutí, dodávka a montáž</t>
  </si>
  <si>
    <t xml:space="preserve">pro odvod kondenzátu od VZT zařízení : </t>
  </si>
  <si>
    <t xml:space="preserve">1*5   KS, součet viz schéma kanalizace, v.č. 105 : </t>
  </si>
  <si>
    <t>721002900VD</t>
  </si>
  <si>
    <t>Dvířka plastová s rámem, revizní, 150x300mm, dodávka a montáž</t>
  </si>
  <si>
    <t xml:space="preserve">1*2   součet viz půdorysy kanalizace, v.č. 103 : </t>
  </si>
  <si>
    <t>721009154VD</t>
  </si>
  <si>
    <t>Izolace potrubí včetně tvarovek proti rosení a hluku, minerální vlna/AL povrch, na potrubí d125,, tl.25mm, dodávka a montáž</t>
  </si>
  <si>
    <t xml:space="preserve">1*38   součet viz schéma kanalizace, v.č. 105 : </t>
  </si>
  <si>
    <t>38</t>
  </si>
  <si>
    <t>721009155VD</t>
  </si>
  <si>
    <t>Izolace potrubí včetně tvarovek proti rosení a hluku, minerální vlna/AL povrch, na potrubí d110,, tl.25mm, dodávka a montáž</t>
  </si>
  <si>
    <t xml:space="preserve">1*35   součet viz schéma kanalizace, v.č. 105 : </t>
  </si>
  <si>
    <t>35</t>
  </si>
  <si>
    <t>721009156VD</t>
  </si>
  <si>
    <t>Izolace potrubí včetně tvarovek proti rosení a hluku, minerální vlna/AL povrch, na potrubí d75,, tl.25mm, dodávka a montáž</t>
  </si>
  <si>
    <t xml:space="preserve">1*59   součet viz schéma kanalizace, v.č. 105 : </t>
  </si>
  <si>
    <t>59</t>
  </si>
  <si>
    <t>721010011VD</t>
  </si>
  <si>
    <t>Protipožární průchodky/manžety pro plastové kanalizační potrubí, dodávka a montáž</t>
  </si>
  <si>
    <t xml:space="preserve">plastové kanalizační potrubí hrdlované, odolnost dle požárně bezpečnostního řešení stavby : </t>
  </si>
  <si>
    <t xml:space="preserve">1*8   součet viz schéma kanalizace, v.č. 105 : </t>
  </si>
  <si>
    <t>721010012VD</t>
  </si>
  <si>
    <t>Požární utěsnění prostupů nehořlavých kanalizačních potrubí požárně dělícími konstrukcemi, dodávka a, montáž</t>
  </si>
  <si>
    <t xml:space="preserve">nerezové kanalizační potrubí hrdlované, odolnost dle požárně bezpečnostního řešení stavby : </t>
  </si>
  <si>
    <t xml:space="preserve">1*30   součet viz schéma kanalizace, v.č. 105 : </t>
  </si>
  <si>
    <t>721020900VD</t>
  </si>
  <si>
    <t>Demontáž stávajících instalací včetně přesunu hmot a ekologické likvidace odpadu</t>
  </si>
  <si>
    <t xml:space="preserve">2*8   hod, rozsah viz stavební výkresy bouracích prací : </t>
  </si>
  <si>
    <t>16</t>
  </si>
  <si>
    <t>721060000VD</t>
  </si>
  <si>
    <t>Potrubí kanalizační nerez, hrdlované DN50, montáž a dodávka potrubí včetně tvarovek, těsnění a, přechodů, tesnění EPDM</t>
  </si>
  <si>
    <t xml:space="preserve">1*45   Připojovací, součet viz schéma kanalizace, v.č. 105 : </t>
  </si>
  <si>
    <t>45</t>
  </si>
  <si>
    <t>721060001VD</t>
  </si>
  <si>
    <t>Potrubí kanalizační nerez, hrdlované DN70, montáž a dodávka potrubí včetně tvarovek, těsnění a, přechodů, tesnění EPDM</t>
  </si>
  <si>
    <t xml:space="preserve">1*59   Odpadní, součet viz schéma kanalizace, v.č. 105 : </t>
  </si>
  <si>
    <t xml:space="preserve">1*2   Připojovací, součet viz schéma kanalizace, v.č. 105 : </t>
  </si>
  <si>
    <t>721060002VD</t>
  </si>
  <si>
    <t>Potrubí kanalizační nerez, hrdlované DN100, montáž a dodávka potrubí včetně tvarovek, těsnění a, přechodů, tesnění EPDM</t>
  </si>
  <si>
    <t xml:space="preserve">1*35   Odpadní, součet viz schéma kanalizace, v.č. 105 : </t>
  </si>
  <si>
    <t xml:space="preserve">1*6   Připojovací, součet viz schéma kanalizace, v.č. 105 : </t>
  </si>
  <si>
    <t>41</t>
  </si>
  <si>
    <t>721060003VD</t>
  </si>
  <si>
    <t>Potrubí kanalizační nerez, hrdlované DN125, montáž a dodávka potrubí včetně tvarovek, těsnění a, přechodů, tesnění EPDM</t>
  </si>
  <si>
    <t xml:space="preserve">1*38   Odpadní, součet viz schéma kanalizace, v.č. 105 : </t>
  </si>
  <si>
    <t>722181214RT7</t>
  </si>
  <si>
    <t>Izolace vodovodního potrubí návleková trubice z pěnového polyetylenu, tloušťka stěny 20 mm, d 22 mm</t>
  </si>
  <si>
    <t xml:space="preserve">v položce je kalkulována dodávka izolační trubice, spon a lepicí pásky : </t>
  </si>
  <si>
    <t xml:space="preserve">1*65   součet viz schéma vodovodu, v.č. 106 : </t>
  </si>
  <si>
    <t>65</t>
  </si>
  <si>
    <t>722181214RT8</t>
  </si>
  <si>
    <t>Izolace vodovodního potrubí návleková trubice z pěnového polyetylenu, tloušťka stěny 20 mm, d 25 mm</t>
  </si>
  <si>
    <t xml:space="preserve">1*76   součet viz schéma vodovodu, v.č. 106 : </t>
  </si>
  <si>
    <t>76</t>
  </si>
  <si>
    <t>722181214RT9</t>
  </si>
  <si>
    <t>Izolace vodovodního potrubí návleková trubice z pěnového polyetylenu, tloušťka stěny 20 mm, d 28 mm</t>
  </si>
  <si>
    <t xml:space="preserve">1*10   součet viz schéma vodovodu, v.č. 106 : </t>
  </si>
  <si>
    <t>722190401R00</t>
  </si>
  <si>
    <t>Přípojky ke strojům a zařízením vyvedení a připojení výpustek, DN 15</t>
  </si>
  <si>
    <t xml:space="preserve">1*32   součet viz schéma vodovodu, v.č. 106 : </t>
  </si>
  <si>
    <t>722190402R00</t>
  </si>
  <si>
    <t>Přípojky ke strojům a zařízením vyvedení a připojení výpustek, DN 20</t>
  </si>
  <si>
    <t xml:space="preserve">1*6   ZB (2x), součet viz schéma vodovodu, v.č. 106 : </t>
  </si>
  <si>
    <t>722190403R00</t>
  </si>
  <si>
    <t>Přípojky ke strojům a zařízením vyvedení a připojení výpustek, DN 25</t>
  </si>
  <si>
    <t xml:space="preserve">1*1   H19, součet viz půdorysy vodovodu, v.č. 104 : </t>
  </si>
  <si>
    <t>722237661R00</t>
  </si>
  <si>
    <t>Armatury závitové se dvěma závity včetně dodávky materiálu zpětná klapka, vnitřní-vnitřní závit, DN 15, PN 16, mosaz</t>
  </si>
  <si>
    <t xml:space="preserve">1*1   součet viz schéma vodovodu, v.č. 106 : </t>
  </si>
  <si>
    <t>722238511R00</t>
  </si>
  <si>
    <t>Armatury závitové se dvěma závity včetně dodávky materiálu filtr, vnitřní-vnitřní závit, DN 15, PN 10, mosaz</t>
  </si>
  <si>
    <t>722254201RT4</t>
  </si>
  <si>
    <t>Požární příslušenství hydrantový systém D 25, box s plnými dveřmi, stálotvará hadice, průměr 19/30</t>
  </si>
  <si>
    <t xml:space="preserve">kulový ventil G1", propojovací hadice pro připojení na vodovod, průměr 19/30, stálotvará hadice, označení "H" hydrant : </t>
  </si>
  <si>
    <t>722280107R00</t>
  </si>
  <si>
    <t>Tlakové zkoušky vodovodního potrubí přes DN 32 do DN 40</t>
  </si>
  <si>
    <t xml:space="preserve">1+96+78+55+78+25 : </t>
  </si>
  <si>
    <t>333</t>
  </si>
  <si>
    <t>722290234R00</t>
  </si>
  <si>
    <t>Proplach a dezinfekce vodovodního potrubí do DN 80</t>
  </si>
  <si>
    <t>722000001VD</t>
  </si>
  <si>
    <t>Uzavření/otevření systému vodovodu, odstávka vodovodu během rekonstrukce, vypouštění systému</t>
  </si>
  <si>
    <t xml:space="preserve">4*8   hod, viz technická zpráva v.č. 001 : </t>
  </si>
  <si>
    <t>722000005VD</t>
  </si>
  <si>
    <t>Identifikační štítky, samolepky, popisové a orientační tabulky, dodávka a montáž</t>
  </si>
  <si>
    <t xml:space="preserve">Popis potrubí a armatur, nové rozvody i stávající v rozsahu rekonstrukce : </t>
  </si>
  <si>
    <t xml:space="preserve">1*65   součet viz půdorysy vodovodu, v.č. 104 : </t>
  </si>
  <si>
    <t>722003065VD</t>
  </si>
  <si>
    <t>Těsnění prostupů protipožárním tmelem/požárními manžetami, odolnost dle požárně bezpečnostního, řešení, průměr do 200mm, dodávka a montáž</t>
  </si>
  <si>
    <t xml:space="preserve">1*6   součet viz půdorysy vodovodu, v.č. 104 a projekt PBŘ : </t>
  </si>
  <si>
    <t>722090011VD</t>
  </si>
  <si>
    <t>Demontáž stávajících instalací vodovodu včetně přesunu hmot a ekologické likvidace odpadu</t>
  </si>
  <si>
    <t>722130233RV1</t>
  </si>
  <si>
    <t>Potrubí z trub.závit.pozink.svařovan. 11343,DN 25, montáž a dodávka potrubí včetně tvarovek, spojů a, přechodů</t>
  </si>
  <si>
    <t xml:space="preserve">pro napojení nových hadicových systémů : </t>
  </si>
  <si>
    <t>722161113RV1</t>
  </si>
  <si>
    <t>Potrubí měď, lisovaný spoj, D 18 x 1, dodávka a montáž potrubí včetně tvarovek, spojek, přechodů,, těsnění, pro pitnou vodu</t>
  </si>
  <si>
    <t xml:space="preserve">1*96   součet viz schéma vodovodu, v.č. 106 : </t>
  </si>
  <si>
    <t>722161114RV1</t>
  </si>
  <si>
    <t>Potrubí měď, lisovaný spoj, D 22 x 1, dodávka a montáž potrubí včetně tvarovek, spojek, přechodů,, těsnění, pro pitnou vodu</t>
  </si>
  <si>
    <t xml:space="preserve">1*78   součet viz schéma vodovodu, v.č. 106 : </t>
  </si>
  <si>
    <t>78</t>
  </si>
  <si>
    <t>722161115RV1</t>
  </si>
  <si>
    <t>Potrubí měď, lisovaný spoj, D 28 x 1, dodávka a montáž potrubí včetně tvarovek, spojek, přechodů,, těsnění, pro pitnou vodu</t>
  </si>
  <si>
    <t xml:space="preserve">1*55   součet viz schéma vodovodu, v.č. 106 : </t>
  </si>
  <si>
    <t>55</t>
  </si>
  <si>
    <t>722161116RV1</t>
  </si>
  <si>
    <t>Potrubí měď, lisovaný spoj, D 35 x 1,5, dodávka a montáž potrubí včetně tvarovek, spojek, přechodů,, těsnění, pro pitnou vodu</t>
  </si>
  <si>
    <t>722161117RV1</t>
  </si>
  <si>
    <t>Potrubí měď, lisovaný spoj, D 42 x 1,5, dodávka a montáž potrubí včetně tvarovek, spojek, přechodů,, těsnění, pro pitnou vodu</t>
  </si>
  <si>
    <t xml:space="preserve">1*25   součet viz schéma vodovodu, v.č. 106 : </t>
  </si>
  <si>
    <t>25</t>
  </si>
  <si>
    <t>722180048VD</t>
  </si>
  <si>
    <t>Izolace potrubí z min.vlny včetně izolace tvarovek na d18/20mm, povrchová úprava Al, lepící páska,, dodávka a montáž</t>
  </si>
  <si>
    <t xml:space="preserve">1*31   součet viz schéma vodovodu, v.č. 106 : </t>
  </si>
  <si>
    <t>31</t>
  </si>
  <si>
    <t>722180050VD</t>
  </si>
  <si>
    <t>Izolace potrubí z min.vlny včetně izolace tvarovek na d22/20mm, povrchová úprava Al, lepící páska,, dodávka a montáž</t>
  </si>
  <si>
    <t xml:space="preserve">1*2   součet viz schéma vodovodu, v.č. 106 : </t>
  </si>
  <si>
    <t>722180051VD</t>
  </si>
  <si>
    <t>Izolace potrubí z min.vlny včetně izolace tvarovek na d28/25mm, povrchová úprava Al, lepící páska,, dodávka a montáž</t>
  </si>
  <si>
    <t xml:space="preserve">1*45   součet viz schéma vodovodu, v.č. 106 : </t>
  </si>
  <si>
    <t>722180052VD</t>
  </si>
  <si>
    <t>Izolace potrubí z min.vlny včetně izolace tvarovek na d35/30mm, povrchová úprava Al, lepící páska,, dodávka a montáž</t>
  </si>
  <si>
    <t>722180053VD</t>
  </si>
  <si>
    <t>Izolace potrubí z min.vlny včetně izolace tvarovek na d42/40mm, povrchová úprava Al, lepící páska,, dodávka a montáž</t>
  </si>
  <si>
    <t>722189001VD</t>
  </si>
  <si>
    <t>Izolace z min.vlna tl.25mm/AL-požární rozvod.Izolace potrubí včetně tvarovek</t>
  </si>
  <si>
    <t>722295081VD</t>
  </si>
  <si>
    <t>Cirkulační čerpadlo teplé vody, 230V, G1/2" vnější závit, dodávka a montáž</t>
  </si>
  <si>
    <t xml:space="preserve">nerez nebo bronz, pro H=1,50 a průtok 1,00 m3/h : </t>
  </si>
  <si>
    <t>72242239060VD</t>
  </si>
  <si>
    <t>Rohový ventil se zpětnou klapkou G1/2", dodávka a montáž</t>
  </si>
  <si>
    <t xml:space="preserve">1*2   d, součet viz schéma vodovodu, v.č. 106 : </t>
  </si>
  <si>
    <t>722422389001VD</t>
  </si>
  <si>
    <t>Ventil uzavírací se šikmým sedlem, DN15, závitový nebo lisovací spoj, těleso červený bronz, sedlo, ventilu z nerezi, vřetenový převod, dodávka a montáž</t>
  </si>
  <si>
    <t>722422389002VD</t>
  </si>
  <si>
    <t>Ventil uzavírací se šikmým sedlem, DN20, závitový nebo lisovací spoj, těleso červený bronz, sedlo, ventilu z nerezi, vřetenový převod, dodávka a montáž</t>
  </si>
  <si>
    <t xml:space="preserve">1*27   součet viz schéma vodovodu, v.č. 106 : </t>
  </si>
  <si>
    <t>27</t>
  </si>
  <si>
    <t>722422389003VD</t>
  </si>
  <si>
    <t>Ventil uzavírací se šikmým sedlem, DN25, závitový nebo lisovací spoj, těleso červený bronz, sedlo, ventilu z nerezi, vřetenový převod, dodávka a montáž</t>
  </si>
  <si>
    <t xml:space="preserve">1*6   součet viz schéma vodovodu, v.č. 106 : </t>
  </si>
  <si>
    <t>722422389004VD</t>
  </si>
  <si>
    <t>Ventil uzavírací se šikmým sedlem, DN32, závitový nebo lisovací spoj, těleso červený bronz, sedlo, ventilu z nerezi, vřetenový převod, dodávka a montáž</t>
  </si>
  <si>
    <t>722422389006VD</t>
  </si>
  <si>
    <t>Ventil uzavírací se šikmým sedlem, DN50, závitový nebo lisovací spoj, těleso červený bronz, sedlo, ventilu z nerezi, vřetenový převod, dodávka a montáž</t>
  </si>
  <si>
    <t>725860202R00</t>
  </si>
  <si>
    <t>Zápachové uzávěrky (sifony) pro zařizovací předměty D 40, 50 mm x 6/4"; pro dřezy; PP; příslušenství stavitelný kulový kloub</t>
  </si>
  <si>
    <t xml:space="preserve">1*2   N, součet viz schéma vodovodu a kanalizace, v.č. 105, 106 : </t>
  </si>
  <si>
    <t xml:space="preserve">1*3   DZ, součet viz schéma vodovodu a kanalizace, v.č. 105, 106 : </t>
  </si>
  <si>
    <t>725860213R00</t>
  </si>
  <si>
    <t>Zápachové uzávěrky (sifony) pro zařizovací předměty D 32, 40 mm x 5/4"; pro umyvadla; PP; příslušenství krycí růžice odtoku, zpětný uzávěr</t>
  </si>
  <si>
    <t xml:space="preserve">1*2   UN, součet viz schéma vodovodu a kanalizace, v.č. 105, 106 : </t>
  </si>
  <si>
    <t xml:space="preserve">1*3   UZB, součet viz schéma vodovodu a kanalizace, v.č. 105, 106 : </t>
  </si>
  <si>
    <t>725090011VD</t>
  </si>
  <si>
    <t>Demontáž stávajících zařizovacích předmětů včetně přesunu hmot ekologické likvidace odpadu</t>
  </si>
  <si>
    <t>725825111RV1</t>
  </si>
  <si>
    <t>Baterie umyvadlová nástěnná ruční chrom, keramická kartuše, usměrňovač toku, dodávka a montáž</t>
  </si>
  <si>
    <t xml:space="preserve">bez perlátoru : </t>
  </si>
  <si>
    <t>725825111RV2</t>
  </si>
  <si>
    <t>Baterie umyvadlová nástěnná ruční chrom, loketní ovládání, keramická kartuše, usměrňovač toku,, dodávka a montáž</t>
  </si>
  <si>
    <t>725825114RV1</t>
  </si>
  <si>
    <t>Baterie dřezová nástěnná ruční chrom, keramická kartuše, usměrňovač toku, dodávka a montáž</t>
  </si>
  <si>
    <t xml:space="preserve">1*2   VZ, součet viz schéma vodovodu a kanalizace, v.č. 105, 106 : </t>
  </si>
  <si>
    <t>767995101RV1</t>
  </si>
  <si>
    <t>Systémové uložení potrubí</t>
  </si>
  <si>
    <t xml:space="preserve">0,5*(185)+0,5*(333)   0,5kg/1,0m potrubí vodovodu a kanalizace, viz výkresy kanalizace a vodovodu : </t>
  </si>
  <si>
    <t>259</t>
  </si>
  <si>
    <t>767995102RV1</t>
  </si>
  <si>
    <t>Nosná kovová konstrukce pro potrubí kanalizace, atypický zámečnický výrobek, dodávka a montáž</t>
  </si>
  <si>
    <t xml:space="preserve">pro potrubí odvodu kondenzátu v 1.PP, odvod kondenzátu z potrubí VZT pod strupem 1.PP - strojovna VZT : </t>
  </si>
  <si>
    <t xml:space="preserve">1,5*(20)   1,5kg/1,0m potrubí, viz půdorys kanalizace v 1.PP, v.č. 101 : </t>
  </si>
  <si>
    <t>941955002R00</t>
  </si>
  <si>
    <t>Lešení lehké pracovní pomocné pomocné, o výšce lešeňové podlahy přes 1,2 do 1,9 m</t>
  </si>
  <si>
    <t>A4.26</t>
  </si>
  <si>
    <t>970051080R00</t>
  </si>
  <si>
    <t>Jádrové vrtání, kruhové prostupy v železobetonu jádrové vrtání , do D 80 mm, ŽB</t>
  </si>
  <si>
    <t>0,37*1</t>
  </si>
  <si>
    <t>970056080R00</t>
  </si>
  <si>
    <t>Jádrové vrtání, kruhové prostupy v železobetonu příplatek za jádrové vrtání do stropu, do D 80 mm, ŽB</t>
  </si>
  <si>
    <t>713400821R00</t>
  </si>
  <si>
    <t>Odstranění tepelné izolace potrubí pásy nebo foĺiemi_x000D_
 potrubí</t>
  </si>
  <si>
    <t>(2*3,14*0,025)*10</t>
  </si>
  <si>
    <t>(2*3,14*0,0125)*10</t>
  </si>
  <si>
    <t>722182011R00</t>
  </si>
  <si>
    <t>Montáž tepelné izolace potrubí lepicí páska, sponky , do DN 25</t>
  </si>
  <si>
    <t>722182014R00</t>
  </si>
  <si>
    <t>Montáž tepelné izolace potrubí lepicí páska, sponky , přes DN 25 do DN 40</t>
  </si>
  <si>
    <t>732199100RM1</t>
  </si>
  <si>
    <t>Montáž orientačních štítků s dodávkou orientačního štítku</t>
  </si>
  <si>
    <t>soubor</t>
  </si>
  <si>
    <t>800-731</t>
  </si>
  <si>
    <t>733110806R00</t>
  </si>
  <si>
    <t>Demontáž potrubí z ocelových trubek závitových přes 15 do DN 32</t>
  </si>
  <si>
    <t>(beztlaký kondenzát od stávaj.VZT č.11)</t>
  </si>
  <si>
    <t>733120819R00</t>
  </si>
  <si>
    <t>Demontáž potrubí z ocelových trubek hladkých přes 38 do D 60,3</t>
  </si>
  <si>
    <t>(přípojka potrubí ke stávajícímu VZT zařízení č.11)</t>
  </si>
  <si>
    <t>733890803R00</t>
  </si>
  <si>
    <t>Vnitrostaveništní přemístění demontovaných hmot rozvodů potrubí vodorovně do 100 m_x000D_
 z objektů výšky přes 6 do 24 m</t>
  </si>
  <si>
    <t>vrtání : 0,00106</t>
  </si>
  <si>
    <t>izolace : 0,00495</t>
  </si>
  <si>
    <t>potrubí : 0,032+0,0473</t>
  </si>
  <si>
    <t>armatury : 0,039+0,034+0,0035</t>
  </si>
  <si>
    <t>ocel : 0,03</t>
  </si>
  <si>
    <t>734100812R00</t>
  </si>
  <si>
    <t>Demontáž přírubových armatur se dvěma přírubami, přes 50 do DN 100</t>
  </si>
  <si>
    <t>Demontáž stávajícího regulačního ventilu M=128kg/h vč. pohonu a protipřírub u parního zvlhčovače stávaj. VZT zařízení č.11</t>
  </si>
  <si>
    <t>734160812R00</t>
  </si>
  <si>
    <t>Demontáž odvaděčů kondenzátu do DN 25</t>
  </si>
  <si>
    <t>u stávajícího VZT zařízení č.11</t>
  </si>
  <si>
    <t>734200824R00</t>
  </si>
  <si>
    <t>Demontáž závitových armatur se dvěma závity, přes 6/4 do G 2"</t>
  </si>
  <si>
    <t>767996801R00</t>
  </si>
  <si>
    <t>Demontáž ostatních doplňků staveb atypických konstrukcí_x000D_
 o hmotnosti přes 20 do 50 kg</t>
  </si>
  <si>
    <t>(uložení potrubí)</t>
  </si>
  <si>
    <t>1,5*10,0</t>
  </si>
  <si>
    <t>998733203R00</t>
  </si>
  <si>
    <t>Přesun hmot pro rozvody potrubí v objektech výšky do 24 m</t>
  </si>
  <si>
    <t>04-1.1.1_P</t>
  </si>
  <si>
    <t>D+M Trubky z nerez oceli dle AISI 316; RA&lt;0,8; leštěno, po montáži odmaštěno, mořeno a pasivováno; , ruční svařování; pro rozvody potrubí čisté páry 2,7bar D38x2</t>
  </si>
  <si>
    <t>04-1.1.10_P</t>
  </si>
  <si>
    <t>D+M koleno 90° z nerez oceli dle AISI 304, D22x2</t>
  </si>
  <si>
    <t>04-1.1.2_P</t>
  </si>
  <si>
    <t>D+M Trubky z nerez oceli dle AISI 304; po montáži odmaštěno, mořeno a pasivováno; ruční svařování;, pro rozvody potrubí kondenzátu čisté páry 2,7bar a odfuku od pojistných ventilů D22x2</t>
  </si>
  <si>
    <t>04-1.1.6_P</t>
  </si>
  <si>
    <t>D+M Napojení na stávající nerezové potrubí AISI 316  D38x2  potrubím D38x2</t>
  </si>
  <si>
    <t>04-1.1.8_P</t>
  </si>
  <si>
    <t>D+M Napojení na stávající nerezové potrubí AISI 304  D22x2 potrubím D22x2</t>
  </si>
  <si>
    <t>04-1.1.9_P</t>
  </si>
  <si>
    <t>D+M koleno 90° z nerez oceli dle AISI 316, D38x2</t>
  </si>
  <si>
    <t>04-1.2.1.1_P</t>
  </si>
  <si>
    <t>D+M Filtr nerez AISI 316 pro čistou páru odolný do 200°C, PN 16, síto s kruhovými otvory 0,8mm, přivařovací , D11/4"</t>
  </si>
  <si>
    <t>04-1.2.1.2_P</t>
  </si>
  <si>
    <t>D+M Kulový kohout třídílný nerez AISI 304 pro kondenzát čisté páry, přivařovací, odolný do 200°C, PN 16, ovládaný pákou,  D1/2"</t>
  </si>
  <si>
    <t>04-1.2.1.3_P</t>
  </si>
  <si>
    <t>D+M Zpětný ventil nerez AISI 304 pro kondenzát čisté páry, PN16, D1/2"</t>
  </si>
  <si>
    <t>04-1.2.1.4_P</t>
  </si>
  <si>
    <t>D+M Manometr nerez O 100, 0-6bar, do 200°C vč. vodní předlohy "U" nerez O 1/2", manometrického, zkušebního ventilu třícestného nerez O 1/2"</t>
  </si>
  <si>
    <t>04-1.3.1_P</t>
  </si>
  <si>
    <t>D+M Doplňkové konstrukce - závěsy potrubí , (konzole, kluz. podpěry, objímky, táhla), stavebnicového systému(galvanicky pozinkované)</t>
  </si>
  <si>
    <t>04-1.3.10_P</t>
  </si>
  <si>
    <t>D+M Protipožární těsnění prostupů ocel.trubek přes stavební požárně dělicí konstrukci: silikonový , protipožární tmel, pož.odolnost až EI 180min, kartuše 310ml</t>
  </si>
  <si>
    <t>04-1.3.11_P</t>
  </si>
  <si>
    <t>Ruční vytlačovací přístroj</t>
  </si>
  <si>
    <t>04-1.3.12_P</t>
  </si>
  <si>
    <t>D+M Protipožární identifikační štítek</t>
  </si>
  <si>
    <t>04-1.3.5_P</t>
  </si>
  <si>
    <t>D+M Pasivace a proplach</t>
  </si>
  <si>
    <t>04-1.3.6_P</t>
  </si>
  <si>
    <t>D+M Kontrola svarů</t>
  </si>
  <si>
    <t>04-1.3.7_P</t>
  </si>
  <si>
    <t>D+M Sterilizace</t>
  </si>
  <si>
    <t>04-1.3.8_P</t>
  </si>
  <si>
    <t>D+M Dokumentace zmapování svarů</t>
  </si>
  <si>
    <t>04-1.3.9_P</t>
  </si>
  <si>
    <t>D+M Validace - Instalační a Operační kvalifikace</t>
  </si>
  <si>
    <t>04-1.5.1_P</t>
  </si>
  <si>
    <t>D+M Zaslepení stávající přípojky</t>
  </si>
  <si>
    <t>230120041R00</t>
  </si>
  <si>
    <t>Čištění potrubí profukováním nebo proplach. DN 32</t>
  </si>
  <si>
    <t>9+5</t>
  </si>
  <si>
    <t>230170011R00</t>
  </si>
  <si>
    <t>Zkouška těsnosti potrubí, DN do 40</t>
  </si>
  <si>
    <t>904      R00</t>
  </si>
  <si>
    <t>Hzs-zkousky v ramci montaz.praci</t>
  </si>
  <si>
    <t>h</t>
  </si>
  <si>
    <t>Prav.M</t>
  </si>
  <si>
    <t>Požární dohled po řezání a sváření</t>
  </si>
  <si>
    <t>283233621R</t>
  </si>
  <si>
    <t>páska spojovací Al, PE; samolepicí; jednostranně; spoj parotěsný; š = 50,0 mm; l = 50 m</t>
  </si>
  <si>
    <t>63143051R</t>
  </si>
  <si>
    <t>pouzdro potrubní minerální vlákno; povrchová úprava Al fólie; vnitřní průměr 27,0 mm; tl. izolace 25,0 mm; provozní teplota  do 600 °C; tepelná vodivost (50°C) 0,040 W/mK; tepelná vodivost (250°C) 0,083 W/mK</t>
  </si>
  <si>
    <t>63143113R</t>
  </si>
  <si>
    <t>pouzdro potrubní minerální vlákno; povrchová úprava Al fólie; vnitřní průměr 43,0 mm; tl. izolace 40,0 mm; provozní teplota  do 600 °C; tepelná vodivost (50°C) 0,040 W/mK; tepelná vodivost (250°C) 0,083 W/mK</t>
  </si>
  <si>
    <t>941955003R00</t>
  </si>
  <si>
    <t>Lešení lehké pracovní pomocné pomocné, o výšce lešeňové podlahy přes 1,9 do 2,5 m</t>
  </si>
  <si>
    <t>DN20 : (4+2+2)</t>
  </si>
  <si>
    <t>DN25 : (6+6+6+6+12)</t>
  </si>
  <si>
    <t>DN 32 : (6+6+4)</t>
  </si>
  <si>
    <t>DN40 : (6+6+4+4+12)</t>
  </si>
  <si>
    <t>722182016R00</t>
  </si>
  <si>
    <t>Montáž tepelné izolace potrubí lepicí páska, sponky , přes DN 40 do DN 80</t>
  </si>
  <si>
    <t>DN50 : (6+6+4+4+26+5+7+2)</t>
  </si>
  <si>
    <t>733111124R00</t>
  </si>
  <si>
    <t>Potrubí z trubek závitových ocelových bezešvých, běžných, nízkotlaké a středotlaké, DN 20</t>
  </si>
  <si>
    <t>(4+2+2)</t>
  </si>
  <si>
    <t>733111125R00</t>
  </si>
  <si>
    <t>Potrubí z trubek závitových ocelových bezešvých, běžných, nízkotlaké a středotlaké, DN 25</t>
  </si>
  <si>
    <t>(6+6+6+6+12)</t>
  </si>
  <si>
    <t>733111126R00</t>
  </si>
  <si>
    <t>Potrubí z trubek závitových ocelových bezešvých, běžných, nízkotlaké a středotlaké, DN 32</t>
  </si>
  <si>
    <t>(6+6+4)</t>
  </si>
  <si>
    <t>733111127R00</t>
  </si>
  <si>
    <t>Potrubí z trubek závitových ocelových bezešvých, běžných, nízkotlaké a středotlaké, DN 40</t>
  </si>
  <si>
    <t>(6+6+4+4+12)</t>
  </si>
  <si>
    <t>733111128R00</t>
  </si>
  <si>
    <t>Potrubí z trubek závitových ocelových bezešvých, běžných, nízkotlaké a středotlaké, DN 50</t>
  </si>
  <si>
    <t>(6+6+4+4+26+5+7+2)</t>
  </si>
  <si>
    <t>733110808R00</t>
  </si>
  <si>
    <t>Demontáž potrubí z ocelových trubek závitových přes 32 do DN 50</t>
  </si>
  <si>
    <t>733190106R00</t>
  </si>
  <si>
    <t>Tlakové zkoušky potrubí ocelových závitových, plastových, měděných do DN 32</t>
  </si>
  <si>
    <t>DN 25 : (6+6+6+6+12)</t>
  </si>
  <si>
    <t>733190107R00</t>
  </si>
  <si>
    <t>Tlakové zkoušky potrubí ocelových závitových, plastových, měděných přes DN 32 do DN 40</t>
  </si>
  <si>
    <t>733190108R00</t>
  </si>
  <si>
    <t>Tlakové zkoušky potrubí ocelových závitových, plastových, měděných přes DN 40 do DN 50</t>
  </si>
  <si>
    <t>potrubí : 0,80864</t>
  </si>
  <si>
    <t>armatury : 0,1050</t>
  </si>
  <si>
    <t>734172112R00</t>
  </si>
  <si>
    <t>Průhledítka, mezikusy, přírubové spoje mezikusy z ocelových trubek hladkých - jednoznačné_x000D_
 DN 25</t>
  </si>
  <si>
    <t>734173414R00</t>
  </si>
  <si>
    <t>Průhledítka, mezikusy, přírubové spoje přírubové spoje_x000D_
 PN 1,6/I MPa, DN 50</t>
  </si>
  <si>
    <t>734193216R00</t>
  </si>
  <si>
    <t>Ostatní přírubové armatury včetně dodávky materiálu mezipřírubová uzavírací a regulační klapka, DN 50, PN 16, litina, spoj bez navaření přírub</t>
  </si>
  <si>
    <t>734209103R00</t>
  </si>
  <si>
    <t>Montáž závitových armatur armatury ve specifikaci s jedním závitem, G 1/2"</t>
  </si>
  <si>
    <t>MONTÁŽ PRO: POHON PRO TLAKOVĚ NEZÁVISLÝ 2-CESTNÝ REGULAČNÍ VENTIL</t>
  </si>
  <si>
    <t>NAPÁJECÍ NAPĚTÍ 24V, OVLÁDÁNÍ 0-10V, ROVNOPROCENTNÍ CHARAKTERISTIKA, VŠE DODÁVKA MaR,</t>
  </si>
  <si>
    <t>734209104R00</t>
  </si>
  <si>
    <t>Montáž závitových armatur armatury ve specifikaci s jedním závitem, G 3/4"</t>
  </si>
  <si>
    <t>734209113R00</t>
  </si>
  <si>
    <t>Montáž závitových armatur armatury ve specifikaci se dvěma závity, G 1/2"</t>
  </si>
  <si>
    <t>MONTÁŽ PRO: TLAKOVĚ NEZÁVISLÝ 2-CESTNÝ REGULAČNÍ VENTIL</t>
  </si>
  <si>
    <t>VŠE DODÁVKA MaR,</t>
  </si>
  <si>
    <t>734209114R00</t>
  </si>
  <si>
    <t>Montáž závitových armatur armatury ve specifikaci se dvěma závity, G 3/4"</t>
  </si>
  <si>
    <t>734209118R00</t>
  </si>
  <si>
    <t>Montáž závitových armatur armatury ve specifikaci se dvěma závity, G 2"</t>
  </si>
  <si>
    <t>734235122R00</t>
  </si>
  <si>
    <t>Ventily a kohouty uzavírací závitové včetně dodávky materiálu kulový kohout, DN 20, vnitřní-vnitřní, PN 42, mosaz</t>
  </si>
  <si>
    <t>734235123R00</t>
  </si>
  <si>
    <t>Ventily a kohouty uzavírací závitové včetně dodávky materiálu kulový kohout, DN 25, vnitřní-vnitřní, PN 35, mosaz</t>
  </si>
  <si>
    <t>734235126R00</t>
  </si>
  <si>
    <t>Ventily a kohouty uzavírací závitové včetně dodávky materiálu kulový kohout, DN 50, vnitřní-vnitřní, PN 35, mosaz</t>
  </si>
  <si>
    <t>734245122R00</t>
  </si>
  <si>
    <t>Ventily a klapky zpětné závitové včetně dodávky materiálu zpětný ventil, DN 20, vnitřní-vnitřní závit, PN 16, mosaz</t>
  </si>
  <si>
    <t>734245123R00</t>
  </si>
  <si>
    <t>Ventily a klapky zpětné závitové včetně dodávky materiálu zpětný ventil, DN 25, vnitřní-vnitřní závit, PN 16, mosaz</t>
  </si>
  <si>
    <t>734245126R00</t>
  </si>
  <si>
    <t>Ventily a klapky zpětné závitové včetně dodávky materiálu zpětný ventil, DN 50, vnitřní-vnitřní závit, PN 10, mosaz</t>
  </si>
  <si>
    <t>734265313R00</t>
  </si>
  <si>
    <t>Šroubení včetně dodávky materiálu topenářské šroubení, DN 20, přímé, PN 16, mosaz</t>
  </si>
  <si>
    <t>734265314R00</t>
  </si>
  <si>
    <t>Šroubení včetně dodávky materiálu topenářské šroubení, DN 25, přímé, PN 16, mosaz</t>
  </si>
  <si>
    <t>734265317R00</t>
  </si>
  <si>
    <t>Šroubení včetně dodávky materiálu topenářské šroubení, DN 50, přímé, PN 16, mosaz</t>
  </si>
  <si>
    <t>734295321R00</t>
  </si>
  <si>
    <t>Ostatní armatury kohouty plnící a vypouštěcí včetně dodávky materiálu_x000D_
 kulový kohout vypouštěcí a napouštěcí, DN 15, PN 10, mosaz</t>
  </si>
  <si>
    <t>734295212R00</t>
  </si>
  <si>
    <t>Ostatní armatury filtry a kohouty kulové s filtrem závitové včetně dodávky materiálu filtr, DN 20, vnitřní-vnitřní závit, PN 20, mosaz</t>
  </si>
  <si>
    <t>734295213R00</t>
  </si>
  <si>
    <t>Ostatní armatury filtry a kohouty kulové s filtrem závitové včetně dodávky materiálu filtr, DN 25, vnitřní-vnitřní závit, PN 20, mosaz</t>
  </si>
  <si>
    <t>734295216R00</t>
  </si>
  <si>
    <t>Ostatní armatury filtry a kohouty kulové s filtrem závitové včetně dodávky materiálu filtr, DN 50, vnitřní-vnitřní závit, PN 20, mosaz</t>
  </si>
  <si>
    <t>734421150R00</t>
  </si>
  <si>
    <t>Tlakoměry včetně dodávky materiálu_x000D_
 deformační 0-10 MPa č. 53312, D 100</t>
  </si>
  <si>
    <t>734494213R00</t>
  </si>
  <si>
    <t>Stavoznaky, ochranné jímky, návarky návarky s trubkovým závitem_x000D_
 G 1/2"</t>
  </si>
  <si>
    <t>Návarek pro teploměr a manometr</t>
  </si>
  <si>
    <t>783226100R00</t>
  </si>
  <si>
    <t>Nátěry kov.stavebních doplňk.konstrukcí syntetické základní</t>
  </si>
  <si>
    <t>0,065*152</t>
  </si>
  <si>
    <t>783424740R00</t>
  </si>
  <si>
    <t>Nátěry potrubí a armatur syntetické potrubí, do DN 50 mm, základní</t>
  </si>
  <si>
    <t>na vzduchu schnoucí</t>
  </si>
  <si>
    <t>DN32 : (6+6+4)</t>
  </si>
  <si>
    <t>01-2.4.2-T</t>
  </si>
  <si>
    <t>D+M Doplňkové konstrukce – závěsy potrubí (objímky+táhla)</t>
  </si>
  <si>
    <t>04-2.1.1-T</t>
  </si>
  <si>
    <t>D+M Čerpadlo oběhové, elektronicky regulovatelné,(Č-9.P), Q=4,03 m3, H=3,0 m, Pel=56 W, 230 V, dodávka topení, -šroubení pro čerpadlo G 1" (2ks)</t>
  </si>
  <si>
    <t>04-2.1.2-T</t>
  </si>
  <si>
    <t>D+M Čerpadlo oběhové, elektronicky regulovatelné,(Č-9.1.D), Q=0,67 m3, H=3,0 m, Pel=51 W, 230 V, dodávka topení, -šroubení pro čerpadlo G 1" (2ks)</t>
  </si>
  <si>
    <t>04-2.1.3-T</t>
  </si>
  <si>
    <t>D+M Čerpadlo oběhové, elektronicky regulovatelné,(Č-9.2.D), Q=0,66 m3, H=3,0 m, Pel=51 W, 230 V, dodávka topení, -šroubení pro čerpadlo G 1" (2ks)</t>
  </si>
  <si>
    <t>04-2.1.4-T</t>
  </si>
  <si>
    <t>D+M Čerpadlo oběhové, elektronicky regulovatelné,(Č-9.3.D), Q=0,66 m3, H=3,0 m, Pel=51 W, 230 V, dodávka topení, -šroubení pro čerpadlo G 1" (2ks)</t>
  </si>
  <si>
    <t>04-2.1.5-T</t>
  </si>
  <si>
    <t>D+M Čerpadlo oběhové, elektronicky regulovatelné,(Č-9.4.D), Q=0,32 m3, H=3,0 m, Pel=51 W, 230 V, dodávka topení, -šroubení pro čerpadlo G 1" (2ks)</t>
  </si>
  <si>
    <t>04-2.1.7-T</t>
  </si>
  <si>
    <t>Uvedení čerpadel do provozu</t>
  </si>
  <si>
    <t>04-2.3.12-T</t>
  </si>
  <si>
    <t>D+M Automatomatický odvzdušňovací ventil G1/2"</t>
  </si>
  <si>
    <t>04-2.3.2a-T</t>
  </si>
  <si>
    <t>D+M Vyvažovací ventil ruční závitový s měřícími vsuvkami G 1/2“</t>
  </si>
  <si>
    <t>04-2.3.2b-T</t>
  </si>
  <si>
    <t>D+M Vyvažovací ventil ruční závitový s měřícími vsuvkami G 3/4“</t>
  </si>
  <si>
    <t>04-2.3.2d-T</t>
  </si>
  <si>
    <t>D+M Vyvažovací ventil ruční závitový s měřícími vsuvkami G 6/4“</t>
  </si>
  <si>
    <t>04-2.3.8-T</t>
  </si>
  <si>
    <t>D+M Teploměr jednotrubkový, stonek 100 mm, nerez jímka  rozsah 0-120°C</t>
  </si>
  <si>
    <t>734209105P</t>
  </si>
  <si>
    <t>Montáž armatur závitových,s 1závitem, G 2</t>
  </si>
  <si>
    <t>734494213P</t>
  </si>
  <si>
    <t>Návarky pro čidla MaR G 1/2,  (dle MaR), 100 mm, jímka</t>
  </si>
  <si>
    <t>767990010RA0</t>
  </si>
  <si>
    <t>Ostatní atypické kovové prvky do 5 kg/kus</t>
  </si>
  <si>
    <t>Hydraulické vyvážení topného systému : 36</t>
  </si>
  <si>
    <t>Zajištění požárního dozoru po řezání a sváření : 160</t>
  </si>
  <si>
    <t>Napuštění a vypuštění systému : 12</t>
  </si>
  <si>
    <t>904      R02</t>
  </si>
  <si>
    <t>Hzs-zkousky v ramci montaz.praci, Topná zkouška</t>
  </si>
  <si>
    <t>-vyvážení a zaregulování systému</t>
  </si>
  <si>
    <t>vyvážení a zaregulování systému : 72</t>
  </si>
  <si>
    <t>909      R00</t>
  </si>
  <si>
    <t>Hzs-nezmeritelne stavebni prace</t>
  </si>
  <si>
    <t>63143081R</t>
  </si>
  <si>
    <t>pouzdro potrubní minerální vlákno; povrchová úprava Al fólie; vnitřní průměr 27,0 mm; tl. izolace 30,0 mm; provozní teplota  do 600 °C; tepelná vodivost (50°C) 0,040 W/mK; tepelná vodivost (250°C) 0,083 W/mK</t>
  </si>
  <si>
    <t>DN 25 : (4+2+2)</t>
  </si>
  <si>
    <t>63143082R</t>
  </si>
  <si>
    <t>pouzdro potrubní minerální vlákno; povrchová úprava Al fólie; vnitřní průměr 34,0 mm; tl. izolace 30,0 mm; provozní teplota  do 600 °C; tepelná vodivost (50°C) 0,040 W/mK; tepelná vodivost (250°C) 0,083 W/mK</t>
  </si>
  <si>
    <t>63143083R</t>
  </si>
  <si>
    <t>pouzdro potrubní minerální vlákno; povrchová úprava Al fólie; vnitřní průměr 43,0 mm; tl. izolace 30,0 mm; provozní teplota  do 600 °C; tepelná vodivost (50°C) 0,040 W/mK; tepelná vodivost (250°C) 0,083 W/mK</t>
  </si>
  <si>
    <t>63143084R</t>
  </si>
  <si>
    <t>pouzdro potrubní minerální vlákno; povrchová úprava Al fólie; vnitřní průměr 49,0 mm; tl. izolace 30,0 mm; provozní teplota  do 600 °C; tepelná vodivost (50°C) 0,040 W/mK; tepelná vodivost (250°C) 0,083 W/mK</t>
  </si>
  <si>
    <t>63143155R</t>
  </si>
  <si>
    <t>pouzdro potrubní minerální vlákno; povrchová úprava Al fólie; vnitřní průměr 61,0 mm; tl. izolace 50,0 mm; provozní teplota  do 600 °C; tepelná vodivost (50°C) 0,040 W/mK; tepelná vodivost (250°C) 0,083 W/mK</t>
  </si>
  <si>
    <t>(2*3,14*0,025)*30,0</t>
  </si>
  <si>
    <t>(2*3,14*0,05)*100,0</t>
  </si>
  <si>
    <t>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t>
  </si>
  <si>
    <t>733110810R00</t>
  </si>
  <si>
    <t>Demontáž potrubí z ocelových trubek závitových přes 50 do DN 80</t>
  </si>
  <si>
    <t>potrubí do DN50 : 0,1596</t>
  </si>
  <si>
    <t>potrubí do DN100 : 0,858</t>
  </si>
  <si>
    <t>izolace : 0,07583</t>
  </si>
  <si>
    <t>734109214R00</t>
  </si>
  <si>
    <t>Montáž přírubových armatur armatury ve specifikaci se dvěma přírubami, PN 1,6, DN 50</t>
  </si>
  <si>
    <t>(regulační ventily dod. MaR)</t>
  </si>
  <si>
    <t>734163118R00</t>
  </si>
  <si>
    <t>Odváděče kondenzátu, odlučovače vody, filtry, přírubové spoje včetně dodávky materiálu_x000D_
 filtr, DN 80, PN 16, spoj s navařením přírub, litina</t>
  </si>
  <si>
    <t>734173416R00</t>
  </si>
  <si>
    <t>Průhledítka, mezikusy, přírubové spoje přírubové spoje_x000D_
 PN 1,6/I MPa, DN 65</t>
  </si>
  <si>
    <t>734173417R00</t>
  </si>
  <si>
    <t>Průhledítka, mezikusy, přírubové spoje přírubové spoje_x000D_
 PN 1,6/I MPa, DN 80</t>
  </si>
  <si>
    <t>3.2.2 : 3</t>
  </si>
  <si>
    <t>3.2.4 : 4</t>
  </si>
  <si>
    <t>734193218R00</t>
  </si>
  <si>
    <t>Ostatní přírubové armatury včetně dodávky materiálu mezipřírubová uzavírací a regulační klapka, DN 80, PN 16, litina, spoj bez navaření přírub</t>
  </si>
  <si>
    <t>734209116R00</t>
  </si>
  <si>
    <t>Montáž závitových armatur armatury ve specifikaci se dvěma závity, G 5/4"</t>
  </si>
  <si>
    <t>734235124R00</t>
  </si>
  <si>
    <t>Ventily a kohouty uzavírací závitové včetně dodávky materiálu kulový kohout, DN 32, vnitřní-vnitřní, PN 35, mosaz</t>
  </si>
  <si>
    <t>734235131R00</t>
  </si>
  <si>
    <t>Ventily a kohouty uzavírací závitové včetně dodávky materiálu kulový kohout s odvodněním, DN 15, vnitřní-vnitřní, PN 42, mosaz</t>
  </si>
  <si>
    <t>A4.12</t>
  </si>
  <si>
    <t>734235132R00</t>
  </si>
  <si>
    <t>Ventily a kohouty uzavírací závitové včetně dodávky materiálu kulový kohout s odvodněním, DN 20, vnitřní-vnitřní, PN 42, mosaz</t>
  </si>
  <si>
    <t>734265312R00</t>
  </si>
  <si>
    <t>Šroubení včetně dodávky materiálu topenářské šroubení, DN 15, přímé, PN 16, mosaz</t>
  </si>
  <si>
    <t>3.2.9 : 1</t>
  </si>
  <si>
    <t>734265315R00</t>
  </si>
  <si>
    <t>Šroubení včetně dodávky materiálu topenářské šroubení, DN 32, přímé, PN 16, mosaz</t>
  </si>
  <si>
    <t>3.2.1 : 4</t>
  </si>
  <si>
    <t>3.2.3 : 6</t>
  </si>
  <si>
    <t>3.2.5 : 3</t>
  </si>
  <si>
    <t>3.2.9 : 3</t>
  </si>
  <si>
    <t>734295214R00</t>
  </si>
  <si>
    <t>Ostatní armatury filtry a kohouty kulové s filtrem závitové včetně dodávky materiálu filtr, DN 32, vnitřní-vnitřní závit, PN 20, mosaz</t>
  </si>
  <si>
    <t>734411141R00</t>
  </si>
  <si>
    <t>Teploměry technické a měřiče tepla teploměr dvojkový s pevným stonkem a jímkou rozsah do 200° C_x000D_
 DTR, pevný stonek 60 mm</t>
  </si>
  <si>
    <t>-30 až +50 °C</t>
  </si>
  <si>
    <t>734494121R00</t>
  </si>
  <si>
    <t>Stavoznaky, ochranné jímky, návarky návarky s metrickým závitem_x000D_
 M 20x1,5, délka do 220 mm</t>
  </si>
  <si>
    <t>734494215R00</t>
  </si>
  <si>
    <t>Stavoznaky, ochranné jímky, návarky návarky s trubkovým závitem_x000D_
 G 1"</t>
  </si>
  <si>
    <t>(dle specifikace MaR)</t>
  </si>
  <si>
    <t>783222100R00</t>
  </si>
  <si>
    <t>Nátěry kov.stavebních doplňk.konstrukcí syntetické dvojnásobné</t>
  </si>
  <si>
    <t>230120043R00</t>
  </si>
  <si>
    <t>Čištění potrubí profukováním nebo proplach. DN 50</t>
  </si>
  <si>
    <t>230120046R00</t>
  </si>
  <si>
    <t>Čištění potrubí profukováním nebo proplach. DN 100</t>
  </si>
  <si>
    <t>3.1.1a-CHL</t>
  </si>
  <si>
    <t>D+M Plastové potrubí třívrstvé pro rozvody chladicí a technologické vody vody do teploty 40°C, vyztužené čedičovým vláknem polypropylen typu 4 (PP-RCT) složení PP-RCT/PP-RCT+BF/PP-RCT, S5, SDR 11</t>
  </si>
  <si>
    <t>(min. 15bar) délková roztažnost max. 0,05mm/m°C; včetně tvarovek a redukcí, deklarovaná životnost 50let, záruka výrobce 10let, D20x2,3</t>
  </si>
  <si>
    <t>2*1</t>
  </si>
  <si>
    <t>3.1.1b-CHL</t>
  </si>
  <si>
    <t>(min. 15bar) délková roztažnost max. 0,05mm/m°C; včetně tvarovek a redukcí, deklarovaná životnost 50let, záruka výrobce 10let, D40x3,7</t>
  </si>
  <si>
    <t>3*2*3</t>
  </si>
  <si>
    <t>3.1.1d-CHL</t>
  </si>
  <si>
    <t>(min. 15bar) délková roztažnost max. 0,05mm/m°C; včetně tvarovek a redukcí, deklarovaná životnost 50let, záruka výrobce 10let, D63x5,8</t>
  </si>
  <si>
    <t>3*2</t>
  </si>
  <si>
    <t>3.1.1e-CHL</t>
  </si>
  <si>
    <t>(min. 15bar) délková roztažnost max. 0,05mm/m°C; včetně tvarovek a redukcí, deklarovaná životnost 50let, záruka výrobce 10let, D75x6,8</t>
  </si>
  <si>
    <t>20*2</t>
  </si>
  <si>
    <t>3.1.1f-CHL</t>
  </si>
  <si>
    <t>(min. 15bar) délková roztažnost max. 0,05mm/m°C; včetně tvarovek a redukcí, deklarovaná životnost 50let, záruka výrobce 10let, D90x8,2</t>
  </si>
  <si>
    <t>17*2+16*2</t>
  </si>
  <si>
    <t>3.1.2b-CHL</t>
  </si>
  <si>
    <t>D+M Připojení na stávající rozvody (dle skutečné dimenze rozvodů) do DN100</t>
  </si>
  <si>
    <t>3.2.11-CHL</t>
  </si>
  <si>
    <t>D+M Automatický odvzdušňovací ventil s plovákem řízeným bezúkapovým odfukovacím ventilem, (automatické odvzdušňování při provozu a plnění, automatické zavzdušňování při vypouštění)</t>
  </si>
  <si>
    <t>provoz odvzdušňování do 10 bar, G3/4"</t>
  </si>
  <si>
    <t>3.2.15-CHL</t>
  </si>
  <si>
    <t>D+M Doplňkové konstrukce - stavebnicové prvky</t>
  </si>
  <si>
    <t>3.2.8-CHL</t>
  </si>
  <si>
    <t>D+M Ruční vyvažovací ventil přírubový PN16 se samotěsnícími měřícími vsuvkami, plynulé nastavení , kv hodnoty, aretovatelné přednastavení, tlakově odlehčená kuželka, vč. protipřírub a těsnění, DN65</t>
  </si>
  <si>
    <t>3.5.1a-CHL</t>
  </si>
  <si>
    <t>D+M Izolační trubice ze syntetického kaučuku pro izolování rozvodů chlazení,teplotní rozsah-40~+50°C, součinitel tepelné vodivosti 0,033W/mK,tl. izolace 25mm (znač. vnitřní průměr izol.),do DN20</t>
  </si>
  <si>
    <t>3.5.1b-CHL</t>
  </si>
  <si>
    <t>D+M Izolační trubice ze syntetického kaučuku pro izolování rozvodů chlazení,teplotní rozsah-40~+50°C, součinitel tepelné vodivosti 0,033W/mK,tl. izolace 25mm (znač. vnitřní průměr izol.),do DN40</t>
  </si>
  <si>
    <t>3.5.1d-CHL</t>
  </si>
  <si>
    <t>D+M Izolační trubice ze syntetického kaučuku pro izolování rozvodů chlazení,teplotní rozsah-40~+50°C, součinitel tepelné vodivosti 0,033W/mK,tl. izolace 25mm (znač. vnitřní průměr izol.),do DN63</t>
  </si>
  <si>
    <t>3.5.1e-CHL</t>
  </si>
  <si>
    <t>D+M Izolační trubice ze syntetického kaučuku pro izolování rozvodů chlazení,teplotní rozsah-40~+50°C, součinitel tepelné vodivosti 0,033W/mK,tl. izolace 25mm (znač. vnitřní průměr izol.),do DN75</t>
  </si>
  <si>
    <t>3.5.1f-CHL</t>
  </si>
  <si>
    <t>D+M Izolační trubice ze syntetického kaučuku pro izolování rozvodů chlazení,teplotní rozsah-40~+50°C, součinitel tepelné vodivosti 0,033W/mK,tl. izolace 25mm (znač. vnitřní průměr izol.),do DN90</t>
  </si>
  <si>
    <t>3.5.2-CHL</t>
  </si>
  <si>
    <t>D+M Izolace plošná ze syntetického kaučuku pro izolování těles tloušťka 25mm</t>
  </si>
  <si>
    <t>3.5.3a-CHL</t>
  </si>
  <si>
    <t>D+M Izolační chladové objímky pro mechanické kotvení tl.izol.25mm, vnitř.průměr izolace 20mm</t>
  </si>
  <si>
    <t>3.5.3b-CHL</t>
  </si>
  <si>
    <t>D+M Izolační chladové objímky pro mechanické kotvení tl.izol.25mm, vnitř.průměr izolace 40mm</t>
  </si>
  <si>
    <t>3.5.3d-CHL</t>
  </si>
  <si>
    <t>D+M Izolační chladové objímky pro mechanické kotvení tl.izol.25mm, vnitř.průměr izolace 63mm</t>
  </si>
  <si>
    <t>3.5.3e-CHL</t>
  </si>
  <si>
    <t>D+M Izolační chladové objímky pro mechanické kotvení tl.izol.25mm, vnitř.průměr izolace 75mm</t>
  </si>
  <si>
    <t>3.5.3f-CHL</t>
  </si>
  <si>
    <t>D+M Izolační chladové objímky pro mechanické kotvení tl.izol.25mm, vnitř.průměr izolace 90mm</t>
  </si>
  <si>
    <t>3.5.4-CHL</t>
  </si>
  <si>
    <t>Neoprenové lepidlo 1l</t>
  </si>
  <si>
    <t xml:space="preserve">l     </t>
  </si>
  <si>
    <t>3.5.5-CHL</t>
  </si>
  <si>
    <t>Čistič lepidla 1l</t>
  </si>
  <si>
    <t>3.5.6-CHL</t>
  </si>
  <si>
    <t>Samolepicí páska 3mmx50mmx15m</t>
  </si>
  <si>
    <t>733190109P</t>
  </si>
  <si>
    <t>Tlaková zkouška potrubí  DN 100</t>
  </si>
  <si>
    <t>767990010RAA</t>
  </si>
  <si>
    <t>Zaregulování systému - chladicí zkouška : 72</t>
  </si>
  <si>
    <t>Hydraulické vyvážení chladicího systému : 4</t>
  </si>
  <si>
    <t>Zprovoznění (v kooperaci s MaR) : 8</t>
  </si>
  <si>
    <t>Naplnění a odvdušnění systému (ze stáv.systému v kooperaci s provozovatelem) : 8</t>
  </si>
  <si>
    <t>Vypuštění potřebné části stáv.systému : 4</t>
  </si>
  <si>
    <t>Požární dohled dle vyhlášky č.87/2000Sb. : 24</t>
  </si>
  <si>
    <t>001</t>
  </si>
  <si>
    <t>Poznámka</t>
  </si>
  <si>
    <t>sada</t>
  </si>
  <si>
    <t xml:space="preserve">V ceně za dílo musí být zahrnuty veškeré materiály a výkony odpovídající textové a výkresové části dokumentace, které jsou nedílnou součástí agregovaných položek výkazu výměr. : </t>
  </si>
  <si>
    <t xml:space="preserve">Dodavatel je zodpovědný za úplnost své cenové nabídky, a je povinnen si ověřit skutečné množství a požadovanou kvalitu dodávaných stavebních prací, výrobků a jejich součástí dle předložené dokumentace. : </t>
  </si>
  <si>
    <t xml:space="preserve">Zadavatel požaduje vyplnit jednotkové ceny jednotlivých položek (pro případné přípočty a odpočty za dodatečně požadované výkony nebo změny v rozsahu : </t>
  </si>
  <si>
    <t xml:space="preserve">Cena každé položky musí zahrnovat kompletní provedení, tzn. celkovou dodávku a montáž, vč. ostatních pomocných a doplňkových materiálů a prací, přesunu hmot a všech režií a nákladů zhotovitele souvisejících s realizovanou částí. : </t>
  </si>
  <si>
    <t xml:space="preserve">Před objednávkou svítidel provést koordinaci s dodavatelem svítidel, aby byla zajištěna kompatibilita mezi svítidly a stropními podhledy. : </t>
  </si>
  <si>
    <t xml:space="preserve">Barevné provedení zásuvek bude podle příslušného napájecího obvodu (MDO - bílá, DO - zelená, ZIS DO - žlutá, ZIS VDO - oranžová, VDO-PC - hnědá), všechny zásuvky budou s popisovým polem : </t>
  </si>
  <si>
    <t xml:space="preserve">Rámečky pro zásuvky volit s ohledem na sestavení zázuvek dle půdorysu (rámeček jednoduchý, dvojnásobný, trojnásobný apod.) : </t>
  </si>
  <si>
    <t xml:space="preserve">Výměry jsou stanoveny z výkresů. : </t>
  </si>
  <si>
    <t>DOPLŇKY KONSTRUKCI - Kapsa na dokumentaci, D1.04.06-113</t>
  </si>
  <si>
    <t>23</t>
  </si>
  <si>
    <t>DOPLŇKY KONSTRUKCI - Bezpečnostní tabulky, D1.04.06-113</t>
  </si>
  <si>
    <t>DOPLŇKY KONSTRUKCI - Propojovací vodiče, lišty, nosné konstrukce, držáky přípojnic, kryty, lišty,, popipisné štítky apod. D1.04.06-113</t>
  </si>
  <si>
    <t>Oceloplechový skříňový rozvaděč, 5 polí - Krytí: IP40/IP20 - Pole 600x2000x400, D1.04.06-113</t>
  </si>
  <si>
    <t>Ks</t>
  </si>
  <si>
    <t>POL3_1</t>
  </si>
  <si>
    <t>Oceloplechový skříňový rozvaděč, 5 polí - Krytí: IP40/IP20 - Pole 600x2000x400 (zakrytování z, tahokovu pro zajištění přirozeného větrání traf) D1.04.06-113</t>
  </si>
  <si>
    <t>Oceloplechový skříňový rozvaděč, 5 polí - Krytí: IP40/IP20 - Pole 400x2000x400, D1.04.06-113</t>
  </si>
  <si>
    <t>14</t>
  </si>
  <si>
    <t>Podstavec pod rozvaděč - Podstavec v.100mm, š. 800mm, hl. 400mm, D1.04.06-113</t>
  </si>
  <si>
    <t>Podstavec pod rozvaděč - Podstavec v.100mm, š. 600mm, hl. 400mm, D1.04.06-113</t>
  </si>
  <si>
    <t>Podstavec pod rozvaděč - Podstavec v.100mm, š. 400mm, hl. 400mm, D1.04.06-113</t>
  </si>
  <si>
    <t>18</t>
  </si>
  <si>
    <t>BOČNÍ ZÁKRYT IP40 - Hloubka 400 mm, D1.04.06-113</t>
  </si>
  <si>
    <t>19</t>
  </si>
  <si>
    <t>BOČNÍ ZÁKRYT IP40 - Dělící přepážka mezi poli, D1.04.06-113</t>
  </si>
  <si>
    <t>21</t>
  </si>
  <si>
    <t>DOPLŇKY KONSTRUKCI -  Zákryt z plechu, D1.04.06-113</t>
  </si>
  <si>
    <t>PŘIPOJNICE Cu - Cu 20x5, D1.04.06-113</t>
  </si>
  <si>
    <t>PŘIPOJNICE Cu - Podpěrný izolátor pro přípojnice, D1.04.06-113</t>
  </si>
  <si>
    <t>28</t>
  </si>
  <si>
    <t>PŘIPOJNICE Cu - Držák podpěrného izolátoru, D1.04.06-113</t>
  </si>
  <si>
    <t>Oceloplechový skříňový rozvaděč, 5 polí - Krytí: IP40/IP20 - Pole 800x2000x400, D1.04.06-113</t>
  </si>
  <si>
    <t>100</t>
  </si>
  <si>
    <t>Zásuvka do rozvaděče 2P+PE, 230V/16A, D1.04.06-113</t>
  </si>
  <si>
    <t>102</t>
  </si>
  <si>
    <t>Řadová svorkovnice do 2,5 mm2, D1.04.06-113</t>
  </si>
  <si>
    <t>103</t>
  </si>
  <si>
    <t>Řadová svorkovnice do 4 mm2, D1.04.06-113</t>
  </si>
  <si>
    <t>104</t>
  </si>
  <si>
    <t>Řadová svornice do 10 mm2, D1.04.06-113</t>
  </si>
  <si>
    <t>106</t>
  </si>
  <si>
    <t>UCPÁVKOVÁ VÝVODKA - P42, D1.04.06-113</t>
  </si>
  <si>
    <t>107</t>
  </si>
  <si>
    <t>UCPÁVKOVÁ VÝVODKA - P36, D1.04.06-113</t>
  </si>
  <si>
    <t>108</t>
  </si>
  <si>
    <t>UCPÁVKOVÁ VÝVODKA - P29, D1.04.06-113</t>
  </si>
  <si>
    <t>109</t>
  </si>
  <si>
    <t>UCPÁVKOVÁ VÝVODKA - P16, D1.04.06-113</t>
  </si>
  <si>
    <t>110</t>
  </si>
  <si>
    <t>UCPÁVKOVÁ VÝVODKA - P13.5, D1.04.06-113</t>
  </si>
  <si>
    <t>VÝKONOVÉ VYPÍNAČE - Hlavní vypínač, 3-pól, In=100A, D1.04.06-113</t>
  </si>
  <si>
    <t>VÝKONOVÉ VYPÍNAČE - Pomocné kontakty přepínací 1/1, D1.04.06-113</t>
  </si>
  <si>
    <t>33</t>
  </si>
  <si>
    <t>VÝKONOVÉ VYPÍNAČE - Vypínací cívka 230V, D1.04.06-113</t>
  </si>
  <si>
    <t>34</t>
  </si>
  <si>
    <t>VÝKONOVÉ VYPÍNAČE - Vypínač, 3-pól, In=80A, D1.04.06-113</t>
  </si>
  <si>
    <t>36</t>
  </si>
  <si>
    <t>37</t>
  </si>
  <si>
    <t>VÝKONOVÉ VYPÍNAČE - Vypínač 3-pól, In=63A, D1.04.06-113</t>
  </si>
  <si>
    <t>39</t>
  </si>
  <si>
    <t>Přepětová ochrana , 3-fázový systém,3+1, TN-S,, 40 kA (8/20), D1.04.06-113</t>
  </si>
  <si>
    <t>43</t>
  </si>
  <si>
    <t>Pojistkový odpínač válcových pojistek, 3 polový, vel.22,do 125A, D1.04.06-113</t>
  </si>
  <si>
    <t>44</t>
  </si>
  <si>
    <t>Pojistkový odpínač válcových pojistek, 3 polový, vel.14 do 63A, D1.04.06-113</t>
  </si>
  <si>
    <t>Pojistkový odpínač válcových pojistek, 1 polový vel.14 do 63A, D1.04.06-113</t>
  </si>
  <si>
    <t>46</t>
  </si>
  <si>
    <t>Pojistkový odpínač válcových pojistek, 1 polový,  vel. 10 do 32A, D1.04.06-113</t>
  </si>
  <si>
    <t>47</t>
  </si>
  <si>
    <t>Pojistkový odpínač vel 10 do 32A, 2 polový, D1.04.06-113</t>
  </si>
  <si>
    <t>58</t>
  </si>
  <si>
    <t>Signální svítidla - Signálka s LED, 230.....240V, zelená, D1.04.06-113</t>
  </si>
  <si>
    <t>Signální svítidla - Signálka s LED, 230.....240V, bílá, D1.04.06-113</t>
  </si>
  <si>
    <t>Ovládače - Stop tlačítko 3 zap. kontakty + krytka, D1.04.06-113</t>
  </si>
  <si>
    <t>Jistič, char C, 1-pólový, Icn=10kA, In=10A, D1.04.06-113</t>
  </si>
  <si>
    <t>64</t>
  </si>
  <si>
    <t>Jistič, char C, 1-pólový, Icn=10kA, In=16A, D1.04.06-113</t>
  </si>
  <si>
    <t>Jistič, char B, 1-pólový, Icn=10kA, In=6A, D1.04.06-113</t>
  </si>
  <si>
    <t>66</t>
  </si>
  <si>
    <t>Jistič,  char B, 1-pólový, Icn=10kA, In=10A, D1.04.06-113</t>
  </si>
  <si>
    <t>67</t>
  </si>
  <si>
    <t>Jistič,  char B, 1-pólový, Icn=10kA, In=16A, D1.04.06-113</t>
  </si>
  <si>
    <t>68</t>
  </si>
  <si>
    <t>Jistič,  char B, 2-pólový, Icn=10kA, In=16A, D1.04.06-113</t>
  </si>
  <si>
    <t>70</t>
  </si>
  <si>
    <t>Proudové chrániče s nadproudovou ochranou - Chránič s nadpr.ochr Ir=250A+puls.SS,A,1+N,char.B,, Idn=0.03A, In=16A D1.04.06-113</t>
  </si>
  <si>
    <t>71</t>
  </si>
  <si>
    <t>Proudové chrániče s nadproudovou ochranou - Chránič s nadpr.ochr Ir=250A+puls.SS,A,1+N,char.C,, Idn=0.03A, In=10A D1.04.06-113</t>
  </si>
  <si>
    <t>72</t>
  </si>
  <si>
    <t>Proudové chrániče s nadproudovou ochranou - Chránič s nadpr.ochr Ir=250A+puls.SS,A,1+N,char.C,, Idn=0.03A, In=16A D1.04.06-113</t>
  </si>
  <si>
    <t>74</t>
  </si>
  <si>
    <t>Instalační stykač, 230V~, 25A, 2zap. kont., D1.04.06-113</t>
  </si>
  <si>
    <t>75</t>
  </si>
  <si>
    <t>Instalační stykač, 230V~, 25A, 4zap. kont., D1.04.06-113</t>
  </si>
  <si>
    <t>77</t>
  </si>
  <si>
    <t>Přepínač L1, L2, L3, 3 kontakty, D1.04.06-113</t>
  </si>
  <si>
    <t>79</t>
  </si>
  <si>
    <t>Sítový monitor napětí pro spínání nouzového osvětlení, BUS, inversní,  8 vstupů, RS485, D1.04.06-113</t>
  </si>
  <si>
    <t>81</t>
  </si>
  <si>
    <t>Impulsní relé, 230 V~, 1zap. kont., D1.04.06-113</t>
  </si>
  <si>
    <t>84</t>
  </si>
  <si>
    <t>TŘÍFÁZOVÉ AUTOMATICKÉ PŘEPÍNACÍ A MONITOROVACÍ MODULY  - Přepínací a monitorovací modul, 80A s, funkcí automatického  amanuálního přepínání (dodávka včetně 3 ks měřících transformátorů proudu -</t>
  </si>
  <si>
    <t>4xprogramovatelný vstupní kontakt, 4x programovatelný digitální vstup, signalizace, alarmová hlášení, připojení a přeženos dat pomocí RS485 s protokolem BMS) D1.04.06-113</t>
  </si>
  <si>
    <t>85</t>
  </si>
  <si>
    <t>Příslušenství monitorovacího modulu, D1.04.06-113</t>
  </si>
  <si>
    <t>87</t>
  </si>
  <si>
    <t>Oddělovací transformátory pro zdravotnictví  se sníženým náběhovým proudem a sníženým ztrátovým, výkonem - Oddělovací transformátor jednofázový 230/230V, 5kVA D1.04.06-113</t>
  </si>
  <si>
    <t>88</t>
  </si>
  <si>
    <t>Oddělovací transformátory pro zdravotnictví  se sníženým náběhovým proudem a sníženým ztrátovým, výkonem - Oddělovací transformátor jednofázový 230/230V, 4kVA D1.04.06-113</t>
  </si>
  <si>
    <t>90</t>
  </si>
  <si>
    <t>MĚŘÍCÍ TRANSFORMÁTOR PROUDU NN - 50/0,05A, D1.04.06-113</t>
  </si>
  <si>
    <t>92</t>
  </si>
  <si>
    <t>Přepínač sítí 80A, 2x pom.kont 1/0, 2x0/1, uzamykatelná rukojeť, D1.04.06-113</t>
  </si>
  <si>
    <t>93</t>
  </si>
  <si>
    <t>Přepínač sítí 63A, 2x pom.kont 1/0, 2x0/1, uzamykatelná rukojeť, D1.04.06-113</t>
  </si>
  <si>
    <t>Bezpečnostní napájecí zdroj 230V AC/ AC20, 9VA, D1.04.06-113</t>
  </si>
  <si>
    <t>HLÍDAČE IZOLAČNÍHO STAVU - Vyhodnocovací jednotka lokálních poruch, 6 kanálu, AC 230V, D1.04.06-113</t>
  </si>
  <si>
    <t>98</t>
  </si>
  <si>
    <t>HLÍDAČE IZOLAČNÍHO STAVU - Hlídač izolačního stavu 230V AC, 50/60Hz, D1.04.06-113</t>
  </si>
  <si>
    <t>49</t>
  </si>
  <si>
    <t>Pojistková vložka vel.22, 80A gG, D1.04.06-113</t>
  </si>
  <si>
    <t>50</t>
  </si>
  <si>
    <t>Pojistková vložka vel.22, 63A gG, D1.04.06-113</t>
  </si>
  <si>
    <t>51</t>
  </si>
  <si>
    <t>Pojistková vložka vel 14, 50A gG, D1.04.06-113</t>
  </si>
  <si>
    <t>52</t>
  </si>
  <si>
    <t>Pojistková vložka vel 14, 32A aM, D1.04.06-113</t>
  </si>
  <si>
    <t>53</t>
  </si>
  <si>
    <t>Pojistková vložka vel 14, 50A aM, D1.04.06-113</t>
  </si>
  <si>
    <t>54</t>
  </si>
  <si>
    <t>Pojistková vložka vel. 10, 16A, gG, D1.04.06-113</t>
  </si>
  <si>
    <t>Pojistková vložka vel. 10 4A, gG, D1.04.06-113</t>
  </si>
  <si>
    <t>56</t>
  </si>
  <si>
    <t>Pojistková vložka vel. 10 6A, gG, D1.04.06-113</t>
  </si>
  <si>
    <t>114</t>
  </si>
  <si>
    <t>115</t>
  </si>
  <si>
    <t>116</t>
  </si>
  <si>
    <t>117</t>
  </si>
  <si>
    <t>118</t>
  </si>
  <si>
    <t>119</t>
  </si>
  <si>
    <t>121</t>
  </si>
  <si>
    <t>122</t>
  </si>
  <si>
    <t>124</t>
  </si>
  <si>
    <t>Ochrana napájecího vedení NN (50Hz) - SPD typ 2 - Přepětová ochrana , 3-fázový systém,3+1, TN-S,, 40, kA (8/20) D1.04.06-113</t>
  </si>
  <si>
    <t>126</t>
  </si>
  <si>
    <t>127</t>
  </si>
  <si>
    <t>128</t>
  </si>
  <si>
    <t>129</t>
  </si>
  <si>
    <t>130</t>
  </si>
  <si>
    <t>141</t>
  </si>
  <si>
    <t>142</t>
  </si>
  <si>
    <t>144</t>
  </si>
  <si>
    <t>146</t>
  </si>
  <si>
    <t>147</t>
  </si>
  <si>
    <t>148</t>
  </si>
  <si>
    <t>149</t>
  </si>
  <si>
    <t>151</t>
  </si>
  <si>
    <t>153</t>
  </si>
  <si>
    <t>154</t>
  </si>
  <si>
    <t>155</t>
  </si>
  <si>
    <t>157</t>
  </si>
  <si>
    <t>158</t>
  </si>
  <si>
    <t>160</t>
  </si>
  <si>
    <t>162</t>
  </si>
  <si>
    <t>164</t>
  </si>
  <si>
    <t>167</t>
  </si>
  <si>
    <t>168</t>
  </si>
  <si>
    <t>170</t>
  </si>
  <si>
    <t>171</t>
  </si>
  <si>
    <t>173</t>
  </si>
  <si>
    <t>175</t>
  </si>
  <si>
    <t>176</t>
  </si>
  <si>
    <t>178</t>
  </si>
  <si>
    <t>180</t>
  </si>
  <si>
    <t>181</t>
  </si>
  <si>
    <t>182</t>
  </si>
  <si>
    <t>HLÍDAČE IZOLAČNÍHO STAVU - Kontrolní a signalizační panel, USB, až 150 alarmových adres, D1.04.06-113</t>
  </si>
  <si>
    <t>183</t>
  </si>
  <si>
    <t>HLÍDAČE IZOLAČNÍHO STAVU - Zesilovač signálu, D1.04.06-113</t>
  </si>
  <si>
    <t>187</t>
  </si>
  <si>
    <t>188</t>
  </si>
  <si>
    <t>189</t>
  </si>
  <si>
    <t>191</t>
  </si>
  <si>
    <t>192</t>
  </si>
  <si>
    <t>193</t>
  </si>
  <si>
    <t>194</t>
  </si>
  <si>
    <t>195</t>
  </si>
  <si>
    <t>132</t>
  </si>
  <si>
    <t>133</t>
  </si>
  <si>
    <t>134</t>
  </si>
  <si>
    <t>135</t>
  </si>
  <si>
    <t>136</t>
  </si>
  <si>
    <t>137</t>
  </si>
  <si>
    <t>138</t>
  </si>
  <si>
    <t>139</t>
  </si>
  <si>
    <t>215</t>
  </si>
  <si>
    <t>DOPLŇKY KONSTRUKCI - Kapsa na dokumentaci, D1.04.06-112</t>
  </si>
  <si>
    <t>216</t>
  </si>
  <si>
    <t>DOPLŇKY KONSTRUKCI - Bezpečnostní tabulky, D1.04.06-112</t>
  </si>
  <si>
    <t>217</t>
  </si>
  <si>
    <t>DOPLŇKY KONSTRUKCI - Propojovací vodiče, lišty, nosné konstrukce, držáky přípojnic, kryty, lišty,, popipisné štítky apod. D1.04.06-112</t>
  </si>
  <si>
    <t>223</t>
  </si>
  <si>
    <t>VÝKONOVÉ VYPÍNAČE - Hlavní vypínač, 3-pól, In=100A, D1.04.06-112</t>
  </si>
  <si>
    <t>224</t>
  </si>
  <si>
    <t>VÝKONOVÉ VYPÍNAČE - Pomocné kontakty přepínací 1/1, D1.04.06-112</t>
  </si>
  <si>
    <t>225</t>
  </si>
  <si>
    <t>VÝKONOVÉ VYPÍNAČE - Vypínací cívka 230V, D1.04.06-112</t>
  </si>
  <si>
    <t>226</t>
  </si>
  <si>
    <t>VÝKONOVÉ VYPÍNAČE - Vypínač, 3-pól, In=80A, D1.04.06-112</t>
  </si>
  <si>
    <t>227</t>
  </si>
  <si>
    <t>228</t>
  </si>
  <si>
    <t>229</t>
  </si>
  <si>
    <t>VÝKONOVÉ VYPÍNAČE - Vypínač 3-pól, In=63A, D1.04.06-112</t>
  </si>
  <si>
    <t>230</t>
  </si>
  <si>
    <t>231</t>
  </si>
  <si>
    <t>233</t>
  </si>
  <si>
    <t>Ochrana napájecího vedení NN (50Hz) - SPD typ 2 - Přepětová ochrana , 3-fázový systém,3+1, TN-S,, 40, kA (8/20) D1.04.06-112</t>
  </si>
  <si>
    <t>235</t>
  </si>
  <si>
    <t>Pojistkový odpínač válcových pojistek, 3 polový, vel.22,do 125A, D1.04.06-112</t>
  </si>
  <si>
    <t>236</t>
  </si>
  <si>
    <t>Pojistkový odpínač válcových pojistek, 3 polový, vel.14 do 63A, D1.04.06-112</t>
  </si>
  <si>
    <t>237</t>
  </si>
  <si>
    <t>Pojistkový odpínač válcových pojistek, 1 polový vel.14 do 63A, D1.04.06-112</t>
  </si>
  <si>
    <t>238</t>
  </si>
  <si>
    <t>Pojistkový odpínač válcových pojistek, 1 polový,  vel. 10 do 32A, D1.04.06-112</t>
  </si>
  <si>
    <t>239</t>
  </si>
  <si>
    <t>Pojistkový odpínač vel 10 do 32A, 2 polový, D1.04.06-112</t>
  </si>
  <si>
    <t>250</t>
  </si>
  <si>
    <t>Signální svítidla - Signálka s LED, 230.....240V, zelená, D1.04.06-112</t>
  </si>
  <si>
    <t>251</t>
  </si>
  <si>
    <t>Signální svítidla - Signálka s LED, 230.....240V, bílá, D1.04.06-112</t>
  </si>
  <si>
    <t>253</t>
  </si>
  <si>
    <t>Ovládače - Stop tlačítko 3 zap. kontakty + krytka, D1.04.06-112</t>
  </si>
  <si>
    <t>255</t>
  </si>
  <si>
    <t>Jistič, char C, 1-pólový, Icn=10kA, In=10A, D1.04.06-112</t>
  </si>
  <si>
    <t>256</t>
  </si>
  <si>
    <t>Jistič, char C, 1-pólový, Icn=10kA, In=16A, D1.04.06-112</t>
  </si>
  <si>
    <t>257</t>
  </si>
  <si>
    <t>Jistič, char B, 1-pólový, Icn=10kA, In=6A, D1.04.06-112</t>
  </si>
  <si>
    <t>258</t>
  </si>
  <si>
    <t>Jistič,  char B, 1-pólový, Icn=10kA, In=10A, D1.04.06-112</t>
  </si>
  <si>
    <t>Jistič,  char B, 1-pólový, Icn=10kA, In=16A, D1.04.06-112</t>
  </si>
  <si>
    <t>260</t>
  </si>
  <si>
    <t>Jistič,  char B, 2-pólový, Icn=10kA, In=16A, D1.04.06-112</t>
  </si>
  <si>
    <t>261</t>
  </si>
  <si>
    <t>Jistič, char C, 3-pólový, Icn=10kA, In=16A, D1.04.06-112</t>
  </si>
  <si>
    <t>263</t>
  </si>
  <si>
    <t>Proudové chrániče s nadproudovou ochranou - Chránič s nadpr.ochr Ir=250A+puls.SS,A,1+N,char.B,, Idn=0.03A, In=16A D1.04.06-112</t>
  </si>
  <si>
    <t>264</t>
  </si>
  <si>
    <t>Proudové chrániče s nadproudovou ochranou - Chránič s nadpr.ochr Ir=250A+puls.SS,A,1+N,char.C,, Idn=0.03A, In=10A D1.04.06-112</t>
  </si>
  <si>
    <t>265</t>
  </si>
  <si>
    <t>Proudové chrániče s nadproudovou ochranou  - Chránič s nadpr.ochr Ir=250A+puls.SS,A,1+N,char.C,, Idn=0.03A, In=16A D1.04.06-112</t>
  </si>
  <si>
    <t>267</t>
  </si>
  <si>
    <t>Chránič Ir=250A, typ A, 4-pól, Idn=0.03A, In=25A, D1.04.06-112</t>
  </si>
  <si>
    <t>269</t>
  </si>
  <si>
    <t>Instalační stykač, 230V~, 25A, 2zap. kont., D1.04.06-112</t>
  </si>
  <si>
    <t>270</t>
  </si>
  <si>
    <t>Instalační stykač, 230V~, 25A, 4zap. kont., D1.04.06-112</t>
  </si>
  <si>
    <t>272</t>
  </si>
  <si>
    <t>Přepínač L1, L2, L3, 3 kontakty, D1.04.06-112</t>
  </si>
  <si>
    <t>274</t>
  </si>
  <si>
    <t>Sítový monitor napětí pro spínání nouzového osvětlení, BUS, inversní,  8 vstupů, RS485, D1.04.06-112</t>
  </si>
  <si>
    <t>276</t>
  </si>
  <si>
    <t>Impulsní relé, 230 V~, 1zap. kont., D1.04.06-112</t>
  </si>
  <si>
    <t>279</t>
  </si>
  <si>
    <t>4xprogramovatelný vstupní kontakt, 4x programovatelný digitální vstup, signalizace, alarmová hlášení, připojení a přeženos dat pomocí RS485 s protokolem BMS) D1.04.06-112</t>
  </si>
  <si>
    <t>280</t>
  </si>
  <si>
    <t>Příslušenství monitorovacího modulu, D1.04.06-112</t>
  </si>
  <si>
    <t>282</t>
  </si>
  <si>
    <t>Oddělovací transformátory pro zdravotnictví  se sníženým náběhovým proudem a sníženým ztrátovým, výkonem - Oddělovací transformátor jednofázový 230/230V, 5kVA D1.04.06-112</t>
  </si>
  <si>
    <t>283</t>
  </si>
  <si>
    <t>Oddělovací transformátory pro zdravotnictví  se sníženým náběhovým proudem a sníženým ztrátovým, výkonem - Oddělovací transformátor jednofázový 230/230V, 4kVA D1.04.06-112</t>
  </si>
  <si>
    <t>285</t>
  </si>
  <si>
    <t>MĚŘÍCÍ TRANSFORMÁTOR PROUDU NN - 50/0,05A, D1.04.06-112</t>
  </si>
  <si>
    <t>287</t>
  </si>
  <si>
    <t>Přepínač sítí 80A, 2x pom.kont 1/0, 2x0/1, uzamykatelná rukojeť, D1.04.06-112</t>
  </si>
  <si>
    <t>288</t>
  </si>
  <si>
    <t>Přepínač sítí 63A, 2x pom.kont 1/0, 2x0/1, uzamykatelná rukojeť, D1.04.06-112</t>
  </si>
  <si>
    <t>290</t>
  </si>
  <si>
    <t>Bezpečnostní napájecí zdroj 230V AC/ AC20, 9VA, D1.04.06-112</t>
  </si>
  <si>
    <t>292</t>
  </si>
  <si>
    <t>HLÍDAČE IZOLAČNÍHO STAVU - Vyhodnocovací jednotka lokálních poruch, 6 kanálu, AC 230V, D1.04.06-112</t>
  </si>
  <si>
    <t>293</t>
  </si>
  <si>
    <t>HLÍDAČE IZOLAČNÍHO STAVU - Hlídač izolačního stavu 230V AC, 50/60Hz, D1.04.06-112</t>
  </si>
  <si>
    <t>294</t>
  </si>
  <si>
    <t>HLÍDAČE IZOLAČNÍHO STAVU - Kontrolní a signalizační panel, 12 dig. vstupů,USB, až 150 alarmových, adres D1.04.06-112</t>
  </si>
  <si>
    <t>296</t>
  </si>
  <si>
    <t>Zásuvka do rozvaděče 2P+PE, 230V/16A, D1.04.06-112</t>
  </si>
  <si>
    <t>298</t>
  </si>
  <si>
    <t>Řadová svorkovnice do 2,5 mm2, D1.04.06-112</t>
  </si>
  <si>
    <t>299</t>
  </si>
  <si>
    <t>Řadová svorkovnice do 4 mm2, D1.04.06-112</t>
  </si>
  <si>
    <t>300</t>
  </si>
  <si>
    <t>Řadová svornice do 10 mm2, D1.04.06-112</t>
  </si>
  <si>
    <t>302</t>
  </si>
  <si>
    <t>UCPÁVKOVÁ VÝVODKA - P42, D1.04.06-112</t>
  </si>
  <si>
    <t>303</t>
  </si>
  <si>
    <t>UCPÁVKOVÁ VÝVODKA - P36, D1.04.06-112</t>
  </si>
  <si>
    <t>304</t>
  </si>
  <si>
    <t>UCPÁVKOVÁ VÝVODKA - P29, D1.04.06-112</t>
  </si>
  <si>
    <t>305</t>
  </si>
  <si>
    <t>UCPÁVKOVÁ VÝVODKA - P16, D1.04.06-112</t>
  </si>
  <si>
    <t>306</t>
  </si>
  <si>
    <t>UCPÁVKOVÁ VÝVODKA - P13.5, D1.04.06-112</t>
  </si>
  <si>
    <t>202</t>
  </si>
  <si>
    <t>Oceloplechový skříňový rozvaděč, 5 polí - Krytí: IP40/IP20 - Pole 800x2000x400, D1.04.06-112</t>
  </si>
  <si>
    <t>203</t>
  </si>
  <si>
    <t>Oceloplechový skříňový rozvaděč, 5 polí - Krytí: IP40/IP20 - Pole 600x2000x400, D1.04.06-112</t>
  </si>
  <si>
    <t>204</t>
  </si>
  <si>
    <t>Oceloplechový skříňový rozvaděč, 5 polí - Krytí: IP40/IP20 - Pole 600x2000x400 (zakrytování z, tahokovu pro zajištění přirozeného větrání traf) D1.04.06-112</t>
  </si>
  <si>
    <t>205</t>
  </si>
  <si>
    <t>Oceloplechový skříňový rozvaděč, 5 polí - Krytí: IP40/IP20 - Pole 400x2000x400, D1.04.06-112</t>
  </si>
  <si>
    <t>207</t>
  </si>
  <si>
    <t>Podstavec pod rozvaděč - Podstavec v.100mm, š. 800mm, hl. 400mm, D1.04.06-112</t>
  </si>
  <si>
    <t>208</t>
  </si>
  <si>
    <t>Podstavec pod rozvaděč - Podstavec v.100mm, š. 600mm, hl. 400mm, D1.04.06-112</t>
  </si>
  <si>
    <t>209</t>
  </si>
  <si>
    <t>Podstavec pod rozvaděč - Podstavec v.100mm, š. 400mm, hl. 400mm, D1.04.06-112</t>
  </si>
  <si>
    <t>211</t>
  </si>
  <si>
    <t>BOČNÍ ZÁKRYT IP40 -  Hloubka 400 mm, D1.04.06-112</t>
  </si>
  <si>
    <t>212</t>
  </si>
  <si>
    <t>BOČNÍ ZÁKRYT IP40 - Dělící přepážka mezi poli, D1.04.06-112</t>
  </si>
  <si>
    <t>214</t>
  </si>
  <si>
    <t>DOPLŇKY KONSTRUKCI -  Zákryt z plechu, D1.04.06-112</t>
  </si>
  <si>
    <t>219</t>
  </si>
  <si>
    <t>PŘIPOJNICE Cu - Cu 20x5, D1.04.06-112</t>
  </si>
  <si>
    <t>220</t>
  </si>
  <si>
    <t>PŘIPOJNICE Cu - Podpěrný izolátor pro přípojnice, D1.04.06-112</t>
  </si>
  <si>
    <t>221</t>
  </si>
  <si>
    <t>PŘIPOJNICE Cu - Držák podpěrného izolátoru, D1.04.06-112</t>
  </si>
  <si>
    <t>241</t>
  </si>
  <si>
    <t>Pojistková vložka vel.22, 80A gG, D1.04.06-112</t>
  </si>
  <si>
    <t>242</t>
  </si>
  <si>
    <t>Pojistková vložka vel.22, 63A gG, D1.04.06-112</t>
  </si>
  <si>
    <t>243</t>
  </si>
  <si>
    <t>Pojistková vložka vel 14, 50A gG, D1.04.06-112</t>
  </si>
  <si>
    <t>244</t>
  </si>
  <si>
    <t>Pojistková vložka vel 14, 32A aM, D1.04.06-112</t>
  </si>
  <si>
    <t>245</t>
  </si>
  <si>
    <t>Pojistková vložka vel 14, 50A aM, D1.04.06-112</t>
  </si>
  <si>
    <t>246</t>
  </si>
  <si>
    <t>Pojistková vložka vel. 10, 16A, gG, D1.04.06-112</t>
  </si>
  <si>
    <t>247</t>
  </si>
  <si>
    <t>Pojistková vložka vel. 10 4A, gG, D1.04.06-112</t>
  </si>
  <si>
    <t>248</t>
  </si>
  <si>
    <t>Pojistková vložka vel. 10 6A, gG, D1.04.06-112</t>
  </si>
  <si>
    <t>312</t>
  </si>
  <si>
    <t>Oceloplechové rozvodnice - Propojovací vodiče, lišty, nosné konstrukce, držáky přípojnic, kryty,, lišty, apod. D1.04.06-114</t>
  </si>
  <si>
    <t>313</t>
  </si>
  <si>
    <t>Oceloplechové rozvodnice - Kapsa na dokumentaci, D1.04.06-114</t>
  </si>
  <si>
    <t>314</t>
  </si>
  <si>
    <t>Oceloplechové rozvodnice - Bezpečnostní tabulky, D1.04.06-114</t>
  </si>
  <si>
    <t>316</t>
  </si>
  <si>
    <t>Ochrana napájecího vedení NN (50Hz) - SPD typ 2 - Přepětová ochrana , 3-fázový systém,3+1, TN-S,, 40, kA (8/20) D1.04.06-114</t>
  </si>
  <si>
    <t>318</t>
  </si>
  <si>
    <t>Hlavní vypínač, 3 pól, In=40A, D1.04.06-114</t>
  </si>
  <si>
    <t>320</t>
  </si>
  <si>
    <t>Pojistkové odpínače - Pojistkový odpínač válcových pojistek, 3 polový, vel.14 do 63A, D1.04.06-114</t>
  </si>
  <si>
    <t>323</t>
  </si>
  <si>
    <t>Jistič, char C, 1-pólový, Icn=10kA, In=10A, D1.04.06-114</t>
  </si>
  <si>
    <t>324</t>
  </si>
  <si>
    <t>Jednotka pom.kont.průchozí 1z1v,, D1.04.06-114</t>
  </si>
  <si>
    <t>325</t>
  </si>
  <si>
    <t>Jistič, char B, 1-pólový, Icn=10kA, In=6A, D1.04.06-114</t>
  </si>
  <si>
    <t>326</t>
  </si>
  <si>
    <t>Jistič,  char B, 1-pólový, Icn=10kA, In=10A, D1.04.06-114</t>
  </si>
  <si>
    <t>327</t>
  </si>
  <si>
    <t>Jistič,  char B, 1-pólový, Icn=10kA, In=16A, D1.04.06-114</t>
  </si>
  <si>
    <t>329</t>
  </si>
  <si>
    <t>Instalační stykač, 230V~, 25A, 2zap. kont., D1.04.06-114</t>
  </si>
  <si>
    <t>331</t>
  </si>
  <si>
    <t>Impulsní relé, 230 V~, 1zap. kont., D1.04.06-114</t>
  </si>
  <si>
    <t>Proudové chrániče s nadproudovou ochranou - Chránič s nadpr.ochr Ir=250A+puls.SS,A,1+N,char.B,, Idn=0.03A, In=16A D1.04.06-114</t>
  </si>
  <si>
    <t>335</t>
  </si>
  <si>
    <t>Sítový monitor napětí pro spínání nouzového osvětlení, BUS, inversní,  8 vstupů, RS485, D1.04.06-114</t>
  </si>
  <si>
    <t>337</t>
  </si>
  <si>
    <t>Řadová svorkovnice do 2,5 mm2, D1.04.06-114</t>
  </si>
  <si>
    <t>338</t>
  </si>
  <si>
    <t>Řadová svorkovnice do 4 mm2, D1.04.06-114</t>
  </si>
  <si>
    <t>340</t>
  </si>
  <si>
    <t>UCPÁVKOVÁ VÝVODKA - P29, D1.04.06-114</t>
  </si>
  <si>
    <t>341</t>
  </si>
  <si>
    <t>UCPÁVKOVÁ VÝVODKA - P16, D1.04.06-114</t>
  </si>
  <si>
    <t>342</t>
  </si>
  <si>
    <t>UCPÁVKOVÁ VÝVODKA - P13.5, D1.04.06-114</t>
  </si>
  <si>
    <t>311</t>
  </si>
  <si>
    <t>Oceloplechová nástěnná rozvodnice 144 modulů, 550 x 1050 x 150 mm (ŠxVxH), IP40/IP20, D1.04.06-114</t>
  </si>
  <si>
    <t>321</t>
  </si>
  <si>
    <t>Pojistkové odpínače - Pojistková vložka vel 14, 32A gG, D1.04.06-114</t>
  </si>
  <si>
    <t>348</t>
  </si>
  <si>
    <t>Oceloplechové rozvodnice - Propojovací vodiče, lišty, nosné konstrukce, držáky přípojnic, kryty,, lišty, apod. D1.04.06-115</t>
  </si>
  <si>
    <t>349</t>
  </si>
  <si>
    <t>Oceloplechové rozvodnice - Kapsa na dokumentaci, D1.04.06-115</t>
  </si>
  <si>
    <t>Oceloplechové rozvodnice - Bezpečnostní tabulky, D1.04.06-115</t>
  </si>
  <si>
    <t>352</t>
  </si>
  <si>
    <t>Ochrana napájecího vedení NN (50Hz) - SPD typ 2 - Přepětová ochrana , 3-fázový systém,3+1, TN-S,, 40, kA (8/20) D1.04.06-115</t>
  </si>
  <si>
    <t>354</t>
  </si>
  <si>
    <t>HLAVNÍ VYPÍNAČ - Vypínač 3-pól, In=63A, D1.04.06-115</t>
  </si>
  <si>
    <t>356</t>
  </si>
  <si>
    <t>Pojistkové odpínače - Pojistkový odpínač válcových pojistek, 3 polový, vel.14 do 63A, D1.04.06-115</t>
  </si>
  <si>
    <t>359</t>
  </si>
  <si>
    <t>Jistič, char B, 1-pólový, Icn=10kA, In=6A, D1.04.06-115</t>
  </si>
  <si>
    <t>361</t>
  </si>
  <si>
    <t>Proudové chrániče s nadproudovou ochranou - Chránič s nadpr.ochr Ir=250A+puls.SS,A,1+N,char.B,, Idn=0.03A, In=16A D1.04.06-115</t>
  </si>
  <si>
    <t>363</t>
  </si>
  <si>
    <t>Řadová svorkovnice do 4 mm2, D1.04.06-115</t>
  </si>
  <si>
    <t>365</t>
  </si>
  <si>
    <t>UCPÁVKOVÁ VÝVODKA - P29, D1.04.06-115</t>
  </si>
  <si>
    <t>366</t>
  </si>
  <si>
    <t>UCPÁVKOVÁ VÝVODKA - P16, D1.04.06-115</t>
  </si>
  <si>
    <t>367</t>
  </si>
  <si>
    <t>UCPÁVKOVÁ VÝVODKA - P13.5, D1.04.06-115</t>
  </si>
  <si>
    <t>347</t>
  </si>
  <si>
    <t>Oceloplechová nástěnná rozvodnice 96 modulů, 550 x 750 x 150 mm (ŠxVxH), IP40/IP20, D1.04.06-115</t>
  </si>
  <si>
    <t>357</t>
  </si>
  <si>
    <t>Pojistkové odpínače - Pojistková vložka vel 14, 40A gG, D1.04.06-115</t>
  </si>
  <si>
    <t>374</t>
  </si>
  <si>
    <t>SOUČÁSTI KOMUNIKAČNÍ SBĚRNICE - Kontrolní a signalizační panel, USB, až 150 alarmových adres, D1.04.06-116</t>
  </si>
  <si>
    <t xml:space="preserve">Výroba rozvaděče je součástí dodávky monitorovacích a zobrazovacích panelů : </t>
  </si>
  <si>
    <t xml:space="preserve">Přístroje komunikační sběrnice budou předány výrobci rozvaděče : </t>
  </si>
  <si>
    <t>375</t>
  </si>
  <si>
    <t>SOUČÁSTI KOMUNIKAČNÍ SBĚRNICE - Převodník rozhraní RS485, Us AC/DC 24....240V, 50...60Hz, D1.04.06-116</t>
  </si>
  <si>
    <t>377</t>
  </si>
  <si>
    <t>Bezpečnostní napájecí zdroj 230V AC/ AC20, 9VA, D1.04.06-116</t>
  </si>
  <si>
    <t>382</t>
  </si>
  <si>
    <t>HLAVNÍ VYPÍNAČ - Vypínač, 3-pól, In=80A, D1.04.06-117</t>
  </si>
  <si>
    <t>384</t>
  </si>
  <si>
    <t>3 polový pojistkový odpínač nožových pojistek do 160A vel .00, D1.04.06-117</t>
  </si>
  <si>
    <t>385</t>
  </si>
  <si>
    <t>Pojistkový odpínač válcových pojistek, 3 polový, vel.14 do 63A, D1.04.06-117</t>
  </si>
  <si>
    <t>394</t>
  </si>
  <si>
    <t>Ochrana napájecího vedení 230 V/50 Hz  kombinované svodiče typu 1 a 2 (B+C) pro síť TN-C -, Kombinovaný svodič bleskových proudů a přepětí, vhodné pro 3-fázový systém TN-C, instalace na vstupu</t>
  </si>
  <si>
    <t>do budovy, 75 kA (10/350), 180 kA (8/20) D1.04.06-117</t>
  </si>
  <si>
    <t>396</t>
  </si>
  <si>
    <t>Ochrana napájecího vedení NN (50Hz) - SPD typ 2 - Přepětová ochrana , 3-fázový systém,3+1, TN-S,, 40, kA (8/20) D1.04.06-117</t>
  </si>
  <si>
    <t>398</t>
  </si>
  <si>
    <t>POMOCNÝ MATERIÁL - Propojovací vodiče, lišty, nosné konstrukce, držáky přípojnic, kryty, lišty,, apod. D1.04.06-117</t>
  </si>
  <si>
    <t>Řadová svorkovnice do 2,5 mm2, D1.04.06-117</t>
  </si>
  <si>
    <t>402</t>
  </si>
  <si>
    <t>UCPÁVKOVÁ VÝVODKA - P42, D1.04.06-117</t>
  </si>
  <si>
    <t>403</t>
  </si>
  <si>
    <t>UCPÁVKOVÁ VÝVODKA - P36, D1.04.06-117</t>
  </si>
  <si>
    <t>404</t>
  </si>
  <si>
    <t>UCPÁVKOVÁ VÝVODKA - P29, D1.04.06-117</t>
  </si>
  <si>
    <t>405</t>
  </si>
  <si>
    <t>UCPÁVKOVÁ VÝVODKA - P16, D1.04.06-117</t>
  </si>
  <si>
    <t>406</t>
  </si>
  <si>
    <t>UCPÁVKOVÁ VÝVODKA - P13.5, D1.04.06-117</t>
  </si>
  <si>
    <t>387</t>
  </si>
  <si>
    <t>Pojistková vložka 125A gG vel. 00, D1.04.06--117</t>
  </si>
  <si>
    <t>388</t>
  </si>
  <si>
    <t>Pojistková vložka 80A gG vel. 00, D1.04.06-117</t>
  </si>
  <si>
    <t>389</t>
  </si>
  <si>
    <t>Pojistková vložka 63A gG vel. 00, D1.04.06-117</t>
  </si>
  <si>
    <t>390</t>
  </si>
  <si>
    <t>Pojistková vložka 40A gG vel. 00, D1.04.06-117</t>
  </si>
  <si>
    <t>391</t>
  </si>
  <si>
    <t>Pojistková vložka 32A gG vel. 00, D1.04.06-117</t>
  </si>
  <si>
    <t>392</t>
  </si>
  <si>
    <t>Pojistková vložka vel 14, 63A gG, D1.04.06-117</t>
  </si>
  <si>
    <t>412</t>
  </si>
  <si>
    <t>Oceloplechový rozvaděč - Propojovací vodiče, lišty, nosné konstrukce, držáky přípojnic, kryty, lišty, , apod. D1.04.06-118</t>
  </si>
  <si>
    <t>413</t>
  </si>
  <si>
    <t>Oceloplechový rozvaděč - Kapsa na dokumentaci, D1.04.06-118</t>
  </si>
  <si>
    <t>414</t>
  </si>
  <si>
    <t>Oceloplechový rozvaděč - Bezpečnostní tabulky, D1.04.06-118</t>
  </si>
  <si>
    <t>416</t>
  </si>
  <si>
    <t>Signální svítidla - Signálka s LED, 230.....240V, zelená, D1.04.06-118</t>
  </si>
  <si>
    <t>417</t>
  </si>
  <si>
    <t>Signální svítidla - Signálka s LED, 230.....240V, bílá, D1.04.06-118</t>
  </si>
  <si>
    <t>419</t>
  </si>
  <si>
    <t>Ovládače - Stop tlačítko 3 zap. kontakty + krytka, D1.04.06-118</t>
  </si>
  <si>
    <t>421</t>
  </si>
  <si>
    <t>Hlavní jistič - Jistič 160A/3 (distribuční charakteristika, Icu=25kA, Ir=125A, D1.04.06-118</t>
  </si>
  <si>
    <t>423</t>
  </si>
  <si>
    <t>Hlavní jistič - Vypínací cívka 230V, D1.04.06-118</t>
  </si>
  <si>
    <t>424</t>
  </si>
  <si>
    <t>Hlavní jistič - Pomocný spínač jističe (1Z+1V), D1.04.06-118</t>
  </si>
  <si>
    <t>426</t>
  </si>
  <si>
    <t>Ochrana napájecího vedení NN (50Hz) - SPD typ 1+2  - Kombinovaný svodič bleskových proudů a přepětí,, vhodné pro 3-fázový systém , instalace na vstupu do budovy, 100 kA (10/350), 100 kA (8/20),</t>
  </si>
  <si>
    <t>dálková signalizace poruchy D1.04.06-118</t>
  </si>
  <si>
    <t>428</t>
  </si>
  <si>
    <t>Pojistkový odpínač válcových pojistek, 3 polový, vel.22,do 125A, D1.04.06-118</t>
  </si>
  <si>
    <t>429</t>
  </si>
  <si>
    <t>Pojistkový odpínač válcových pojistek, 1 polový,  vel. 10 do 32A, D1.04.06-118</t>
  </si>
  <si>
    <t>435</t>
  </si>
  <si>
    <t>UCPÁVKOVÁ VÝVODKA - PUJ, D1.04.06-118</t>
  </si>
  <si>
    <t>436</t>
  </si>
  <si>
    <t>UCPÁVKOVÁ VÝVODKA - P29, D1.04.06-118</t>
  </si>
  <si>
    <t>437</t>
  </si>
  <si>
    <t>UCPÁVKOVÁ VÝVODKA - P13.5, D1.04.06-118</t>
  </si>
  <si>
    <t>411</t>
  </si>
  <si>
    <t>Oceloplechový rozvaděč - Oceloplechový nástěnný rozvaděč, 710 x 1050 x 250 mm (ŠxVxH), IP43, D1.04.06-118</t>
  </si>
  <si>
    <t>422</t>
  </si>
  <si>
    <t>Hlavní jistič - Připojovací sada, D1.04.06-118</t>
  </si>
  <si>
    <t>431</t>
  </si>
  <si>
    <t>Pojistková vložka vel.22, 100A gG, D1.04.06-118</t>
  </si>
  <si>
    <t>432</t>
  </si>
  <si>
    <t>Pojistková vložka vel.22, 50A gG, D1.04.06-118</t>
  </si>
  <si>
    <t>433</t>
  </si>
  <si>
    <t>Pojistková vložka vel. 10 4A, gG, D1.04.06-118</t>
  </si>
  <si>
    <t>447</t>
  </si>
  <si>
    <t>Rozvodnice pro zapuštění do plechové příčky - 300x200x90 mm, D1.04.06-119</t>
  </si>
  <si>
    <t xml:space="preserve">Atyp. oceloplechová rozvodníce do panelu : </t>
  </si>
  <si>
    <t xml:space="preserve">Krytí : IP21/IP20 : </t>
  </si>
  <si>
    <t xml:space="preserve">Přívod : shora : </t>
  </si>
  <si>
    <t xml:space="preserve">Vývody : nahoru, z boku : </t>
  </si>
  <si>
    <t xml:space="preserve">Barva :  Nerez brus 320 dle ČSN 10088-1-1.4301 : </t>
  </si>
  <si>
    <t>449</t>
  </si>
  <si>
    <t>PŘIPOJNICE Cu - Cu 32x5, D1.04.06-119</t>
  </si>
  <si>
    <t>469</t>
  </si>
  <si>
    <t>Svítidla "A" - LED svítidlo 41W, (ekv. 4x14W) vestavné do podhledu M600, IP54, mikrosmatický optický, systém,  index podání barev Ra&gt;80, 4000K, 4397 lm D1.04.06-104</t>
  </si>
  <si>
    <t>471</t>
  </si>
  <si>
    <t>Svítidla "B" (dodávka vestaveb OS) - LED svítidlo 41W, (ekv. 4x14W) vestavné do systémového kovového, podhledu M625, IP54, mikrosmatický optický systém,  index podání barev Ra&gt;80, 4000K, 4397 lm</t>
  </si>
  <si>
    <t>(dodávka vestaveb OS) D1.04.06-104</t>
  </si>
  <si>
    <t>473</t>
  </si>
  <si>
    <t>Svítidla "C" (dodávka vestaveb OS) - LED svítidlo 118W, (ekv. 4x28W) vestavné do systémového, kovového podhledu M625x1250, IP65, optický systém s tvrzeným oboustranně matovaným krycím sklem,</t>
  </si>
  <si>
    <t>index podání barev Ra&gt;90, 4000K, 1000 lm, stmívatelné systémem DALI (dodávka vestaveb OS) D1.04.06-104</t>
  </si>
  <si>
    <t>475</t>
  </si>
  <si>
    <t>Svítidla "D" (dodávka vestaveb OS) - LED svítidlo 41W, (ekv. 4x14W) vestavné do systémového kovového, podhledu M625x625, optický systém s tvrzeným oboustranně matovaným sklem,  index podání barev</t>
  </si>
  <si>
    <t>Ra&gt;90, 4000K, 4000 lm (dodávka vestaveb OS) D1.04.06-104</t>
  </si>
  <si>
    <t>477</t>
  </si>
  <si>
    <t>Svítidla "DS" (dodávka vestaveb OS) - LED svítidlo 41W, (ekv. 4x14W) vestavné do systémového, kovového podhledu M625x625, optický systém s tvrzeným oboustranně matovaným sklem,  index podání</t>
  </si>
  <si>
    <t>barev Ra&gt;90, 4000K, 4000 lm,  stmívatelné systémem DALI, (dodávka vestaveb OS) D1.04.06-104</t>
  </si>
  <si>
    <t>479</t>
  </si>
  <si>
    <t>Svítidla "F" - LED svítidlo průmyslové (ekv. 2x36W), přisazené, IP65, polykarbonátový difuzér, index, podání barev Ra&gt;80, 4000K, 4100 lm D1.04.06-104</t>
  </si>
  <si>
    <t>481</t>
  </si>
  <si>
    <t>Svítidla "R" (dodávka vestaveb OS) - Výstražné svítidlo "RTG - NEVSTUPOVAT" (dodávka vestaveb OS), D1.04.06-104</t>
  </si>
  <si>
    <t>483</t>
  </si>
  <si>
    <t>Spínače pro rozvody ve zdravotnictví - Přístroj spínače jednopólového (bezšroubové svorky); řazení 1, , 1So (do hořlavých podkladů B až F) D1.04.06-104</t>
  </si>
  <si>
    <t>484</t>
  </si>
  <si>
    <t>Spínače pro rozvody ve zdravotnictví - Přístroj přepínače střídavého (bezšroubové svorky); řazení 6,, 6So (do hořlavých podkladů B až F) D1.04.06-104</t>
  </si>
  <si>
    <t>485</t>
  </si>
  <si>
    <t>Spínače pro rozvody ve zdravotnictví - Přístroj přepínače křížového (bezšroubové svorky); řazení 7,, 7So (do hořlavých podkladů B až F) D1.04.06-104</t>
  </si>
  <si>
    <t>486</t>
  </si>
  <si>
    <t>Spínače pro rozvody ve zdravotnictví - Přístroj ovládače zapínacího se svorkou N (bezšroubové, svorky); řazení 1/0, 1/0So, 1/0S (do hořlavých podkladů B až F) D1.04.06-104</t>
  </si>
  <si>
    <t>496</t>
  </si>
  <si>
    <t>Spínač nástěnný s popisovým polem - Spínač jednopólový IP 54; řazení 1;  b. bílá (na hořlavé, podklady B až D) D1.04.06-104</t>
  </si>
  <si>
    <t>498</t>
  </si>
  <si>
    <t>Krabice přístrojová  do kovových příček, vzduchotěsná, D 68, D1.04.06-104</t>
  </si>
  <si>
    <t>ELEKTROINSTALAČNÍ KRABICE - NA POVRCH, BEZHALOGENOVÁ - Krabice odbočná plastová, 5-ti pólová svork., IP 54,12 otv. D1.04.06-104</t>
  </si>
  <si>
    <t>502</t>
  </si>
  <si>
    <t>SVORKOVNICE KRABICOVÁ - 273-104 3x1-2,5mm2, D1.04.06-104</t>
  </si>
  <si>
    <t>504</t>
  </si>
  <si>
    <t>KABEL SILOVÝ, BEZHALOGENOVÝ B2ca s1d0 - Cu 3x1.5 (barevné značení O), volně, D1.04.06-104</t>
  </si>
  <si>
    <t>505</t>
  </si>
  <si>
    <t>KABEL SILOVÝ, BEZHALOGENOVÝ B2ca s1d0 -  Cu 3x1.5 (barevné značení J) , volně, D1.04.06-104</t>
  </si>
  <si>
    <t>507</t>
  </si>
  <si>
    <t>KABEL SDĚLOVACÍ BEZHALOGENOVÝ B2ca s1d0 - SHKFH-R 2x2x0,8 , volně, D1.04.06-104</t>
  </si>
  <si>
    <t>509</t>
  </si>
  <si>
    <t>KABELOVÁ PŘÍCHYTKA - PŘÍCHYTKA JEDNOSTRANNÁ PRO 1 KABEL DO PRŮMĚRU 10mm, D1.04.06-104</t>
  </si>
  <si>
    <t>511</t>
  </si>
  <si>
    <t>UKONČENÍ KABELŮ - do 4x10  mm2, D1.04.06-104</t>
  </si>
  <si>
    <t>513</t>
  </si>
  <si>
    <t>KABELOVÉ ŽLABY - Žlab kabelový  60x50, vč. spojek, nosných konstrukcí a příslušenství, D1.04.06-104</t>
  </si>
  <si>
    <t>515</t>
  </si>
  <si>
    <t>BEZHALOGENOVÉ TRUBKY - TRUBKA OHEBNÁ 350 N PA K MECHANICKÉ OCHRANĚ KABELŮ D16 mm2, D1.04.06-104</t>
  </si>
  <si>
    <t>516</t>
  </si>
  <si>
    <t>BEZHALOGENOVÉ TRUBKY - TRUBKA TUHÁ 750 N HF D16 mm2 vč. příchytek, D1.04.06-104</t>
  </si>
  <si>
    <t>518</t>
  </si>
  <si>
    <t>Nosná lišta pro upevnění svítidel vč. příslušenství a závěsů - komplet, D1.04.06-104</t>
  </si>
  <si>
    <t>520</t>
  </si>
  <si>
    <t>POŽÁRNÍ UCPÁVKA - EI 90 Kabel. přepážka PROMASTOP - I, D1.04.06-104</t>
  </si>
  <si>
    <t>522</t>
  </si>
  <si>
    <t>Práce v HZS - Demontáže stávajících svítidel, rozvodů, ovladačů, apod. - za provozu, D1.01.06-104</t>
  </si>
  <si>
    <t>523</t>
  </si>
  <si>
    <t>Práce v HZS - Měření osvětlenosti po realizaci, D1.04.06-104</t>
  </si>
  <si>
    <t>524</t>
  </si>
  <si>
    <t>Práce v HZS - Demontáž a zpětná montáž svítidel na chodbách kde bude probíhat demontáž a zpětná, montáž podhledu - za provozu D1.04.06-104</t>
  </si>
  <si>
    <t>525</t>
  </si>
  <si>
    <t>Práce v HZS - Drobné stavební práce, D1.04.06-104</t>
  </si>
  <si>
    <t>526</t>
  </si>
  <si>
    <t>Práce v HZS - Ekologická likvadace demontovaného materiálu, odvoz, skladkování, D1.04.06-104</t>
  </si>
  <si>
    <t>527</t>
  </si>
  <si>
    <t>Práce v HZS - Práce mimo ceníky, koordinace, D1.04.06-104</t>
  </si>
  <si>
    <t>528</t>
  </si>
  <si>
    <t>Práce v HZS - Účast při zkouškách, vypínání, připojování, D1.04.06-104</t>
  </si>
  <si>
    <t>531</t>
  </si>
  <si>
    <t>PROVEDENI REVIZNICH ZKOUSEK DLE CSN 331500  Revizni technik, D1.04.06-104</t>
  </si>
  <si>
    <t>532</t>
  </si>
  <si>
    <t>PROVEDENI REVIZNICH ZKOUSEK DLE CSN 331500  Spoluprace s reviz.technikem, D1.04.06-104</t>
  </si>
  <si>
    <t>488</t>
  </si>
  <si>
    <t>Kryty pro spínače pro rozvody ve zdravotnictví - Kryt spínače kolébkového;  b. alpská bílá, D1.04.06-104</t>
  </si>
  <si>
    <t>489</t>
  </si>
  <si>
    <t>Kryty pro spínače pro rozvody ve zdravotnictví - Kryt spínače kolébkového, s čirým průzorem;  b., alpská bílá D1.04.06-104</t>
  </si>
  <si>
    <t>491</t>
  </si>
  <si>
    <t>Rámečky  pro spínače pro rozvody ve zdravotnictví - Rámeček pro elektroinstalační přístroje,, jednonásobný, s popisovým polem;  b. alpská bílá D1.04.06-104</t>
  </si>
  <si>
    <t>492</t>
  </si>
  <si>
    <t>Rámečky  pro spínače pro rozvody ve zdravotnictví - Rameček pro elektroinstalační přístroje,, dvojnásobný vodorovný, s popisovým polem;  alpská bílá D1.04.06-104</t>
  </si>
  <si>
    <t>494</t>
  </si>
  <si>
    <t>Doutnavka signalizační, světlo oranžové, pro spínače ; řazení S, D1.04.06-104</t>
  </si>
  <si>
    <t>1159</t>
  </si>
  <si>
    <t>Podružný materiál</t>
  </si>
  <si>
    <t>1160</t>
  </si>
  <si>
    <t>PPV 6,00% z montáže: materiál + práce</t>
  </si>
  <si>
    <t>1161</t>
  </si>
  <si>
    <t>Doprava 3,60%, Přesun 1,00%</t>
  </si>
  <si>
    <t>537</t>
  </si>
  <si>
    <t>Nouzová svítidla "NP1" - Nouzové svítidlo LED s piktogramem (pro CBS),  230V AC / 220V DC, IP65,, adresný monitoring, přisazené nástěnné, 1W, 105 lm D1.04.06-105</t>
  </si>
  <si>
    <t>539</t>
  </si>
  <si>
    <t>Nouzová svítidla "NP3V" - Nouzové svítidlo LED s piktogramem (pro CBS),  230V AC / 220V DC, IP65,, adresný monitoring, vestavné do stěny,vestavný box + krycí deska,  1W, 105 lm D1.04.06-105</t>
  </si>
  <si>
    <t>541</t>
  </si>
  <si>
    <t>Nouzová svítidla "NB1V" - Nouzové svítidlo bezpečnostní pro osvětlení únikových cest, LED 1,6W, (pro, CBS),  230V AC / 220V DC, IP44,  adresný monitoring, vestavné stropní, 1x1,6W, 142 lm D1.04.06-105</t>
  </si>
  <si>
    <t>543</t>
  </si>
  <si>
    <t>Nouzová svítidla "NB2V" - Nouzové svítidlo bezpečnostní pro osvětlení otevřených prostorů, (antipanika) LED 1,6W, (pro CBS),  230V AC / 220V DC, IP44,  adresný monitoring, vestavné stropní,</t>
  </si>
  <si>
    <t>1x1,6W, 142 lm D1.04.06-105</t>
  </si>
  <si>
    <t>545</t>
  </si>
  <si>
    <t>Nouzová svítidla "NB3P" - Nouzové svítidlo bezpečnostní pro osvětlení otevřených prostorů, (antipanika) LED  (pro CBS),  230V AC / 220V DC, IP54,  adresný monitoring, přisazené, 4x1W, 410 lm</t>
  </si>
  <si>
    <t>D1.04.06-105</t>
  </si>
  <si>
    <t>547</t>
  </si>
  <si>
    <t>ELEKTROINSTALAČNÍ KRABICE - POŽÁRNĚ ODOLNÁ, 90min. - PO, Krabice rozvodná plastová, IP 54, vč., keramické svorkovnice, 1,5-6mm2 D1.04.06-105</t>
  </si>
  <si>
    <t>549</t>
  </si>
  <si>
    <t>KABEL SILOVÝ, BEZHALOGENOVÝ B2ca s1d0, FUNKČNÍ PŘI POŽÁRU, P60-R - Cu 3x1.5 (barevné značení J) ,, pevně D1.04.06-105</t>
  </si>
  <si>
    <t>551</t>
  </si>
  <si>
    <t>KABEL SDĚLOVACÍ, BEZHALOGENOVÝ, B2ca s1d0 - SHKFH-R B2ca s1d0 4x2x0,8 , pevně, D1.04.06-105</t>
  </si>
  <si>
    <t>553</t>
  </si>
  <si>
    <t>UKONČENÍ KABELŮ - do 4x10  mm2, D1.04.06-105</t>
  </si>
  <si>
    <t>555</t>
  </si>
  <si>
    <t>KABELOVÁ PŘÍCHYTKA - PŘÍCHYTKA JEDNOSTRANNÁ PRO 1 KABEL DO PRŮMĚRU 10mm, D1.04.06-105</t>
  </si>
  <si>
    <t>557</t>
  </si>
  <si>
    <t>OCELOVÁ PŘÍCHYTKA PRO KABEL + ŠROUB DO BETONU, KOMPLET, P60-R - Ocelová příchytka pro kabel s, funkčností při požáru P60-R, do průměru 10mm  vč. šroubu do betonu D1.04.06-105</t>
  </si>
  <si>
    <t>559</t>
  </si>
  <si>
    <t>ZÁVITOVÁ TYČ M10 SE ZACHOVÁNÍM FUNKČNOSTI P60-R - Závitová tyč včetně spojovacích matic, kotvy a, příchytek pro upevnění kabelu, komplet, d=2m D1.04.06-105</t>
  </si>
  <si>
    <t>561</t>
  </si>
  <si>
    <t>OCELOVÁ KONSTRUKCE VŠEOBECNĚ -  Pásová, profilová, D1.04.06-105</t>
  </si>
  <si>
    <t>563</t>
  </si>
  <si>
    <t>POŽÁRNÍ UCPÁVKA - EI 90 Kabel. přepážka PROMASTOP - I, D1.04.06-105</t>
  </si>
  <si>
    <t>565</t>
  </si>
  <si>
    <t>Práce v HZS - Přeprogramování podružné stanice CBS, D1.04.06-105</t>
  </si>
  <si>
    <t>566</t>
  </si>
  <si>
    <t>Práce v HZS - Napojení okruhů NO na stávající podružnou stanici CBS, včetně monitoringu výpadku el., sítě D1.04.06-105</t>
  </si>
  <si>
    <t>567</t>
  </si>
  <si>
    <t>Práce v HZS - Demontáže (stávající svítidla, rozvody, apod) -za provozu, D1.04.06-105</t>
  </si>
  <si>
    <t>568</t>
  </si>
  <si>
    <t>Práce v HZS - Měření osvětlenosti po realizaci, D1.04.06-105</t>
  </si>
  <si>
    <t>569</t>
  </si>
  <si>
    <t>Práce v HZS - Demontáž a zpětná montáž svítidel na chodbách kde bude probíhat demontáž a zpětná, montáž podhledu - za provozu D1.04.06-105</t>
  </si>
  <si>
    <t>570</t>
  </si>
  <si>
    <t>Práce v HZS - Ekologická likvadace demontovaného materiálu, odvoz, skladkování, D1.04.06-105</t>
  </si>
  <si>
    <t>571</t>
  </si>
  <si>
    <t>Práce v HZS - Napojení na stávající rozvody a zařízení, D1.04.06-105</t>
  </si>
  <si>
    <t>572</t>
  </si>
  <si>
    <t>Práce v HZS - Práce mimo ceníky, koordinace, D1.04.06-105</t>
  </si>
  <si>
    <t>573</t>
  </si>
  <si>
    <t>Práce v HZS - Účast při zkouškách, vypínání, připojování, D1.04.06-105</t>
  </si>
  <si>
    <t>576</t>
  </si>
  <si>
    <t>PROVEDENI REVIZNICH ZKOUSEK DLE CSN 331500   Revizni technik, D1.04.06-105</t>
  </si>
  <si>
    <t>577</t>
  </si>
  <si>
    <t>PROVEDENI REVIZNICH ZKOUSEK DLE CSN 331500  Spoluprace s reviz.technikem, D1.04.06-105</t>
  </si>
  <si>
    <t>582</t>
  </si>
  <si>
    <t>Montáž rozvodnic nástěnných a zapuštěných oceloplechových - Do 100 kg, D1.04.06-106</t>
  </si>
  <si>
    <t>584</t>
  </si>
  <si>
    <t>Montáž rozváděčů skříňových -  do 400 kg, D1.04.06-106</t>
  </si>
  <si>
    <t>588</t>
  </si>
  <si>
    <t>ZÁSUVKA NN, PRO ZDRAVOTNICTVÍ  - Zásuvka jednonásobná (bezšroubové svorky), s ochranným kolíkem, s, clonkami; řazení 2P+PE D1.04.06-106</t>
  </si>
  <si>
    <t>590</t>
  </si>
  <si>
    <t>ZÁSUVKA NN, SE SIGNALIZACÍ PROVOZNÍHO STAVU, PRO ZDRAVOTNICTVÍ - Zásuvka jednonásobná (bezšroubové, svorky), s ochranným kolíkem, s clonkami; se signalizací provozního stavu; řazení 2P+PE D1.04.06-106</t>
  </si>
  <si>
    <t>592</t>
  </si>
  <si>
    <t>ZÁSUVKA NN, S OCHRANOU PŘED PŘEPĚTÍM, PRO ZDRAVOTNICTVÍ - Zásuvka jednonásobná (bezšroubové svorky),, s ochranným kolíkem, s clonkami, s ochranou před přepětím, optická signalizace poruchy; řazení</t>
  </si>
  <si>
    <t>2P+PE; D1.04.06-106</t>
  </si>
  <si>
    <t>594</t>
  </si>
  <si>
    <t>ZÁSUVKA PRO VYROVNÁNÍ POTENCIÁLŮ - Svorka pro vyrovnání potenciálů, dvojnásobná, zapuštěná;, D1.04.06-106</t>
  </si>
  <si>
    <t>601</t>
  </si>
  <si>
    <t>ZÁSUVKA NN ZAPUŠTĚNÁ, IP44 - Zásuvka jednonásobná, s ochranným kolíkem, s clonkami; řazení 2P+PE; b., bílá D1.04.06-106</t>
  </si>
  <si>
    <t>603</t>
  </si>
  <si>
    <t>ZÁSUVKA PRŮMYSLOVÁ ZAPUŠTĚNÁ, IP 44, PRO RTG, LASER - Zásuvka průmyslová IP 44, chráněná, s víčkem,, zapuštěná montáž; řazení 2P+PE, pro RTG, LASER D1.04.06-106</t>
  </si>
  <si>
    <t>605</t>
  </si>
  <si>
    <t>ZÁSUVKA NN NÁSTĚNNÁ ,  IP 44 (PLAST) - Zásuvka jednonásobná nástěnná IP 44, s ochranným kolíkem, s, víčkem; řazení 2P+PE; b. bílá D1.04.06-106</t>
  </si>
  <si>
    <t>607</t>
  </si>
  <si>
    <t>Spínače pro rozvody ve zdravotnictví - Přístroj spínače jednopólového (bezšroubové svorky); řazení 1, , 1So (do hořlavých podkladů B až F) D1.04.06-106</t>
  </si>
  <si>
    <t>608</t>
  </si>
  <si>
    <t>Spínače pro rozvody ve zdravotnictví - Přístroj spínače jednopólového se svorkou N (bezšroubové, svorky); řazení 1S (do hořlavých podkladů B až F) D1.04.06-106</t>
  </si>
  <si>
    <t>617</t>
  </si>
  <si>
    <t>Spínač stiskací, zapuštěný, se signalizační doutnavkou; řazení 3; b. bílá / bílá, D1.04.06-106</t>
  </si>
  <si>
    <t>619</t>
  </si>
  <si>
    <t>KRABICE PŘÍSTROJOVÁ BEZHALOGENOVÁ - Krabice přístrojová do kovových příček, vzduchotěsná,, D1.04.06-106</t>
  </si>
  <si>
    <t>620</t>
  </si>
  <si>
    <t>KRABICE PŘÍSTROJOVÁ BEZHALOGENOVÁ - Krabice pro uzemnění atistatické podlahy, vestavná do kovových, příček, vzduchotěsná, se šroubovou svorkou a víčkem D1.04.06-106</t>
  </si>
  <si>
    <t>621</t>
  </si>
  <si>
    <t>KRABICE PŘÍSTROJOVÁ BEZHALOGENOVÁ - Krabice pro uzemnění kovových konstrukcí příček, vestavná do, kovových příček, vzduchotěsná, se šroubovou svorkou a víčkem D1.04.06-106</t>
  </si>
  <si>
    <t>623</t>
  </si>
  <si>
    <t>Hlavní ochranná přípojnice pospojování pro vodič 70mm2. s krytem, D1.04.06-106</t>
  </si>
  <si>
    <t>625</t>
  </si>
  <si>
    <t>EKVIPOTENCIONÁLNÍ SVORKOVNICE - pro vodiče do 16 mm2, s krytem, D1.04.06-106</t>
  </si>
  <si>
    <t>627</t>
  </si>
  <si>
    <t>ELEKTROINSTALAČNÍ KRABICE - NA POVRCH, BEZHALOGENOVÁ - Krabice odbočná plastová, 5-ti pólová svork., IP 54,12 otv. D1.04.06-106</t>
  </si>
  <si>
    <t>629</t>
  </si>
  <si>
    <t>POHONY DVEŘÍ - Napojení pohonu dveří, D1.04.06-106</t>
  </si>
  <si>
    <t>630</t>
  </si>
  <si>
    <t>POHONY DVEŘÍ - Napojení (loketního, tlačítkového) spínače pohonu dveří, D1.04.06-106</t>
  </si>
  <si>
    <t>632</t>
  </si>
  <si>
    <t>KABEL SILOVÝ, BEZHALOGENOVÝ B2ca s1d0 -Cu 1x4mm2, volně, D1.04.06-106</t>
  </si>
  <si>
    <t>633</t>
  </si>
  <si>
    <t>KABEL SILOVÝ, BEZHALOGENOVÝ B2ca s1d0 - Cu 1x6mm2 , volně, D1.04.06-106</t>
  </si>
  <si>
    <t>634</t>
  </si>
  <si>
    <t>KABEL SILOVÝ, BEZHALOGENOVÝ B2ca s1d0 - Cu 1x10mm2 , volně, D1.04.06-106</t>
  </si>
  <si>
    <t>635</t>
  </si>
  <si>
    <t>KABEL SILOVÝ, BEZHALOGENOVÝ B2ca s1d0 - Cu 1x16mm2 , volně, D1.04.06-106</t>
  </si>
  <si>
    <t>636</t>
  </si>
  <si>
    <t>KABEL SILOVÝ, BEZHALOGENOVÝ B2ca s1d0 - Cu 1x25mm2 , volně, D1.04.06-106</t>
  </si>
  <si>
    <t>637</t>
  </si>
  <si>
    <t>KABEL SILOVÝ, BEZHALOGENOVÝ B2ca s1d0 - Cu 1x50mm2 , volně, D1.04.06-106</t>
  </si>
  <si>
    <t>638</t>
  </si>
  <si>
    <t>KABEL SILOVÝ, BEZHALOGENOVÝ B2ca s1d0 - Cu 1x70mm2 , volně, D1.04.06-106</t>
  </si>
  <si>
    <t>639</t>
  </si>
  <si>
    <t>KABEL SILOVÝ, BEZHALOGENOVÝ B2ca s1d0 - Cu 3x1.5 (barevné značení O), volně, D1.04.06-106</t>
  </si>
  <si>
    <t>640</t>
  </si>
  <si>
    <t>KABEL SILOVÝ, BEZHALOGENOVÝ B2ca s1d0 - Cu 3x1.5 (barevné značení J) , volně, D1.04.06-106</t>
  </si>
  <si>
    <t>641</t>
  </si>
  <si>
    <t>KABEL SILOVÝ, BEZHALOGENOVÝ B2ca s1d0 - Cu 2x2.5 (barevné značení O) , volně, D1.04.06-106</t>
  </si>
  <si>
    <t>642</t>
  </si>
  <si>
    <t>KABEL SILOVÝ, BEZHALOGENOVÝ B2ca s1d0 - Cu 3x2,5 (barevné značení J) volně, D1.04.06-106</t>
  </si>
  <si>
    <t>643</t>
  </si>
  <si>
    <t>KABEL SILOVÝ, BEZHALOGENOVÝ B2ca s1d0 - Cu 3x4 (barevné značení J) volně, D1.04.06-106</t>
  </si>
  <si>
    <t>644</t>
  </si>
  <si>
    <t>KABEL SILOVÝ, BEZHALOGENOVÝ B2ca s1d0 - Cu 2x6 (barevné značení O) , volně, D1.04.06-106</t>
  </si>
  <si>
    <t>645</t>
  </si>
  <si>
    <t>KABEL SILOVÝ, BEZHALOGENOVÝ B2ca s1d0 - Cu 5x6 (barevné značení J) volně, D1.04.06-106</t>
  </si>
  <si>
    <t>646</t>
  </si>
  <si>
    <t>KABEL SILOVÝ, BEZHALOGENOVÝ B2ca s1d0 - Cu 5x10 (barevné značení J) volně, D1.04.06-106</t>
  </si>
  <si>
    <t>647</t>
  </si>
  <si>
    <t>KABEL SILOVÝ, BEZHALOGENOVÝ B2ca s1d0 - Cu 5x16 (barevné značení J) volně, D1.04.06-106</t>
  </si>
  <si>
    <t>648</t>
  </si>
  <si>
    <t>KABEL SILOVÝ, BEZHALOGENOVÝ B2ca s1d0 - Cu 5x25 (barevné značení J) volně, D1.04.06-106</t>
  </si>
  <si>
    <t>650</t>
  </si>
  <si>
    <t>KABEL SDĚLOVACÍ BEZHALOGENOVÝ B2ca s1d0 - Cu 4x2x0,8 , volně, D1.04.06-106</t>
  </si>
  <si>
    <t>652</t>
  </si>
  <si>
    <t>UKONČENÍ KABELŮ -  4x10  mm2, D1.04.06-106</t>
  </si>
  <si>
    <t>653</t>
  </si>
  <si>
    <t>UKONČENÍ KABELŮ -  5x6  mm2, D1.04.06-106</t>
  </si>
  <si>
    <t>654</t>
  </si>
  <si>
    <t>UKONČENÍ KABELŮ -  5x10 mm2, D1.04.06-106</t>
  </si>
  <si>
    <t>655</t>
  </si>
  <si>
    <t>UKONČENÍ KABELŮ -  5x16 mm2, D1.04.06-106</t>
  </si>
  <si>
    <t>656</t>
  </si>
  <si>
    <t>UKONČENÍ KABELŮ - 5x25 mm2, D1.04.06-106</t>
  </si>
  <si>
    <t>658</t>
  </si>
  <si>
    <t>Dielektrický koberec š=1200 mm, D1.04.06-106</t>
  </si>
  <si>
    <t>660</t>
  </si>
  <si>
    <t>TRUBKY BEZHALOGENOVÉ - TRUBKA OHEBNÁ 350 N PA K MECHANICKÉ OCHRANĚ KABELŮ D16 mm2, D1.04.06-106</t>
  </si>
  <si>
    <t>661</t>
  </si>
  <si>
    <t>TRUBKY BEZHALOGENOVÉ - TRUBKA TUHÁ 750 N HF D16 mm2 vč. příchytek, D1.04.06-106</t>
  </si>
  <si>
    <t>663</t>
  </si>
  <si>
    <t>KABELOVÉ ŽLABY - Žlab kabelový  60x50, vč. spojek, nosných konstrukcí a příslušenství, D1.04.06-106</t>
  </si>
  <si>
    <t>664</t>
  </si>
  <si>
    <t>KABELOVÉ ŽLABY - Žlab kabelový  60x100, vč. spojek, nosných konstrukcí a příslušenství, D1.04.06-106</t>
  </si>
  <si>
    <t>665</t>
  </si>
  <si>
    <t>KABELOVÉ ŽLABY - Žlab kabelový 60x200, vč. spojek, nosných konstrukcí a příslušenství, D1.04.06-106</t>
  </si>
  <si>
    <t>666</t>
  </si>
  <si>
    <t>KABELOVÉ ŽLABY - Žlab kabelový 60x300, vč. spojek, nosných konstrukcí a příslušenství, D1.04.06-106</t>
  </si>
  <si>
    <t>667</t>
  </si>
  <si>
    <t>KABELOVÉ ŽLABY - Žlab kabelový 60x400, vč. spojek, nosných konstrukcí a příslušenství, D1.04.06-106</t>
  </si>
  <si>
    <t>669</t>
  </si>
  <si>
    <t>POŽÁRNÍ UCPÁVKA - EI 90 Kabel. přepážka, D1.04.06-106</t>
  </si>
  <si>
    <t>673</t>
  </si>
  <si>
    <t>PRUCHOZÍ IZOLOVANÉ SVORKY - Zemnicí svorka na potrubí, D1.04.06-106</t>
  </si>
  <si>
    <t>675</t>
  </si>
  <si>
    <t>PRUCHOZÍ IZOLOVANÉ SVORKY - Zemnicí svorka na baterie, D1.04.06-106</t>
  </si>
  <si>
    <t>677</t>
  </si>
  <si>
    <t>SVORKA UZEMŇOVACÍ -  připojovací, D1.04.06-106</t>
  </si>
  <si>
    <t>679</t>
  </si>
  <si>
    <t>HODINOVE ZUCTOVACI SAZBY -  Uprava stavajiciho rozvadece, D1.04.06-106</t>
  </si>
  <si>
    <t>586</t>
  </si>
  <si>
    <t>Monitorování napájení zdravotnických prostorů komunikační sběrnicí - Zprovoznění, nastavení a, ověření přístrojů komunikační sběrnice D1.04.06-106</t>
  </si>
  <si>
    <t>596</t>
  </si>
  <si>
    <t>Rámeček pro elektroinstalační přístroje, D1.04.06-106</t>
  </si>
  <si>
    <t>610</t>
  </si>
  <si>
    <t>Kryty pro spínače pro rozvody ve zdravotnictví -Kryt spínače kolébkového;  b. alpská bílá, D1.04.06-106</t>
  </si>
  <si>
    <t>611</t>
  </si>
  <si>
    <t>Kryty pro spínače pro rozvody ve zdravotnictví - Kryt spínače kolébkového, s čirým průzorem;  b., alpská bílá D1.04.06-106</t>
  </si>
  <si>
    <t>613</t>
  </si>
  <si>
    <t>Rámečky  pro spínače pro rozvody ve zdravotnictví - Rámeček pro elektroinstalační přístroje,, jednonásobný, s popisovým polem;  b. alpská bílá D1.04.06-106</t>
  </si>
  <si>
    <t>615</t>
  </si>
  <si>
    <t>Doutnavka signalizační, světlo oranžové, pro spínače ; řazení S, D1.04.06-106</t>
  </si>
  <si>
    <t>671</t>
  </si>
  <si>
    <t>PRUCHOZÍ IZOLOVANÉ SVORKY - Svorka průchozí 6mm2 (12-ti pólové provedení), D1.04.06-106</t>
  </si>
  <si>
    <t>672</t>
  </si>
  <si>
    <t>PRUCHOZÍ IZOLOVANÉ SVORKY - Svorka průchozí HPS 35mm2 (12-ti pólové provedení), D1.04.06-106</t>
  </si>
  <si>
    <t>674</t>
  </si>
  <si>
    <t>PRUCHOZÍ IZOLOVANÉ SVORKY - Pásek uzemňovací Cu, 0.5m, D1.04.06-106</t>
  </si>
  <si>
    <t>690</t>
  </si>
  <si>
    <t>KABEL SILOVÝ,IZOLACE PVC - Cu 5x16 (barevné značení J), volně, D1.04.06-109</t>
  </si>
  <si>
    <t>691</t>
  </si>
  <si>
    <t>KABEL SILOVÝ,IZOLACE PVC - Cu 5x6 (barevné značení J) , volně, D1.04.06-109</t>
  </si>
  <si>
    <t>692</t>
  </si>
  <si>
    <t>KABEL SILOVÝ,IZOLACE PVC - Cu 1x25mm2 , zelenožlutý, volně, D1.04.06-109</t>
  </si>
  <si>
    <t>694</t>
  </si>
  <si>
    <t>UKONČENÍ KABELŮ -  5x6  mm2, D1.04.06-108, 109</t>
  </si>
  <si>
    <t>695</t>
  </si>
  <si>
    <t>UKONČENÍ KABELŮ -  5x16  mm2, D1.04.06-108, 109</t>
  </si>
  <si>
    <t>696</t>
  </si>
  <si>
    <t>UKONČENÍ KABELŮ -  1x  25   mm2, D1.04.06-108, 109</t>
  </si>
  <si>
    <t>698</t>
  </si>
  <si>
    <t>KABELOVÉ ŽLABY MŘÍŽOVÉ - Žlab kabelový  55x50, vč. spojek, nosných konstrukcí a příslušenství, D1.04.06-109</t>
  </si>
  <si>
    <t>700</t>
  </si>
  <si>
    <t>HODINOVE ZUCTOVACI SAZBY -  Uprava stavajiciho rozvadece, D1.04.06-108, 109</t>
  </si>
  <si>
    <t>684</t>
  </si>
  <si>
    <t>Doplnění rozvaděče RMO27.1 pole č.6 (MDO) - Pojistkový odpínač válcových pojistek, 3 polový, vel.22,, do 125A D1.04.06-108</t>
  </si>
  <si>
    <t>685</t>
  </si>
  <si>
    <t>Doplnění rozvaděče RMO27.1 pole č.6 (MDO) - Pojistková vložka vel.22, 63A  gG, D1.04.06-108</t>
  </si>
  <si>
    <t>687</t>
  </si>
  <si>
    <t>Doplnění rozvaděče RMO27.5 pole č.5 (MDO) - Pojistkový odpínač válcových pojistek, 3 polový, vel.14, do 63A D1.04.06-109</t>
  </si>
  <si>
    <t>688</t>
  </si>
  <si>
    <t>Doplnění rozvaděče RMO27.5 pole č.5 (MDO) - Pojistková vložka vel.14, 32A  gG, D1.04.06-109</t>
  </si>
  <si>
    <t>705</t>
  </si>
  <si>
    <t>KABEL SE SNÍŽENOU HOŘLAVOSTÍ, TŘÍDA REAKCE NA OHEŇ - B2 ca, s1, d0  - Cu 5x16 (barevné značení "J"),, pevně D1.04.06-106,107</t>
  </si>
  <si>
    <t>707</t>
  </si>
  <si>
    <t>UKONČENÍ KABELŮ -  5x16  mm2, D1.04.06-106, 107</t>
  </si>
  <si>
    <t>709</t>
  </si>
  <si>
    <t>KABELOVÁ PŘÍCHYTKA -  příchytka kabelu na kabelový rošt, D1.04.06-106,107</t>
  </si>
  <si>
    <t>715</t>
  </si>
  <si>
    <t>DOPLNĚNÍ ROZVADĚČE RNZ4  POJISTKOVÝ ODPÍNAČ - Pojistkový odpínač do 160A,  vel. 00/3P, D1.04.06-110</t>
  </si>
  <si>
    <t>718</t>
  </si>
  <si>
    <t>HODINOVE ZUCTOVACI SAZBY -  Uprava stavajiciho rozvadece, D1.04.06-110</t>
  </si>
  <si>
    <t>720</t>
  </si>
  <si>
    <t>MONTÁŽ ROZVODNIC -  Do 100 kg, D1.04.06-110</t>
  </si>
  <si>
    <t>KABEL SE SNÍŽENOU HOŘLAVOSTÍ, S FUNKČNÍ SCHOPNOSTÍ PŘI POŽÁRU P60-R, TŘÍDA REAKCE NA OHEŇ - B2 ca,, s1, d0 - Cu 5x10 mm2 ,(barevné značení "J") D1.04.06-111</t>
  </si>
  <si>
    <t>723</t>
  </si>
  <si>
    <t>KABEL SE SNÍŽENOU HOŘLAVOSTÍ, S FUNKČNÍ SCHOPNOSTÍ PŘI POŽÁRU P60-R, TŘÍDA REAKCE NA OHEŇ - B2 ca,, s1, d0 - Cu 5x95 mm2 ,(barevné značení "J") D1.01.06-107,110,111</t>
  </si>
  <si>
    <t>724</t>
  </si>
  <si>
    <t>KABEL SE SNÍŽENOU HOŘLAVOSTÍ, S FUNKČNÍ SCHOPNOSTÍ PŘI POŽÁRU P60-R, TŘÍDA REAKCE NA OHEŇ - B2 ca,, s1, d0 - Cu 1x25 mm2 (barevné značení "zž") D1.04.06-111</t>
  </si>
  <si>
    <t>726</t>
  </si>
  <si>
    <t>UKONČENÍ KABELŮ - 5x10  mm2, D1.04.06-111</t>
  </si>
  <si>
    <t>727</t>
  </si>
  <si>
    <t>UKONČENÍ KABELŮ - 5x95  mm2, D1.04.06-110,111</t>
  </si>
  <si>
    <t>729</t>
  </si>
  <si>
    <t>UKONČENÍ  VODIČŮ V ROZVADĚČÍCH -  Do  25   mm2, D1.04.06-111</t>
  </si>
  <si>
    <t>731</t>
  </si>
  <si>
    <t>UKONČENÍ VODIČŮ NA SVORKOVNICI -  Do  50 mm2, D1.04.06-111</t>
  </si>
  <si>
    <t>733</t>
  </si>
  <si>
    <t>Pořární normová kabelová trasa P60-R - Kabelový žebřík  60x200 vč. závěsů, kotvícího a spojovacího, materiálů D1.01.06-107,110,111</t>
  </si>
  <si>
    <t>734</t>
  </si>
  <si>
    <t>Pořární normová kabelová trasa P60-R - Kabelový žebřík  60x300 vč. závěsů, kotvícího a spojovacího, materiálů D1.01.06-107,110,111</t>
  </si>
  <si>
    <t>736</t>
  </si>
  <si>
    <t>Stoupací požární normová trasa P60-R - Stoupací kabelový žebřík  60x200, š.200 vč. kotvícího a, spojovacího materiálu D1.04.06-110,111</t>
  </si>
  <si>
    <t>737</t>
  </si>
  <si>
    <t>Stoupací požární normová trasa P60-R - Stoupací kabelový žebřík  60x200, š.300 vč. kotvícího a, spojovacího materiálu D1.04.06-110,111</t>
  </si>
  <si>
    <t>741</t>
  </si>
  <si>
    <t>KABELOVÁ PŘÍCHYTKA -  příchytka kabelu na kabelový rošt, D1.04.06-110,111</t>
  </si>
  <si>
    <t>743</t>
  </si>
  <si>
    <t>POŽÁRNÍ UCPÁVKA - EI 60 Kabel. přepážka, D1.04.06-107,110,111</t>
  </si>
  <si>
    <t>745</t>
  </si>
  <si>
    <t>HODINOVE ZUCTOVACI SAZBY -  Vyhledani pripojovaciho mista a kabelove trasy, D1.04.06-107,110,111</t>
  </si>
  <si>
    <t>716</t>
  </si>
  <si>
    <t>DOPLNĚNÍ ROZVADĚČE RNZ4  POJISTKOVÝ ODPÍNAČ -  PNA000 160A gG Pojistková vložka, D1.04.06-110</t>
  </si>
  <si>
    <t>738</t>
  </si>
  <si>
    <t>Stoupací požární normová trasa P60-R - Izolace odlehčení tahu, D1.04.06-110,111</t>
  </si>
  <si>
    <t>739</t>
  </si>
  <si>
    <t>Stoupací požární normová trasa P60-R - Spojka závěsu U, D1.04.06-110,111</t>
  </si>
  <si>
    <t>756</t>
  </si>
  <si>
    <t>POŽÁRNÍ UCPÁVKA - EI 90 Kabel. přepážka</t>
  </si>
  <si>
    <t>751</t>
  </si>
  <si>
    <t>VYBOURANI OTVORU VE STENE BETONOVE DO PRUMERU 60mm   Stena do 300mm</t>
  </si>
  <si>
    <t>754</t>
  </si>
  <si>
    <t>VYBOURANI OTVORU VE STENE BETONOVE DO PLOCHY 2.25 dm2  Stena do 300mm</t>
  </si>
  <si>
    <t>759</t>
  </si>
  <si>
    <t>LESENI LEHKE PRACOVNI O VYSCE LESENOVE PODLAHY Do 2.5 m</t>
  </si>
  <si>
    <t>764</t>
  </si>
  <si>
    <t>Demontáže stávající elektroinstalace</t>
  </si>
  <si>
    <t>765</t>
  </si>
  <si>
    <t>Ekologická likvadace demontovaného materiálu, odvoz, skladkování</t>
  </si>
  <si>
    <t>Úprava stávající elektroinstalace v souvislosti se stavebními úpravami stávajících prostor</t>
  </si>
  <si>
    <t>Vyhledani pripojovaciho mista</t>
  </si>
  <si>
    <t>Napojení na stávající zařízení</t>
  </si>
  <si>
    <t>769</t>
  </si>
  <si>
    <t>Požární dohled dle vyhlášky č. 87/200 Sb. při svařování, broušení kovů, řezání kovů a tepelném, dělení kovů</t>
  </si>
  <si>
    <t>770</t>
  </si>
  <si>
    <t>Zabezpeceni pracoviste</t>
  </si>
  <si>
    <t>771</t>
  </si>
  <si>
    <t>Priprava ke komplexni zkousce</t>
  </si>
  <si>
    <t>Zkusebni provoz</t>
  </si>
  <si>
    <t>773</t>
  </si>
  <si>
    <t>Zauceni obsluhy</t>
  </si>
  <si>
    <t>774</t>
  </si>
  <si>
    <t>Stavební přípomoce</t>
  </si>
  <si>
    <t>775</t>
  </si>
  <si>
    <t>Nespecifikované montáže</t>
  </si>
  <si>
    <t>Inženýrská činnost při legislativě vyhrazených elektrických zařízení dle vyhl. č. 73/2010 Sb. a, spoluzpráce s organizací státního odborného dozoru (TIČR)</t>
  </si>
  <si>
    <t>778</t>
  </si>
  <si>
    <t>SPOLUPRACE S DODAVATELEM PŘI zapojovani a zkouskach</t>
  </si>
  <si>
    <t>780</t>
  </si>
  <si>
    <t>KOORDINACE POSTUPU PRACI  S ostatnimi profesemi</t>
  </si>
  <si>
    <t>PROVEDENI REVIZNICH ZKOUSEK DLE CSN 331500  Revizni technik</t>
  </si>
  <si>
    <t>PROVEDENI REVIZNICH ZKOUSEK DLE CSN 331500   Spoluprace s reviz.technikem</t>
  </si>
  <si>
    <t>SK_1</t>
  </si>
  <si>
    <t>Vyvazovací panel 19“, 1U dodávka a montáž</t>
  </si>
  <si>
    <t xml:space="preserve">výkres č. D1.04.07-101 a technická zpráva : : </t>
  </si>
  <si>
    <t xml:space="preserve">Panel vyvazovací (ring run) výška 1U, 19", 5 úchytů hlubokých 64 mm, šedý kovový, plastová oka. : </t>
  </si>
  <si>
    <t>SK_10</t>
  </si>
  <si>
    <t>Stíněný kabel U/FTP, kat. 6A, LSZH plášť fialový, 4 páry, klasifikace B2ca, S1, d1 dodávka a montáž</t>
  </si>
  <si>
    <t xml:space="preserve">Kabel U/FTP Cat 6A, 100 Ohm, 4páry s Cu jádrem AWG 23 (O0,55mm) bez napojování, určený pro horizontální rozvody, který splňuje požadavky definované v mezinárodních standardech Cat 6A dle TIA/EIA 568, : </t>
  </si>
  <si>
    <t xml:space="preserve">resp. třídu Ea dle  EN 50173 a ISO 11801. Splňuje požadavky EN 50399:2011 pro volně vedené kabely s klasifikací B2ca, S1, d1. Záruka výrobce 25 let. : </t>
  </si>
  <si>
    <t>11987</t>
  </si>
  <si>
    <t>SK_15</t>
  </si>
  <si>
    <t>Switch Cisco WS-C2960X-48TD-L dodávka a montáž</t>
  </si>
  <si>
    <t>SK_16</t>
  </si>
  <si>
    <t>Switch Cisco WS-C2960X-48LPD-L dodávka a montáž</t>
  </si>
  <si>
    <t>SK_17</t>
  </si>
  <si>
    <t>Stackovací modul Cisco C2960X-STACK dodávka a montáž</t>
  </si>
  <si>
    <t>SK_18</t>
  </si>
  <si>
    <t>SFP+ modul 10GBASE-LRM  PN: SFP-10G-LRM dodávka a montáž</t>
  </si>
  <si>
    <t>SK_2</t>
  </si>
  <si>
    <t>Vyvazovací panel 19“, 2U dodávka a montáž</t>
  </si>
  <si>
    <t xml:space="preserve">Panel vyvazovací (ring run) výška 2U, 19", 5 úchytů hlubokých 64 mm, šedý kovový, plastová oka. : </t>
  </si>
  <si>
    <t>SK_24</t>
  </si>
  <si>
    <t>Bezúdržbový akumulátor 12VDC/7Ah dodávka a montáž</t>
  </si>
  <si>
    <t>SK_25</t>
  </si>
  <si>
    <t>PRAFlaCom 3x2x0,5 - kabel oheň retardující, bezhalogenový, klasifikace B2ca s1 d1 dodávka  a montáž</t>
  </si>
  <si>
    <t>SK_26</t>
  </si>
  <si>
    <t>KU68 - krabice pod omítku (do příčky) dodávka a montáž</t>
  </si>
  <si>
    <t>SK_27</t>
  </si>
  <si>
    <t>1240HFPP ohebná bezhalogenová ochranná trubka DN40 vč. protahovacího drátu dodávka a montáž</t>
  </si>
  <si>
    <t>SK_28</t>
  </si>
  <si>
    <t>Drátěný kabelový žlab 50*50 - vč. komplet příslušenství dodávka a montáž</t>
  </si>
  <si>
    <t>SK_29</t>
  </si>
  <si>
    <t>Drátěný kabelový žlab 100*50 - vč. komplet příslušenství dodávka a montáž</t>
  </si>
  <si>
    <t>SK_30</t>
  </si>
  <si>
    <t>Drátěný kabelový žlab 250*50 - vč. komplet příslušenství dodávka a montáž</t>
  </si>
  <si>
    <t>SK_31</t>
  </si>
  <si>
    <t>Drátěný kabelový žlab 300*100 - vč. komplet příslušenství dodávka a montáž</t>
  </si>
  <si>
    <t>SK_32</t>
  </si>
  <si>
    <t>Svazkový držák Grip 15x NYM3x1,5 dodávka a montáž</t>
  </si>
  <si>
    <t>SK_33</t>
  </si>
  <si>
    <t>Svazkový držák Grip 30x NYM3x1,5 dodávka a montáž</t>
  </si>
  <si>
    <t>SK_34</t>
  </si>
  <si>
    <t>lišta LHD 40x20HF-HD 2m bezhalogenová dodávka a montáž</t>
  </si>
  <si>
    <t>SK_35</t>
  </si>
  <si>
    <t>Protipožární pěna pro zdivo, beton a sádrokarton, přetíratelný, 325ml dodávka a montáž</t>
  </si>
  <si>
    <t>SK_36</t>
  </si>
  <si>
    <t>Demontáž stávajících přístrojů a kabelů</t>
  </si>
  <si>
    <t>SK_37</t>
  </si>
  <si>
    <t>Zabezpečení stávajících rozvodů proti poškození</t>
  </si>
  <si>
    <t>SK_38</t>
  </si>
  <si>
    <t>ostatní montážní materiál - zahrnuje dodávku veškerého dalšího instalačního materiálu nutného k,, zajištění plné funkčnosti a splnění všech norem uvedených v technické zprávě a jeho řádné předání</t>
  </si>
  <si>
    <t>SK_4</t>
  </si>
  <si>
    <t>Datová zásuvka nástěnná 1x RJ45 stíněný, kat.6A, bílý dodávka a montáž</t>
  </si>
  <si>
    <t xml:space="preserve">Datová zásuvka nástěnná, 1xRJ45 kat. 6A STP, bílý s prachovou krytkou. Provedení s rámečkem pro instalaci do krabice pod omítkou. Rámeček určený pro podomítkovou montáž, kovový třmen, platový krycí rámeček, velikost  80x80mm. Datová zásuvka : </t>
  </si>
  <si>
    <t xml:space="preserve">kompaktní robustní konstrukce, s úhlovým vyvedením RJ45 zdířek. Konektor splňuje požadavky definované v mezinárodních standardech pro Cat 6A dle TIA/EIA 568, resp. třídu Ea dle EN 50173 a ISO 11801. Konektor s plynotěsnými IDC zářezovými : </t>
  </si>
  <si>
    <t xml:space="preserve">kontakty s nulovou výtlačnou silou osazený prachovou krytkou proti vytržení kabelu a s konektorem RJ45  vybaveným samovýtlačnou prachotěsnou záclonkou s funkcí ochrany proti neúplnému zasunutí. Konektor s pozlacenými kontakty s minimální : </t>
  </si>
  <si>
    <t xml:space="preserve">životností 700 cyklů. Konektror plně stíněnné konstrukce. Konektor umožňuje integraci do systému managementu fyzické vrstvy. Duální značení portu popisem a barevnou identifikací. Vyhovuje požadavkům RoHS. Záruka výrobce 25 let. : </t>
  </si>
  <si>
    <t>SK_40</t>
  </si>
  <si>
    <t>Měření metalické kabeláže, vypracování měřících protokolů (cena za port)</t>
  </si>
  <si>
    <t>SK_41</t>
  </si>
  <si>
    <t>Ostatní režijní náklady (cestovné, náhrady, ubytování atd.) - z ceny</t>
  </si>
  <si>
    <t>SK_5</t>
  </si>
  <si>
    <t>Datová zásuvka nástěnná 2x RJ45 stíněný, kat.6A, bílý dodávka a montáž</t>
  </si>
  <si>
    <t xml:space="preserve">Datová zásuvka nástěnná, 2xRJ45 kat. 6A STP, bílý s prachovou krytkou. Provedení s rámečkem pro instalaci do krabice pod omítkou. Rámeček určený pro podomítkovou montáž, kovový třmen, platový krycí rámeček, velikost  80x80mm. Datová zásuvka : </t>
  </si>
  <si>
    <t>SK_7</t>
  </si>
  <si>
    <t>19" modulární propojovací panel pro 16 STP RJ45 modulů, černý, neosazený, výška 1U dodávka a montáž</t>
  </si>
  <si>
    <t xml:space="preserve">19" modulární propojovací panel pro 16x RJ45 STP, 1U, neosazený zakončovacími konektory. Umožňuje duální značení každého portu popisem a barevnou identifikací. Kovové tělo a integrovaný zadní kabelový kabelový management. Záruka výrobce 25 let. : </t>
  </si>
  <si>
    <t>SK_11</t>
  </si>
  <si>
    <t>Propojovací kabel STP kategorie 6A, délka 1 metr</t>
  </si>
  <si>
    <t xml:space="preserve">Kabel propojovací RJ45-RJ45, FTP Cat 6A, délka 1m, šedý, splňuje parametry Cat 6A STP dle TIA/EIA 568, EN 50173 a ISO 11801 třída E, vodiče Cu lanko AWG26, úzká litá botka pro vysokohustotní porty aktivních prvků, : </t>
  </si>
  <si>
    <t xml:space="preserve">ochrana aretace konektoru proti nechtěným uvolněním konektoru při přepojování, konektor s pozlacenými kontakty s minimální životností 700 cyklů. Provedení LSOH a RoHS. Záruka výrobce 25 let. : </t>
  </si>
  <si>
    <t>SK_12</t>
  </si>
  <si>
    <t>Propojovací kabel STP kategorie 6A, délka 2 metr</t>
  </si>
  <si>
    <t xml:space="preserve">Kabel propojovací RJ45-RJ45, FTP Cat 6A, délka 2m, šedý, splňuje parametry Cat 6A STP dle TIA/EIA 568, EN 50173 a ISO 11801 třída E, vodiče Cu lanko AWG26, úzká litá botka pro vysokohustotní porty aktivních prvků, : </t>
  </si>
  <si>
    <t>SK_13</t>
  </si>
  <si>
    <t>Propojovací kabel STP kategorie 6A, délka 3 metr</t>
  </si>
  <si>
    <t xml:space="preserve">Kabel propojovací RJ45-RJ45, FTP Cat 6A, délka 3m, šedý, splňuje parametry Cat 6A STP dle TIA/EIA 568, EN 50173 a ISO 11801 třída E, vodiče Cu lanko AWG26, úzká litá botka pro vysokohustotní porty aktivních prvků, : </t>
  </si>
  <si>
    <t>SK_14</t>
  </si>
  <si>
    <t>Propojovací kabel STP kategorie 6A, délka 5 metr</t>
  </si>
  <si>
    <t xml:space="preserve">Kabel propojovací RJ45-RJ45, FTP Cat 6A, délka 5m, šedý, splňuje parametry Cat 6A STP dle TIA/EIA 568, EN 50173 a ISO 11801 třída E, vodiče Cu lanko AWG26, úzká litá botka pro vysokohustotní porty aktivních prvků, : </t>
  </si>
  <si>
    <t>SK_19</t>
  </si>
  <si>
    <t>SFP modul 1000BASE-LX/LH SFP transceiver module, MMF/SMF, 1310nm, DOM PN: GLC-LH-SMD dodávka a, montáž</t>
  </si>
  <si>
    <t>SK_20</t>
  </si>
  <si>
    <t>Popis portu zásuvky</t>
  </si>
  <si>
    <t>SK_21</t>
  </si>
  <si>
    <t>Popis portu patchpanelu</t>
  </si>
  <si>
    <t>SK_22</t>
  </si>
  <si>
    <t>MINI IP DOME KAMERA dodávka a motáž vč. oživení a začlenění do stávajícího systému</t>
  </si>
  <si>
    <t xml:space="preserve">výkres č. D1.02.07-101 a technická zpráva : : </t>
  </si>
  <si>
    <t xml:space="preserve">2 Mpx Full HD kamera Mini IP dome exteriérová D/N barevná s mechanickým IR filtrem, Smart IR LED dosvit 30m,1/2.8" progressive scan Exmor CMOS, rozlišení 1920×1080 px 25fps, citlivost barevná 0.1LUX/F1.2, 0,01LUX/F1,2 (č/b), : </t>
  </si>
  <si>
    <t xml:space="preserve">objektiv 3,6 mm, úhel záběru 72,5°, DWDR, 3DNR, BLC, ONVIF, video komprese H.264/MJPEG, duální kódování, napájení 12VDC, 380mA, PoE, IP66, IK10, rozměry O107,9mm x 84,1mm, hmotnost 0,4 kg : </t>
  </si>
  <si>
    <t>SK_23</t>
  </si>
  <si>
    <t>Lineární zdroj v kovovém krytu 13,8 Vss / 4A se signalizačními výstupy, transformátor, prostor pro,, AKU 7Ah dodávka a montáž</t>
  </si>
  <si>
    <t>SK_3</t>
  </si>
  <si>
    <t>Propojovací panel 19" 24x RJ45 Cat 6A STP 568A/B, 1U, s přípravou na management fyzické vrstvy</t>
  </si>
  <si>
    <t xml:space="preserve">19" propojovací panel 24x RJ45 Cat 6A STP 568A/B, 1U, osazený zakončovacími konektory STP Cat 6A dle TIA/EIA 568, třída Ea dle EN 50173 a ISO 11801. Integrovaná příprava na systém managementu sítě na fyzické vrstvě pro zajištění monitorování stavu : </t>
  </si>
  <si>
    <t xml:space="preserve">patch cordů v patch zóně a stavu horizontálních datových rozvodů k datovým zásuvkám, pro zajištění aplikace LED navigace propojování. Konektory s plynotěsnými IDC zářezovými kontakty : </t>
  </si>
  <si>
    <t xml:space="preserve">s nulovou výtlačnou silou osazené prachovou krytkou proti vytržení kabelu. Konektor RJ45 s pozlacenými kontakty s minimální životností 700 cyklů. Vyhovuje požadavkům RoHS. Záruka výrobce 25 let. : </t>
  </si>
  <si>
    <t>SK_39</t>
  </si>
  <si>
    <t>Stavební přípomoci - Cena zahrnuje komplexní náklady na tyto drobné stavení činnosti včetně,, materiálu. Jedná se o veškeré průrazy a jejich utěsnění po montáži a jiné drobné stavební činnosti</t>
  </si>
  <si>
    <t>SK_6</t>
  </si>
  <si>
    <t>Kompaktní nástněnná datová zásuvka osazená 2xRJ45 kat. 6A STP, bílá s prachovou krytkou. Provedení, pro instalaci na omítku dodávka a montáž</t>
  </si>
  <si>
    <t xml:space="preserve">Kompaktní nástněnná datová zásuvka 2xRJ45 kat. 6A STP, bílá s prachovou krytkou. Provedení pro instalaci na omítku. Zásuvka kompaktní robustní konstrukce, s podélným vyvedením RJ45 zdířek. Konektor splňuje požadavky definované v mezinárodních : </t>
  </si>
  <si>
    <t xml:space="preserve">standardech pro Cat 6A dle TIA/EIA 568, resp. třídu Ea dle EN 50173 a ISO 11801. Konektor s plynotěsnými IDC zářezovými kontakty s nulovou výtlačnou silou osazený prachovou krytkou proti vytržení kabelu a s konektorem RJ45  vybaveným : </t>
  </si>
  <si>
    <t xml:space="preserve">samovýtlačnou prachotěsnou záclonkou s funkcí ochrany proti neúplnému zasunutí. Konektor s pozlacenými kontakty s minimální životností 700 cyklů. Konektror plně stíněnné konstrukce. Konektor umožňuje integraci do systému managementu fyzické : </t>
  </si>
  <si>
    <t xml:space="preserve">vrstvy. Duální značení portu popisem a barevnou identifikací. Vyhovuje požadavkům RoHS. Záruka výrobce 25 let. : </t>
  </si>
  <si>
    <t>SK_8</t>
  </si>
  <si>
    <t>Datový modul 1xRJ45 kat. 6A STP, černý s prachovou krytkou. Provedení pro instalaci do modulárního, propojovacího panelu. dodávka a montáž</t>
  </si>
  <si>
    <t xml:space="preserve">Datový modul 1xRJ45 kat. 6A STP, černý s prachovou krytkou. Provedení pro instalaci do modulárního propojvacího panelu. Konektor splňuje požadavky definované v mezinárodních standardech pro Cat 6A dle TIA/EIA 568, resp. třídu Ea dle EN 50173 : </t>
  </si>
  <si>
    <t xml:space="preserve">a ISO 11801. Konektor s plynotěsnými IDC zářezovými kontakty s nulovou výtlačnou silou osazený prachovou krytkou proti vytržení kabelu a s konektorem RJ45  vybaveným samovýtlačnou prachotěsnou záclonkou s funkcí ochrany proti neúplnému : </t>
  </si>
  <si>
    <t xml:space="preserve">zasunutí. Konektor s pozlacenými kontakty s minimální životností 700 cyklů. Konektror plně stíněnné konstrukce. Konektor umožňuje integraci do systému managementu fyzické vrstvy. Konektor umožňuje duální značení portu popisem a barevnou : </t>
  </si>
  <si>
    <t xml:space="preserve">identifikací. Vyhovuje požadavkům RoHS. Záruka výrobce 25 let. : </t>
  </si>
  <si>
    <t>SK_9</t>
  </si>
  <si>
    <t>Zásuvkový zakončovací člen přípravy monitoringu fyzické vrstvy pro dohled nad horizontálním rozvodem, dodávka a montáž</t>
  </si>
  <si>
    <t xml:space="preserve">Zásuvkový ukončovací člen managementu fyzické vrstvy sítě. Komponenta systému managementu fyzické vrstvy sítě. Používá se v zásuvce pro koncové zařízení za účelem monitorování konektivity horizontální kabeláže mezi patch panelem a zásuvkou, : </t>
  </si>
  <si>
    <t xml:space="preserve">pin kontakty, nezabraňuje apikacím jako ethernet nebo PoE, nahrazuje plastový protiprachový kryt zářezových kontaktů konektoru. : </t>
  </si>
  <si>
    <t>EKV_1</t>
  </si>
  <si>
    <t>Akustický zvonek dodávka a montáž</t>
  </si>
  <si>
    <t>EKV_10</t>
  </si>
  <si>
    <t>EKV_11</t>
  </si>
  <si>
    <t>EKV_12</t>
  </si>
  <si>
    <t>EKV_13</t>
  </si>
  <si>
    <t>EKV_14</t>
  </si>
  <si>
    <t>EKV_16</t>
  </si>
  <si>
    <t>EKV_2</t>
  </si>
  <si>
    <t>Zvonkové tlačítko dodávka a montáž</t>
  </si>
  <si>
    <t>EKV_5</t>
  </si>
  <si>
    <t>40</t>
  </si>
  <si>
    <t>EKV_6</t>
  </si>
  <si>
    <t>EKV_7</t>
  </si>
  <si>
    <t>EKV_8</t>
  </si>
  <si>
    <t>EKV_9</t>
  </si>
  <si>
    <t>EKV_15</t>
  </si>
  <si>
    <t>EKV_3</t>
  </si>
  <si>
    <t>Lineární zdroj v kovovém krytu 13,8 Vss / 2A se signalizačními výstupy, transformátor, prostor pro,, AKU 7Ah</t>
  </si>
  <si>
    <t>EKV_4</t>
  </si>
  <si>
    <t>Bezúdržbový akumulátor 12VDC/7Ah</t>
  </si>
  <si>
    <t>AV_10</t>
  </si>
  <si>
    <t>AV_11</t>
  </si>
  <si>
    <t>AV_12</t>
  </si>
  <si>
    <t>AV_13</t>
  </si>
  <si>
    <t>AV_14</t>
  </si>
  <si>
    <t>AV_15</t>
  </si>
  <si>
    <t>Instalace přehledové kamery</t>
  </si>
  <si>
    <t>AV_16</t>
  </si>
  <si>
    <t>Instalace 3 ks jednotky apStreamer</t>
  </si>
  <si>
    <t>AV_17</t>
  </si>
  <si>
    <t>Update firmware 3 ks jednotka apStreamer</t>
  </si>
  <si>
    <t>AV_2</t>
  </si>
  <si>
    <t>Napájecí panel 1U/19", 8x230V, vypínač, kabel 3m dodávka a montáž</t>
  </si>
  <si>
    <t>AV_20</t>
  </si>
  <si>
    <t>Instalace matice</t>
  </si>
  <si>
    <t>AV_21</t>
  </si>
  <si>
    <t>konfigurace</t>
  </si>
  <si>
    <t>AV_22</t>
  </si>
  <si>
    <t>test funkčnosti</t>
  </si>
  <si>
    <t>AV_24</t>
  </si>
  <si>
    <t>AV_26</t>
  </si>
  <si>
    <t>AV_6</t>
  </si>
  <si>
    <t>AV_7</t>
  </si>
  <si>
    <t>AV_8</t>
  </si>
  <si>
    <t>AV_9</t>
  </si>
  <si>
    <t>AV_1</t>
  </si>
  <si>
    <t>Datový rozvaděč pro audiovizuální systém umístěn pod podhledem v antibakteriálním provedení, (nástřikem)v DR musí být rackové lišty se standartní roztečí 19", po celé možné výšce. Vnitřní</t>
  </si>
  <si>
    <t>rozměr: 60(š)x40(h)x80(v)</t>
  </si>
  <si>
    <t>AV_18</t>
  </si>
  <si>
    <t>Licence apControl</t>
  </si>
  <si>
    <t>AV_19</t>
  </si>
  <si>
    <t>Ovládací matice</t>
  </si>
  <si>
    <t>AV_23</t>
  </si>
  <si>
    <t>Bezdrátový set s IR set mikrofonem a body pack vysílačem</t>
  </si>
  <si>
    <t>AV_25</t>
  </si>
  <si>
    <t>AV_3</t>
  </si>
  <si>
    <t>3G SDI KOAX kabel max. útlum 37 dB/100m při frekvenci 3 GHz, při max. délce kabelu 40m, kabel, ukončen BNC konektorem, vč. měřícího protokolu od kabelu dodávka  a montáž</t>
  </si>
  <si>
    <t>AV_4</t>
  </si>
  <si>
    <t>Koaxiální anténní kabel s útlumem méně než 2dB (na svoji délku), při 600 MHz zakončen BNC konektorem</t>
  </si>
  <si>
    <t>AV_5</t>
  </si>
  <si>
    <t>Audio kabel propojení reproduktorů</t>
  </si>
  <si>
    <t>AK_1</t>
  </si>
  <si>
    <t>618</t>
  </si>
  <si>
    <t>AK_10</t>
  </si>
  <si>
    <t>AK_11</t>
  </si>
  <si>
    <t>AK_12</t>
  </si>
  <si>
    <t>AK_13</t>
  </si>
  <si>
    <t>123</t>
  </si>
  <si>
    <t>AK_14</t>
  </si>
  <si>
    <t>AK_16</t>
  </si>
  <si>
    <t>Kabelové kanály 100x100mm– působení ohně z obou stran EI 30 dodávka a montáž</t>
  </si>
  <si>
    <t xml:space="preserve">technická zpráva : : </t>
  </si>
  <si>
    <t xml:space="preserve">Pro požární odolnost EI 30 z obou stran se používá požární deska, tl.20mm. : </t>
  </si>
  <si>
    <t>AK_17</t>
  </si>
  <si>
    <t>AK_19</t>
  </si>
  <si>
    <t>AK_2</t>
  </si>
  <si>
    <t>AK_3</t>
  </si>
  <si>
    <t>AK_4</t>
  </si>
  <si>
    <t>AK_5</t>
  </si>
  <si>
    <t>Opětovná montáž stávajícího audio-komunikačního zařízení CODACO na jednotlivé operační sály vč., napojení na dispečink</t>
  </si>
  <si>
    <t>AK_6</t>
  </si>
  <si>
    <t>Oživení a uvedení do provozu audio-komunikačního zařízení</t>
  </si>
  <si>
    <t>AK_7</t>
  </si>
  <si>
    <t>AK_8</t>
  </si>
  <si>
    <t>AK_9</t>
  </si>
  <si>
    <t>AK_15</t>
  </si>
  <si>
    <t>Značení trasy trubkového vedení</t>
  </si>
  <si>
    <t>289</t>
  </si>
  <si>
    <t>AK_18</t>
  </si>
  <si>
    <t>17015901</t>
  </si>
  <si>
    <t>D+M Stropní stativ anesteziologický</t>
  </si>
  <si>
    <t xml:space="preserve">výbava dle přílohy technické zprávy medicinální plyny : </t>
  </si>
  <si>
    <t>17015902</t>
  </si>
  <si>
    <t>D+M Stropní stativ operační</t>
  </si>
  <si>
    <t>17015903</t>
  </si>
  <si>
    <t>D+M Lůžková rampa pro přípravu pacienta - vodorovná</t>
  </si>
  <si>
    <t>0157</t>
  </si>
  <si>
    <t>D+M Trubka Cu průměr 12x1</t>
  </si>
  <si>
    <t xml:space="preserve">ČSN EN 13.348 : </t>
  </si>
  <si>
    <t xml:space="preserve">výkres č. D1.04.08-102 : </t>
  </si>
  <si>
    <t xml:space="preserve">2.NP: 210 m : </t>
  </si>
  <si>
    <t>210</t>
  </si>
  <si>
    <t>0159</t>
  </si>
  <si>
    <t>D+M Trubka Cu průměr 18x1</t>
  </si>
  <si>
    <t xml:space="preserve">výkres č. D1.04.08-101 : </t>
  </si>
  <si>
    <t xml:space="preserve">2.NP: 235 m : </t>
  </si>
  <si>
    <t xml:space="preserve">1.NP: 25 m : </t>
  </si>
  <si>
    <t>0313</t>
  </si>
  <si>
    <t>D+M Trubka Cu pruměr 28x1</t>
  </si>
  <si>
    <t xml:space="preserve">2.NP: 55 m : </t>
  </si>
  <si>
    <t>0411</t>
  </si>
  <si>
    <t>D+M Trubka Cu průměr 22x1</t>
  </si>
  <si>
    <t xml:space="preserve">2.NP: 230 m : </t>
  </si>
  <si>
    <t>0459</t>
  </si>
  <si>
    <t>D+M Ocelový chránič 44x3,2- tr. svař.5/4", pr.28</t>
  </si>
  <si>
    <t xml:space="preserve">provedení dle ČSN EN 7396-1 : </t>
  </si>
  <si>
    <t xml:space="preserve">4x0,5 m : </t>
  </si>
  <si>
    <t>0913</t>
  </si>
  <si>
    <t>D+M Ocelový chránič 38x2,6- tr. svař.1", pr.22</t>
  </si>
  <si>
    <t xml:space="preserve">10x0,5 m : </t>
  </si>
  <si>
    <t>10001_136</t>
  </si>
  <si>
    <t>D+M Konzola trubek (2-4 trubky, závěs 0,5m)</t>
  </si>
  <si>
    <t>10001_137</t>
  </si>
  <si>
    <t>D+M Konzola trubek (4-6 trubek, závěs 0,5m)</t>
  </si>
  <si>
    <t>1110</t>
  </si>
  <si>
    <t>D+M Ocelový chránič 22x2.3- tr. svař.1/2", pr.12</t>
  </si>
  <si>
    <t xml:space="preserve">12x0,5 m : </t>
  </si>
  <si>
    <t>1239</t>
  </si>
  <si>
    <t>D+M Ocelový chránič 26x2,6- tr. svař.3/4", pr.18</t>
  </si>
  <si>
    <t xml:space="preserve">18x0,5 m : </t>
  </si>
  <si>
    <t>1322</t>
  </si>
  <si>
    <t>D+M Pájka Ag 45 + pasta</t>
  </si>
  <si>
    <t xml:space="preserve">ČSN EN 7396-1 : </t>
  </si>
  <si>
    <t>5,1</t>
  </si>
  <si>
    <t>1539</t>
  </si>
  <si>
    <t>D+M Trubka Cu průměr   8x1</t>
  </si>
  <si>
    <t xml:space="preserve">2.NP: 105 m : </t>
  </si>
  <si>
    <t>5574</t>
  </si>
  <si>
    <t>D+M Snímač tlaku lineární pro MaR a MSD SLVac 0- -100kPa</t>
  </si>
  <si>
    <t xml:space="preserve">pro duplicitní klinickou signalizaci : </t>
  </si>
  <si>
    <t>5575</t>
  </si>
  <si>
    <t>D+M Snímač tlaku lineární pro MaR a MSD SLN nízkotlaký 0-1 MPa</t>
  </si>
  <si>
    <t>7926_6T00</t>
  </si>
  <si>
    <t>D+M Signalizace klinická pro max. 6 plynů</t>
  </si>
  <si>
    <t xml:space="preserve">duplicitní klinická signalizace : </t>
  </si>
  <si>
    <t>ACU3FM</t>
  </si>
  <si>
    <t>D+M Ventilová skříň pro 3 plyny se snímači - pod omítku</t>
  </si>
  <si>
    <t>KS</t>
  </si>
  <si>
    <t xml:space="preserve">klinická signalizace primární v multifunkčním panelu operačního sálu : </t>
  </si>
  <si>
    <t xml:space="preserve">3x k.k.1/2", 3x záložní vstup, 3x manometr, 3x snímač tlaku : </t>
  </si>
  <si>
    <t xml:space="preserve">3.NP: 6ks : </t>
  </si>
  <si>
    <t>CFS0011</t>
  </si>
  <si>
    <t>D+M Kohout kulový R 253 3/8" vč.šr.</t>
  </si>
  <si>
    <t xml:space="preserve">uzávěry stativu : </t>
  </si>
  <si>
    <t xml:space="preserve">2.NP: 18 ks : </t>
  </si>
  <si>
    <t>CFS0012</t>
  </si>
  <si>
    <t>D+M Kohout kulový R 253 1/2" vč.šr.</t>
  </si>
  <si>
    <t xml:space="preserve">uzávěry stativu + patrové uzávěry : </t>
  </si>
  <si>
    <t xml:space="preserve">2.NP: 4+6 ks : </t>
  </si>
  <si>
    <t>CFS0013</t>
  </si>
  <si>
    <t>D+M Kohout kulový R 253 3/4" vč.šr.</t>
  </si>
  <si>
    <t xml:space="preserve">patrové uzávěry : </t>
  </si>
  <si>
    <t xml:space="preserve">2.NP: 2 ks : </t>
  </si>
  <si>
    <t>CFS0014</t>
  </si>
  <si>
    <t>D+M Kohout kulový R 253 1" vč.šr.</t>
  </si>
  <si>
    <t>DOPT00</t>
  </si>
  <si>
    <t>Dopravné</t>
  </si>
  <si>
    <t>PPD03</t>
  </si>
  <si>
    <t>Ochranný plyn pro pájení Cu dle ČSN EN ISO 7396 (na bm potrubí)</t>
  </si>
  <si>
    <t>810</t>
  </si>
  <si>
    <t>PPU01</t>
  </si>
  <si>
    <t>D+M Protipožární ucpávky</t>
  </si>
  <si>
    <t>PTZ01</t>
  </si>
  <si>
    <t>Tlaková zkouška závěrečná</t>
  </si>
  <si>
    <t>PTZ02</t>
  </si>
  <si>
    <t>Tlaková zkouška úseková</t>
  </si>
  <si>
    <t>PVM01</t>
  </si>
  <si>
    <t>Vedení montážních prací</t>
  </si>
  <si>
    <t>T0008</t>
  </si>
  <si>
    <t>D+M Tvarovky Cu pr. 8</t>
  </si>
  <si>
    <t xml:space="preserve">2.NP: 75 ks : </t>
  </si>
  <si>
    <t>T0012</t>
  </si>
  <si>
    <t>D+M Tvarovky Cu pr. 12</t>
  </si>
  <si>
    <t>105</t>
  </si>
  <si>
    <t>T0018</t>
  </si>
  <si>
    <t>D+M Tvarovky Cu pr. 18</t>
  </si>
  <si>
    <t xml:space="preserve">2.NP: 100 ks : </t>
  </si>
  <si>
    <t xml:space="preserve">1.NP: 25 ks : </t>
  </si>
  <si>
    <t>125</t>
  </si>
  <si>
    <t>T0022</t>
  </si>
  <si>
    <t>D+M Tvarovky Cu pr. 22</t>
  </si>
  <si>
    <t xml:space="preserve">2.NP: 95 ks : </t>
  </si>
  <si>
    <t>T0028</t>
  </si>
  <si>
    <t>D+M Tvarovky Cu pr. 28</t>
  </si>
  <si>
    <t xml:space="preserve">2.NP: 30 ks : </t>
  </si>
  <si>
    <t>16042402</t>
  </si>
  <si>
    <t>Stavební průrazy nosného stropu a stěn - DODÁVKA STAVBY</t>
  </si>
  <si>
    <t>PMP01</t>
  </si>
  <si>
    <t>Prostupy příčkami</t>
  </si>
  <si>
    <t>PNR02</t>
  </si>
  <si>
    <t>Napojení na stávající rozvody</t>
  </si>
  <si>
    <t>PPD02</t>
  </si>
  <si>
    <t>Propláchnutí rozvodu dusíkem (na bm potrubí)</t>
  </si>
  <si>
    <t>PSO01</t>
  </si>
  <si>
    <t>Předání, proškolení obsluhy</t>
  </si>
  <si>
    <t>PVR01</t>
  </si>
  <si>
    <t>Výchozí revize rozvodů MP</t>
  </si>
  <si>
    <t>PVR02</t>
  </si>
  <si>
    <t>Výchozí revize elektro</t>
  </si>
  <si>
    <t>PZR02</t>
  </si>
  <si>
    <t>Značení potrubních rozvodů (na bm potrubí)</t>
  </si>
  <si>
    <t>PRO</t>
  </si>
  <si>
    <t>941955003P</t>
  </si>
  <si>
    <t>Lešení lehké pomocné, výška podlahy do 2,5 m</t>
  </si>
  <si>
    <t>pomocné, o výšce lešeňové podlahy přes 1,9 do 2,5 m</t>
  </si>
  <si>
    <t xml:space="preserve">viz. D2.04.01a-101 : </t>
  </si>
  <si>
    <t>2148 : 11,09</t>
  </si>
  <si>
    <t>2149 : 37,11</t>
  </si>
  <si>
    <t>2150 : 13,21</t>
  </si>
  <si>
    <t>2151 : 37,10</t>
  </si>
  <si>
    <t>2152 : 19,91</t>
  </si>
  <si>
    <t>2153 : 37,16</t>
  </si>
  <si>
    <t>2154 : 8,47</t>
  </si>
  <si>
    <t>2158 : 9,80</t>
  </si>
  <si>
    <t>2159 : 14,69</t>
  </si>
  <si>
    <t>2160 : 13,84</t>
  </si>
  <si>
    <t>2161 : 17,29</t>
  </si>
  <si>
    <t>2162 : 14,04</t>
  </si>
  <si>
    <t>D+M Protiprašné zástěny z PE folie, demontáž</t>
  </si>
  <si>
    <t>viz. D2.04.01a-101 : 240,0</t>
  </si>
  <si>
    <t>952901114P</t>
  </si>
  <si>
    <t>Vyčištění budov o výšce podlaží nad 4 m</t>
  </si>
  <si>
    <t>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</si>
  <si>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světlá výška podlaží přes 4 m</t>
  </si>
  <si>
    <t>viz. TZ : 269,0</t>
  </si>
  <si>
    <t>Přesun hmot pro opravy a údržbu do výšky 25 m</t>
  </si>
  <si>
    <t xml:space="preserve">1,3, : </t>
  </si>
  <si>
    <t>Součet: : 1,39432</t>
  </si>
  <si>
    <t>713111111P</t>
  </si>
  <si>
    <t>Izolace tepelné stropů vrchem kladené volně, 1 vrstva - materiál ve specifikaci</t>
  </si>
  <si>
    <t xml:space="preserve">viz. D2.04.01a-102 : </t>
  </si>
  <si>
    <t>Izolace tepelná stěn vložením do konstrukce</t>
  </si>
  <si>
    <t>pozn.1</t>
  </si>
  <si>
    <t xml:space="preserve">viz. D2.04.01a-101, D2.04.01a-103, D2.04.01a-104 : </t>
  </si>
  <si>
    <t>2149 : 24,10*4,1</t>
  </si>
  <si>
    <t>2151 : 24,10*4,1</t>
  </si>
  <si>
    <t>2153 : 24,10*4,1</t>
  </si>
  <si>
    <t>Mezisoučet</t>
  </si>
  <si>
    <t>pozn.5 : 296,43/100*3</t>
  </si>
  <si>
    <t>631-01</t>
  </si>
  <si>
    <t>Dod - rohož, pas izolační skelná vlna; tl. 50,0 mm, akustická</t>
  </si>
  <si>
    <t>rohož, pas izolační skelná vlna; tl. 50,0 mm; součinitel tepelné vodivosti 0,039 W/mK; R = 1,250 m2K/W; obj. hmotnost 15,00 kg/m3; hydrofobizováno</t>
  </si>
  <si>
    <t>viz. D2.04.01a-102 : 233,71*1,02</t>
  </si>
  <si>
    <t>631-02</t>
  </si>
  <si>
    <t>Dod - rohož, pas izolační minerální vlákno; tl. 80,0 mm, akustická</t>
  </si>
  <si>
    <t>rohož, pas izolační minerální vlákno; tl. 80,0 mm; součinitel tepelné vodivosti 0,039 W/mK; R = 2,050 m2K/W; obj. hmotnost 15,00 kg/m3; hydrofobizováno, akustická</t>
  </si>
  <si>
    <t>svislá izol do příček : 305,3229*1,02</t>
  </si>
  <si>
    <t>Přesun hmot pro izolace tepelné, výšky do 24 m</t>
  </si>
  <si>
    <t xml:space="preserve">5,6,7,8, : </t>
  </si>
  <si>
    <t>Součet: : 1073,86230</t>
  </si>
  <si>
    <t>34701321P</t>
  </si>
  <si>
    <t>D+M Předstěna SDK,tl.67,5mm,1x ocel.kce CD,2xMA 12,5mm</t>
  </si>
  <si>
    <t>Předsazené stěny , spřažené,  jednoduchá ocelová konstrukce z profilů CD a UD, 2x opláštěná, tl. 67,5 mm, desky akustické tl. 12,5 mm.</t>
  </si>
  <si>
    <t xml:space="preserve">viz. D2.04.01a-102, D2.04.01a-103, D2.04.01a-104 : </t>
  </si>
  <si>
    <t>2149 : 24,10*(4,1-3,0)</t>
  </si>
  <si>
    <t>2151 : 24,10*(4,1-3,0)</t>
  </si>
  <si>
    <t>2153 : 24,10*(4,1-3,0)</t>
  </si>
  <si>
    <t>pozn.5 : 79,53/100*3</t>
  </si>
  <si>
    <t>768-01</t>
  </si>
  <si>
    <t>D+M Nosná ocelová konstrukce příčky po strop</t>
  </si>
  <si>
    <t>Svislá nosná konstrukce obkladů ze silnostěnných pozinkovaných profilů bude provedena od žb stropní desky po stavební žb strop. V linii návaznosti řešeného prostoru na chodby budou obkladové kovové panely a ocelové vodorovné výztuhy kotveny přímo do nosné konstrukce sdk stěny, která je součástí architektonicko stavebního řešení.</t>
  </si>
  <si>
    <t>2148 : 14,05*4,1</t>
  </si>
  <si>
    <t>2150 : 15,53*4,1</t>
  </si>
  <si>
    <t>2152 : 20,01*4,1</t>
  </si>
  <si>
    <t>2154 : 12,13*4,1</t>
  </si>
  <si>
    <t>2158 : 12,75*4,1</t>
  </si>
  <si>
    <t>2159 : 15,22*4,1</t>
  </si>
  <si>
    <t>2160 : 14,68*4,1</t>
  </si>
  <si>
    <t>2161 : 16,37*4,1</t>
  </si>
  <si>
    <t>2162 : 14,95*4,1</t>
  </si>
  <si>
    <t>pozn.5 : 852,759/100*3</t>
  </si>
  <si>
    <t>768-02</t>
  </si>
  <si>
    <t>D+M Kovové obkladové panely nerezové tl. 20mm (nerez. plech na sdk desce)</t>
  </si>
  <si>
    <t>obkladové panely z nerez plechu tl. 1 mm, vyztuženého sdk deskou tl. 18 mm.</t>
  </si>
  <si>
    <t>Kovový obklad s nerez povrchem bude proveden od úrovně 100 mm nad podlahou do úrovně spodní hrany podhledu, kde jsou ukončeny v profilu podhledové konstrukce.</t>
  </si>
  <si>
    <t>Povrchová úprava kovových příček a obkladů je ze stran místností v kombinaci pohledového nerez plechu (brus 320, dle ČSN 10088-1 - 1.4301) a nerez plechu lakovaného antibakteriální práškovou barvou s vrstvou tloušťky 60 - 100 µm v barevné úpravě v odstínu NCS (viz výkresy barevné řešení v architektonicky stavebním řešení). Povrch odolný proti čistícím a dezinfekčním prostředkům používaným v nemocnici.</t>
  </si>
  <si>
    <t>Panely musí být odnímatelné pro účely oprav, údržby nebo budoucí integrace nových systémů a komponentů. Kouty bez spár. Styky jednotlivých dílů panelového obkladu vyplněny těsněním nebo silikonovým tmelem.</t>
  </si>
  <si>
    <t>Operační sály musí splňovat požadavky na ochranu proti RTG záření, jedná se o nerez obklad stěn vč. všech zabudovaných prvků - musí být splněn ekvivalent 1 mm Pb .</t>
  </si>
  <si>
    <t>2148 : 37,94</t>
  </si>
  <si>
    <t>2149 : 72,30</t>
  </si>
  <si>
    <t>2150 : 41,93</t>
  </si>
  <si>
    <t>2151 : 72,30</t>
  </si>
  <si>
    <t>2152 : 54,03</t>
  </si>
  <si>
    <t>2153 : 72,30</t>
  </si>
  <si>
    <t>2154 : 32,75</t>
  </si>
  <si>
    <t>2158 : 34,43</t>
  </si>
  <si>
    <t>2159 : 41,10</t>
  </si>
  <si>
    <t>2160 : 39,64</t>
  </si>
  <si>
    <t>2161 : 44,20</t>
  </si>
  <si>
    <t>2162 : 40,37</t>
  </si>
  <si>
    <t>pozn.5 : 583,29/100*3</t>
  </si>
  <si>
    <t>768-03</t>
  </si>
  <si>
    <t>D+M Vodivé propojení obkladů</t>
  </si>
  <si>
    <t>2148 : 14,05</t>
  </si>
  <si>
    <t>2149 : 24,10</t>
  </si>
  <si>
    <t>2150 : 15,53</t>
  </si>
  <si>
    <t>2151 : 24,10</t>
  </si>
  <si>
    <t>2152 : 20,01</t>
  </si>
  <si>
    <t>2153 : 24,10</t>
  </si>
  <si>
    <t>2154 : 12,13</t>
  </si>
  <si>
    <t>2158 : 12,75</t>
  </si>
  <si>
    <t>2159 : 15,22</t>
  </si>
  <si>
    <t>2160 : 14,68</t>
  </si>
  <si>
    <t>2161 : 16,37</t>
  </si>
  <si>
    <t>2162 : 14,95</t>
  </si>
  <si>
    <t>pozn.5 : 207,99/100*3</t>
  </si>
  <si>
    <t>768-10</t>
  </si>
  <si>
    <t>D+M Kovový těsný podhled, kazety r.1250x625 mm</t>
  </si>
  <si>
    <t>Kazety podhledu budou pozinkované ocelové tl. 1 mm, v rastru 625 x 1250 mm, lakované dle barevného řešení. Spáry mezi kazetami budou tmeleny silikonovým tmelem. V podhledu budou osazeny tzv. těžké (odnímatelné, označené piktogramem ze strany místnosti) kazety, 2 ks v každé místnosti, přesné umístění bude provedeno dle konkrétní situace na stavbě. Povrch podhledu musí být omývatelný, zdravotně nezávadný a odolný vůči čisticím prostředkům používaným v nemocnici.</t>
  </si>
  <si>
    <t>768-11</t>
  </si>
  <si>
    <t>D+M Nosná kce ocelová pro podhled</t>
  </si>
  <si>
    <t>Podhled obsahuje nosnou konstrukci z pozinkované oceli, kotvenou do stavebního stropu.</t>
  </si>
  <si>
    <t>viz. D2.04.01a-102 : 233,71</t>
  </si>
  <si>
    <t>768-12</t>
  </si>
  <si>
    <t>D+M Fabion kovový vodorovný pro podhled 35x35mm</t>
  </si>
  <si>
    <t>pozn.6 : 207,99/100*3</t>
  </si>
  <si>
    <t>768-13</t>
  </si>
  <si>
    <t>D+M Těžká kazeta do podhledu</t>
  </si>
  <si>
    <t>(odnímatelné, označené piktogramem ze strany místnosti)</t>
  </si>
  <si>
    <t>viz. D2.04.01a-001 : 24</t>
  </si>
  <si>
    <t>768-14</t>
  </si>
  <si>
    <t>Prostup kovovým  obkladem, vč. utěsnění, zapravení a likvidace suti</t>
  </si>
  <si>
    <t>vzt1 : 9+9</t>
  </si>
  <si>
    <t>768-15</t>
  </si>
  <si>
    <t>D+M Revizní otvor v kovovém obkladu 500x500(1200)mm, vč. obvodového těsnění</t>
  </si>
  <si>
    <t>pozn.3 : 3</t>
  </si>
  <si>
    <t>768-16</t>
  </si>
  <si>
    <t>Doprava, balné</t>
  </si>
  <si>
    <t>kpl</t>
  </si>
  <si>
    <t>768-17</t>
  </si>
  <si>
    <t>Prostupy pro vzt a ostatní profese nad podhledem dle jednotlivých profesí, vč. utěsnění, zapravení a likvidace suti</t>
  </si>
  <si>
    <t>768-Z/10</t>
  </si>
  <si>
    <t>D+M Ozvučení operačního sálu k monitoru 55"</t>
  </si>
  <si>
    <t>PRO OZVUČENÍ LCD 55''</t>
  </si>
  <si>
    <t>OZVUČENÍ SÁLU V PROVEDENÍ S ODOLNOSTÍ PROTI STŘÍKAJÍCÍ VODĚ A VLHKOSTI.</t>
  </si>
  <si>
    <t>STROPNÍ REPRODUKTOR DO KOVOVÉHO TĚSNÉHO PODHLEDU.</t>
  </si>
  <si>
    <t>BARVA: BÍLÁ, RAL 5010</t>
  </si>
  <si>
    <t xml:space="preserve">viz. D2.04.01a-105 : </t>
  </si>
  <si>
    <t>Z/10 : 6</t>
  </si>
  <si>
    <t>768-Z/11</t>
  </si>
  <si>
    <t>D+M Umývací trojžlab se 3ks baterií</t>
  </si>
  <si>
    <t>Umývací trojžlab určený k zavěšení na stěnu s kulatými vnitřními kouty a zvýšeným ergonomickým okrajem. hloubka umyvadel min. 250 mm. Materiál umělý kámen - Corian.</t>
  </si>
  <si>
    <t>Konstrukce umožňující instalaci ramínek baterie nebo bezdotykových baterií. Rozměr cca 2300/660 mm.</t>
  </si>
  <si>
    <t>Včetně kotevního materiálu.</t>
  </si>
  <si>
    <t>Včetně baterií  v nerezovém provedení</t>
  </si>
  <si>
    <t>Z/11 : 3</t>
  </si>
  <si>
    <t>768-Z/12</t>
  </si>
  <si>
    <t>D+M Vodorovná ocelová výztuha pro LCD monitor 55" z galvanicky zinkované oceli</t>
  </si>
  <si>
    <t>VÝZTUHA V MÍSTĚ MONTÁŽE LCD MONITORU 55'' DO KOVOVÉHO OBKLADU.</t>
  </si>
  <si>
    <t>ROZMĚRY MONITORU 1550x1000x120 MM, HMOTNOST CCA 80 KG.</t>
  </si>
  <si>
    <t>VÝZTUHA PROVEDENA Z 2 KS U 100x30-2,5 MM Z GALVANICKY ZINKOVANÉ OCELI.</t>
  </si>
  <si>
    <t>DL. 2200 MM.</t>
  </si>
  <si>
    <t>KOTVENÍ POMOCÍ 16 KS SAMOŘEZNÝCH ŠROUBŮ.</t>
  </si>
  <si>
    <t>HMOTNOST: 3,15 KG/M</t>
  </si>
  <si>
    <t>CELKEM PRO 1 KS LCD: 14,0 KG</t>
  </si>
  <si>
    <t>Z/12 : 42,0</t>
  </si>
  <si>
    <t>768-Z/13</t>
  </si>
  <si>
    <t>D+M Police pod PC</t>
  </si>
  <si>
    <t>PEVNÁ POLICE</t>
  </si>
  <si>
    <t>ROZMĚR: 300x700 MM, UMÍSTĚNÍ BUDE URČENO INVESTOREM PŘI MONTÁŽI.</t>
  </si>
  <si>
    <t>BARVA DLE OKOLNÍHO KOVOVÉHO OBKLADU (VIZ BAREVNÉ ŘEŠENÍ),</t>
  </si>
  <si>
    <t>MATERIÁL: NEREZ, AISI 304, ČSN 10088-1 1.4301,</t>
  </si>
  <si>
    <t>VČ. KOTEVNÍCH PRVKŮ</t>
  </si>
  <si>
    <t>POVRCHOVÁ ÚPRAVA: ANTIBAKTERIÁLNÍ PRÁŠKOVÁ BARVA S VRSTVOU TLOUŠŤKY 60 - 100 µM V BAREVNÉ ÚPRAVĚ V 	ODSTÍNU NCS DLE BAREVNÉHO ŘEŠENÍ NAVAZUJÍCÍHO 				KOVOVÉHO OBKLADU</t>
  </si>
  <si>
    <t>Z/13 : 3</t>
  </si>
  <si>
    <t>768-Z/14a</t>
  </si>
  <si>
    <t>D+M Mřížka regulovatelná pro odvod vzduchu r. 400x400mm, volná průtočná plocha 0,0550m2; POVRCH KOMAXIT DLE BAREVNÉHO ŘEŠENÍ</t>
  </si>
  <si>
    <t>Regulovatelná mřížka pro odvod vzduchu                          </t>
  </si>
  <si>
    <t>-sazena v kovovém obkladu, napojena na VZT potrubí                     </t>
  </si>
  <si>
    <t>-mřížka musí být odolná běžným dezinfekčním prostředkům  </t>
  </si>
  <si>
    <t>POVRCH KOMAXIT DLE BAREVNÉHO ŘEŠENÍ</t>
  </si>
  <si>
    <t>POZN.: PRVEK NENÍ ZNAČEN NA VÝKRESE.</t>
  </si>
  <si>
    <t>Z/14 : 9</t>
  </si>
  <si>
    <t>768-Z/14b</t>
  </si>
  <si>
    <t>D+M Mřížka regulovatelná pro odvod vzduchu r. 400x600mm, volná průtočná plocha 0,0852m2;POVRCH NEREZ, BRUS 320, AISI 304, ČSN 10088-1 1.4301</t>
  </si>
  <si>
    <t>POVRCH NEREZ, BRUS 320, AISI 304, ČSN 10088-1 1.4301</t>
  </si>
  <si>
    <t>768-Z/15</t>
  </si>
  <si>
    <t>D+M Vyšetřovací svítidlo</t>
  </si>
  <si>
    <t>LED technologie</t>
  </si>
  <si>
    <t>-	intenzita osvětlení 60.000 lx</t>
  </si>
  <si>
    <t>-	nastavení jasu 20 - 100 %</t>
  </si>
  <si>
    <t>-	barevná teplota 4500 K</t>
  </si>
  <si>
    <t>-	reprodukční index barev Ra 95</t>
  </si>
  <si>
    <t>-	reprodukční index barev R9 90</t>
  </si>
  <si>
    <t>-	hloubka osvětlení L1+L2 &gt;120</t>
  </si>
  <si>
    <t>životnost zdroje min. 30.000 hodin</t>
  </si>
  <si>
    <t>BARVA: BÍLÁ, RAL 9010</t>
  </si>
  <si>
    <t>Z/15 : 3</t>
  </si>
  <si>
    <t>768-Z/16</t>
  </si>
  <si>
    <t>D+M Vodorovná ocelová výztuha pro věšák RTG zástěr z galvanicky zinkované oceli</t>
  </si>
  <si>
    <t>VÝZTUHA V MÍSTĚ MONTÁŽE VĚŠÁKU NA KOVOVÝ OBKLAD.</t>
  </si>
  <si>
    <t>ROZMĚRY VĚŠÁKU CCA 400x1500 MM, HMOTNOST 80 KG.</t>
  </si>
  <si>
    <t>VÝZTUHA PROVEDENA Z 2 KS PROFILU U 200x30-2,5 MM Z GALVANICKY ZINKOVANÉ OCELI.</t>
  </si>
  <si>
    <t>DL.	2200 MM.</t>
  </si>
  <si>
    <t>HMOTNOST: 5,1 KG/M</t>
  </si>
  <si>
    <t>CELKEM PRO 1 KS VĚŠÁKU: 22,5 KG -celkem 1ks</t>
  </si>
  <si>
    <t>Z/16 : 22,5</t>
  </si>
  <si>
    <t>768-Z/17</t>
  </si>
  <si>
    <t>D+M Vodorovná ocelová výztuha nad linku z galvanicky zinkované oceli</t>
  </si>
  <si>
    <t>VÝZTUHA V MÍSTĚ MONTÁŽE LINKY NA KOVOVÝ OBKLAD.</t>
  </si>
  <si>
    <t>DL.	3300 MM.</t>
  </si>
  <si>
    <t>KOTVENÍ POMOCÍ 24 KS SAMOŘEZNÝCH ŠROUBŮ.</t>
  </si>
  <si>
    <t>CELKEM PRO 1 KS LINKY: 33,7 KG- celkem 5ks</t>
  </si>
  <si>
    <t>Z/17 : 168,5</t>
  </si>
  <si>
    <t>768-Z/18</t>
  </si>
  <si>
    <t>D+M Svislá výztuha v prostoru kotvení žlabu z galvanicky zinkované oceli</t>
  </si>
  <si>
    <t>V PROSTORU SVISLÉHO NOSNÉHO RASTRU PŘÍČKY</t>
  </si>
  <si>
    <t>UMÍSTIT V POLOVINĚ RASTRU NOSNÝCH SLOUPKŮ KOVOVÉ PŘÍČKY.</t>
  </si>
  <si>
    <t>VÝZTUHA PROVEDENA Z 3 KS NOSNÉHO PŘÍČKOVÉHO PROFILU Z GALVANICKY ZINKOVANÉ OCELI.</t>
  </si>
  <si>
    <t>DL.	4200 MM.</t>
  </si>
  <si>
    <t>KOTVENÍ K PODLAHOVÉMU PROFILU PŘÍČKY,  RESP. KE STAVEBNÍMU STROPU POMOCÍ CHEM. KOTEV A 2xM12.</t>
  </si>
  <si>
    <t>HMOTNOST: 4,0 KG/M</t>
  </si>
  <si>
    <t>CELKEM PRO 1 KS ŽLABU: 50,4 KG - ceklem 3ks</t>
  </si>
  <si>
    <t>Z/18 : 151,2</t>
  </si>
  <si>
    <t>768-Z/19</t>
  </si>
  <si>
    <t>D+M Vodorovná ocelová výztuha pro kotvení pohonu posuvných dveří z galvanicky zinkované oceli</t>
  </si>
  <si>
    <t>PRO KOTVENÍ POHONU POSUVNÝCH DVEŘÍ</t>
  </si>
  <si>
    <t>VÝZTUHA PROVEDENA Z 1 KS PROFILU U 200x30-2,5 MM Z GALVANICKY ZINKOVANÉ OCELI.</t>
  </si>
  <si>
    <t>CELKEM PRO 1 KS DVEŘÍ: 16,8 KG - celkem 18ks</t>
  </si>
  <si>
    <t>POZN.: PRVEK NENÍ OZNAČEN NA VÝKRESE.</t>
  </si>
  <si>
    <t>Z/19 : 305,0</t>
  </si>
  <si>
    <t>768-Z/2</t>
  </si>
  <si>
    <t>D+M Skříň na šicí materiál, rozměry 1200x2150x480mm, zvýšená RTG ochrana</t>
  </si>
  <si>
    <t>vestavná skříň s 2-kř.prosklenými dveřmi, integrovaná do stěnového kovového obkladu, vhodná pro operační sály</t>
  </si>
  <si>
    <t>provedení do čistých prostor</t>
  </si>
  <si>
    <t>prosklení: 400x1850 mm, bezpečnostní sklo, Connex 6,3mm,  RTG ochrana s ekvivalentem Pb tl.1 mm</t>
  </si>
  <si>
    <t>kování: madlo z nerezové oceli</t>
  </si>
  <si>
    <t>osazení: do kovového obkladu</t>
  </si>
  <si>
    <t>provedení: dvouplášťová konstrukce s vlepenou tlumící vložkou, z nerezové oceli tl. 1mm, závěsy skryté, dveře s těsněním, 5 ks nerez přestavitelných polic</t>
  </si>
  <si>
    <t>(provedení splňující požadavky na RTG ochranu s ekvivalentem Pb tl.1 mm)</t>
  </si>
  <si>
    <t>povrchová úprava: antibakteriální prášková barva s vrstvou tl.60-100mikroM v barevné úpravě v odstínu  NCS dle barevného řešení</t>
  </si>
  <si>
    <t>Z/2 : 3</t>
  </si>
  <si>
    <t>768-Z/20</t>
  </si>
  <si>
    <t>D+M Vodorovná ocelová výztuha pro kotvení pohonu otvíravých dveří z galvanicky zinkované oceli</t>
  </si>
  <si>
    <t>CELKEM PRO 1 KS DVEŘÍ: 11,3 KG - celkem 3ks</t>
  </si>
  <si>
    <t>Z/20 : 35,0</t>
  </si>
  <si>
    <t>768-Z/20a</t>
  </si>
  <si>
    <t>D+M Vodorovná ocelová výztuha pro kotvení vzt mřížek z galvanicky zinkované oceli</t>
  </si>
  <si>
    <t>VÝZTUHA PROVEDENA Z 2 KS PROFILU U 50x30-2,5 MM Z GALVANICKY ZINKOVANÉ OCELI.</t>
  </si>
  <si>
    <t>DL.	1100 MM.</t>
  </si>
  <si>
    <t>KOTVENÍ POMOCÍ 8 KS SAMOŘEZNÝCH ŠROUBŮ.</t>
  </si>
  <si>
    <t>HMOTNOST: 2,16 KG/M</t>
  </si>
  <si>
    <t>CELKEM PRO 1 KS VZT MŘÍŽKY 4,8 KG- ceklem 18ks</t>
  </si>
  <si>
    <t>Z/20a : 87,0</t>
  </si>
  <si>
    <t>768-Z/22</t>
  </si>
  <si>
    <t>D+M Vodorovná ocelová výztuha pro vodorovnou lůžkovou rampu z galvanicky zinkované oceli</t>
  </si>
  <si>
    <t>Výstuha v místě montáže lůžkové rampy na kovový obklad.</t>
  </si>
  <si>
    <t>Rozměry rampy 1650x423mm.</t>
  </si>
  <si>
    <t>Výstuha provedena z 1ks profilu U200x30-2,5mm z galvanicky zinkované oceli.</t>
  </si>
  <si>
    <t>DL. 2200mm</t>
  </si>
  <si>
    <t>Kotvení pomocí 16 ks samořezných šroubů.</t>
  </si>
  <si>
    <t>Hmotnost: 5,1kg/m</t>
  </si>
  <si>
    <t>Celkem pro 1 ks rampy: 11,5 kg - celkem 3ks</t>
  </si>
  <si>
    <t>Z/22 : 35,0</t>
  </si>
  <si>
    <t>768-Z/4</t>
  </si>
  <si>
    <t>D+M Laminární pole rozměry 2400x1400mm</t>
  </si>
  <si>
    <t>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(4x170x850)mm,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t>
  </si>
  <si>
    <t>Z/4 : 3</t>
  </si>
  <si>
    <t>768-Z/5</t>
  </si>
  <si>
    <t>D+M LCD monitor 55"</t>
  </si>
  <si>
    <t>Parametry displeje</t>
  </si>
  <si>
    <t>Velikost obrazovky 55“/138,8 cm</t>
  </si>
  <si>
    <t>Technologie panelu S-IPS s Edge LED posvícením</t>
  </si>
  <si>
    <t>Rozlišení  1920 x 1080</t>
  </si>
  <si>
    <t>Poměr stran  16:9</t>
  </si>
  <si>
    <t>Rozteč bodů 0,530 mm</t>
  </si>
  <si>
    <t>Jas 700 cd/m2</t>
  </si>
  <si>
    <t>Kontrastní poměr  1200:1</t>
  </si>
  <si>
    <t>Počet zobrazitelných bodů 16,7 mil.</t>
  </si>
  <si>
    <t>Pozorovací úhly  178° /178°</t>
  </si>
  <si>
    <t>Doba odezvy  8 ms</t>
  </si>
  <si>
    <t>Konektivita displeje</t>
  </si>
  <si>
    <t>Analogový vstup 1xVGA (D-sup 15.pin)</t>
  </si>
  <si>
    <t>Digitální video vstup  1x DisplyPort (HDCP) - propojen s PC systémem</t>
  </si>
  <si>
    <t xml:space="preserve"> 1x DVI-D (HDCP), 11x HDMI (HDCP), 1x 3G-SDI</t>
  </si>
  <si>
    <t>Napájení 230 V/160 W samotný displej, 230 V/350 W PC systém</t>
  </si>
  <si>
    <t>Senzor okolního osvětlení  automatické nastavení jasu v závislosti na okolních světelných podmínkách</t>
  </si>
  <si>
    <t>Podpora DICOM  displej je vybaven tzv. DICOM profilem, který je vhodný k zobrazování ve</t>
  </si>
  <si>
    <t xml:space="preserve"> zdravotnictví, např. RTG snímků</t>
  </si>
  <si>
    <t>Ovládání displeje  IR dálkové ovládání</t>
  </si>
  <si>
    <t>PC systém</t>
  </si>
  <si>
    <t>CPU, grafická karta INTEL®  CoreTM i5 procesor - 3.xGHz, INTEL® Chipset, 6MB L3 Cache</t>
  </si>
  <si>
    <t>RAM 8 GB DDR3</t>
  </si>
  <si>
    <t>Disk  SATA SSD 256 GB</t>
  </si>
  <si>
    <t>Operační systém  MS Windows 7 PRO</t>
  </si>
  <si>
    <t>Konektivita  1x USB 2.0 přední panel, LAN FJ45-10/100/1000 Base Tx</t>
  </si>
  <si>
    <t>Klávesnice  výklopná se skleněným antibakteriálním povrchem, kapacitní touch, 103CZ/EU</t>
  </si>
  <si>
    <t>Provedení</t>
  </si>
  <si>
    <t>Krycí sklo  antireflexní ESG bezpečnostní sklo 6 mm, vysoce propustné 95%</t>
  </si>
  <si>
    <t>Krytí proti vodě  přední panel IP65</t>
  </si>
  <si>
    <t>Rozměr vestavby  1550 x 1000 x 120 mm</t>
  </si>
  <si>
    <t>Ovládání PC  tlačítko systémové na předním panelu</t>
  </si>
  <si>
    <t>Audio reproduktory pro vestavbu do kazetového podhledu 8 ?, 30/50 W, 100-20000 Hz</t>
  </si>
  <si>
    <t>Zesilovač 2x audio vstup stereo JACK ovládání APL, výstup 2x30 W/8 ?</t>
  </si>
  <si>
    <t>PŘÍSTUP K PC PŘES REVIZNÍ OTVOR MIMO PROSTOR OPERAČNÍHO SÁLU</t>
  </si>
  <si>
    <t>Z/5 : 3</t>
  </si>
  <si>
    <t>768-Z/6</t>
  </si>
  <si>
    <t>D+M Vodorovná ocelová výztuha pro rozvaděč z galvanicky zinkované oceli</t>
  </si>
  <si>
    <t>VÝZTUHA V MÍSTĚ MONTÁŽE ROZVADĚČE NA KOVOVÝ OBKLAD POD PODHLEDEM.</t>
  </si>
  <si>
    <t>ROZMĚRY ROZVADĚČE 700x500x900 MM, HMOTNOST 50 KG.</t>
  </si>
  <si>
    <t>CELKEM PRO 1 KS ROZVADĚČE: 22,5 KG</t>
  </si>
  <si>
    <t>Z/6 : 45,0</t>
  </si>
  <si>
    <t>768-Z/7</t>
  </si>
  <si>
    <t>D+M Multifunkční panel</t>
  </si>
  <si>
    <t>Multifunkční  panel, minimálně 19" LCD dotyková obrazovka, krytí obrazovky IP65, včetně siťového rozvaděče se zabudovaným počítačem, který je umístěn mimo operační sál.</t>
  </si>
  <si>
    <t>Řízení a zobrazování:</t>
  </si>
  <si>
    <t>- datum, čas, stopky,</t>
  </si>
  <si>
    <t>- stav DO a VDO, stav UPS, - stav DO a VDO, stav UPS,</t>
  </si>
  <si>
    <t>- stav a testování ZIS</t>
  </si>
  <si>
    <t>- osvětlení op sálu</t>
  </si>
  <si>
    <t>- indikace tlaku medicinálních plynů,</t>
  </si>
  <si>
    <t>- připojení na internet pro vzdálenou správu zařízení,</t>
  </si>
  <si>
    <t>- ovládání VZT jednotky - přepínání plného výkonu a sníženého výkonu, -</t>
  </si>
  <si>
    <t>- indikace  teploty, možnost nastavení teploty v rozsahu minimálně +-3°C,</t>
  </si>
  <si>
    <t>- uchování všech chybových hlášení ( podtlaky a přetlaky plynů, poruchy ZIS , stavy klimatizační  jednotky, poruchy osvětlení na OS - vše minimálně po dobu 90 dnů).</t>
  </si>
  <si>
    <t>Z/7 : 3</t>
  </si>
  <si>
    <t>768-Z/8</t>
  </si>
  <si>
    <t>D+M Ozvučení operačního sálu k MFL panelu</t>
  </si>
  <si>
    <t>PRO OZVUČENÍ MFL PANELU</t>
  </si>
  <si>
    <t>Z/8 : 6</t>
  </si>
  <si>
    <t>768-Z/9</t>
  </si>
  <si>
    <t>D+M Hodiny</t>
  </si>
  <si>
    <t>ANALOGOVÉ (RUČIČKOVÉ) HODINY S NEREZOVÝM RÁMEM OSAZENÉ DO NADDVEŘNÍHO PANELU.</t>
  </si>
  <si>
    <t>PRŮMĚR MIN 300 MM.</t>
  </si>
  <si>
    <t>NAPOJENY NA MULTIFUNKČNÍ PANEL.</t>
  </si>
  <si>
    <t>UMÍSTĚNÍ: VIZ POHLEDY NA PŘÍČKY</t>
  </si>
  <si>
    <t>Z/9 : 3</t>
  </si>
  <si>
    <t>768-Z1</t>
  </si>
  <si>
    <t>D+M Dveře automatické posuvné jednokřídlové světlost 900x2100mm</t>
  </si>
  <si>
    <t>nerezové posuvné dveře s automatickým pohonem</t>
  </si>
  <si>
    <t>materiál: nerez tl.1 mm (dle ČSN 10088-1 - 1.4301)</t>
  </si>
  <si>
    <t>prosklení: 600x850(1100) mm, vnitřní magneticky ovládaná žaluzie s kolečkem</t>
  </si>
  <si>
    <t>kování: 2x mušle z nerezové oceli přizpůsobena celkovému řešení stavby</t>
  </si>
  <si>
    <t>ovládání: ze strany chodby-tlačítko personál, tlačítko úklid</t>
  </si>
  <si>
    <t xml:space="preserve">                ze strany místnosti-tlačítko personál</t>
  </si>
  <si>
    <t xml:space="preserve">                (umístění tlačítek ovládání dveří bude upřesněno na stavbě)</t>
  </si>
  <si>
    <t>osazení: do sdk/kovové příčky</t>
  </si>
  <si>
    <t>pohon: automatický pohon dveří 230V, 50/60 Hz řízen mikroprocesorem a umožňující plynulou změnu nastavení otvírací rychlosti min 10-30cm/s</t>
  </si>
  <si>
    <t xml:space="preserve">            funkce částečného otevření pro průchod personálu a plné otevření pro průjezd pacienta vč. ovládacích tlačítek ze strany chodby a operačního sálu</t>
  </si>
  <si>
    <t xml:space="preserve">            -design tlačítek shodný s částí elektro</t>
  </si>
  <si>
    <t xml:space="preserve">             záložní zdroj</t>
  </si>
  <si>
    <t>zárubeň: z nerezové oceli pro zabudování do stavební příčky tl.plechu 2 mm (dle ČSN 10088-1 - 1.4301)</t>
  </si>
  <si>
    <t>povrchová úprava: DVEŘE A ZÁRUBEŇ - NEREZ BRUS 320,</t>
  </si>
  <si>
    <t xml:space="preserve">                                KRYT POJEZDU - ANTIBAKTERIÁLNÍ PRÁŠKOVÁ BARVA S VRSTVOU TLOUŠŤKY 60 - 100 µM V BAREVNÉ ÚPRAVĚ V ODSTÍNU NCS DLE BAREVNÉHO ŘEŠENÍ</t>
  </si>
  <si>
    <t>ze strany chodby instalace samolepící fólie s názvem místnosti</t>
  </si>
  <si>
    <t>Pozn.Pokud bude vzájemná vzdálenost pojezdů sousedících dveří na stejné straně stěny menší než 300mm, bude kryt pojezdu těchto dveří proveden společný pro  oboje dveře</t>
  </si>
  <si>
    <t>P : 2</t>
  </si>
  <si>
    <t>768-Z2</t>
  </si>
  <si>
    <t>D+M Dveře automatické posuvné s RTG ochranou (ekvivalent 1mm Pb),1-kř. světlost 900x2100mm, Rw=min27dB</t>
  </si>
  <si>
    <t>prosklení: 300x500(1400) mm, RTG ochrana s ekvivalentem Pb tl.1 mm, vnitřní magneticky ovládaná žaluzie s kolečkem</t>
  </si>
  <si>
    <t>kování: 1x mušle z nerezové oceli přizpůsobena celkovému řešení stavby</t>
  </si>
  <si>
    <t>ovládání: ze strany vně OS-loketní spínač personál, tlačítko úklid</t>
  </si>
  <si>
    <t xml:space="preserve">                ze strany OS-loketní spínač personál, tlačítko úklid</t>
  </si>
  <si>
    <t>osazení: do kovové příčky</t>
  </si>
  <si>
    <t xml:space="preserve">            funkce částečného otevření pro průchod personálu a plné otevření pro průjezd pacienta vč. ovládacích tlačítek ze strany mytí a operačního sálu</t>
  </si>
  <si>
    <t>zárubeň: z nerezové oceli pro zabudování do stavební příčky tl.plechu 2mm  (dle ČSN 10088-1 - 1.4301)</t>
  </si>
  <si>
    <t>L : 3</t>
  </si>
  <si>
    <t>768-Z3</t>
  </si>
  <si>
    <t>D+M Dveře automatické posuvné 1-kř. světlost 1100x2100mm</t>
  </si>
  <si>
    <t xml:space="preserve">               (umístění tlačítek ovládání dveří bude upřesněno na stavbě)</t>
  </si>
  <si>
    <t>povrchová úprava: "DVEŘE A ZÁRUBEŇ - NEREZ BRUS 320,</t>
  </si>
  <si>
    <t xml:space="preserve">                                 KRYT POJEZDU - ANTIBAKTERIÁLNÍ PRÁŠKOVÁ BARVA S VRSTVOU TLOUŠŤKY 60 - 100 µM V BAREVNÉ ÚPRAVĚ V ODSTÍNU NCS DLE  BAREVNÉHO ŘEŠENÍ"</t>
  </si>
  <si>
    <t>L : 2</t>
  </si>
  <si>
    <t>768-Z4</t>
  </si>
  <si>
    <t>D+M Dveře automatické posuvné s RTG ochranou (ekvivalent 1mm Pb),1-kř. světlost 1100x2100mm, Rw=min27dB</t>
  </si>
  <si>
    <t>provedení  do čistých prostor</t>
  </si>
  <si>
    <t>zárubeň: z nerezové oceli pro zabudování do stavební příčky tl.plechu 2mm (dle ČSN 10088-1 - 1.4301)</t>
  </si>
  <si>
    <t>P : 1</t>
  </si>
  <si>
    <t>768-Z5</t>
  </si>
  <si>
    <t>D+M Dveře automatické posuvné 1-kř. světlost 1400x2100mm</t>
  </si>
  <si>
    <t>ovládání: ze strany chodby-tlačítko pacient, tlačítko personál, tlačítko úklid</t>
  </si>
  <si>
    <t xml:space="preserve">                ze strany místnosti-tlačítko pacient, tlačítko personál</t>
  </si>
  <si>
    <t>osazení: do skp/ kovové příčky</t>
  </si>
  <si>
    <t xml:space="preserve">                                 KRYT POJEZDU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</si>
  <si>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</si>
  <si>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768-Z6</t>
  </si>
  <si>
    <t>D+M Dveře automatické posuvné s RTG ochranou (ekvivalent 1mm Pb), 1-kř. světlost 1400x2100mm, Rw=min27dB</t>
  </si>
  <si>
    <t>ovládání: ze strany OS-tlačítko pacient, tlačítko personál</t>
  </si>
  <si>
    <t xml:space="preserve">                ze strany vně OS-tlačítko pacient, loketní spínač personál</t>
  </si>
  <si>
    <t>768-Z7</t>
  </si>
  <si>
    <t>D+M Dveře automatické otočné s RTG ochranou (ekvivalent 1mm Pb), 2-kř. světlost 1300x2100mm</t>
  </si>
  <si>
    <t>nerezové otočné dveře s automatickým pohonem</t>
  </si>
  <si>
    <t>kování: 2x koule z nerezové oceli přizpůsobena celkovému řešení stavby</t>
  </si>
  <si>
    <t>ovládání: ze strany OS-tlačítko pacient, tlačítko personál, tlačítko úklid</t>
  </si>
  <si>
    <t>zárubeň: z nerezové oceli pro zabudování do stavební příčky tl.plechu 2mm</t>
  </si>
  <si>
    <t xml:space="preserve">                                 KRYT POHONU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</si>
  <si>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</si>
  <si>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Přesun hmot pro zámečnické konstr., výšky do 24 m</t>
  </si>
  <si>
    <t xml:space="preserve">10,11,12,13,14,15,16,17,18,19,20,21,22,23,24,25,26,27,28,29,30,31,32,33,34,35,36,37,38,39,40,41,42, : </t>
  </si>
  <si>
    <t xml:space="preserve">43,44,45,46,47,48,49, : </t>
  </si>
  <si>
    <t>Součet: : 205017,55100</t>
  </si>
  <si>
    <t>M21-Z/21-101</t>
  </si>
  <si>
    <t>D+M Svítidla „B“ LED svítidlo 41W, (ekv. 4x14W)</t>
  </si>
  <si>
    <t>vestavné do systémového kovového podhledu M625, IP54, mikrosmatický optický systém,  index podání barev Ra&gt;80, 4000K, 4397 lm (dodávka vestaveb OS).</t>
  </si>
  <si>
    <t>viz. D1.04.06-104 : 9</t>
  </si>
  <si>
    <t>M21-Z/21-102</t>
  </si>
  <si>
    <t xml:space="preserve">D+M Svítidla "C" LED svítidlo 118W, (ekv. 4x28W) </t>
  </si>
  <si>
    <t>vestavné do systémového kovového podhledu M625x1250, IP65, optický systém s tvrzeným oboustranně matovaným krycím sklem,  index podání barev Ra&gt;90, 4000K, 1000 lm, stmívatelné systémem DALI (dodávka vestaveb OS)</t>
  </si>
  <si>
    <t>viz. D1.04.06-104 : 18</t>
  </si>
  <si>
    <t>M21-Z/21-103</t>
  </si>
  <si>
    <t xml:space="preserve">D+M Svítidla „D“ LED svítidlo 41W, (ekv. 4x14W) </t>
  </si>
  <si>
    <t>vestavné do systémového kovového podhledu M625x625, optický systém s tvrzeným oboustranně matovaným sklem,  index podání barev Ra&gt;90, 4000K, 4000 lm (dodávka vestaveb OS)</t>
  </si>
  <si>
    <t>viz. D1.04.06-104 : 19</t>
  </si>
  <si>
    <t>M21-Z/21-104</t>
  </si>
  <si>
    <t>D+M Svítidla „DS“ LED svítidlo 41W, (ekv. 4x14W)</t>
  </si>
  <si>
    <t>vestavné do systémového kovového podhledu M625x625, optický systém s tvrzeným oboustranně matovaným sklem,  index podání barev Ra&gt;90, 4000K, 4000 lm,  stmívatelné systémem DALI, (dodávka vestaveb OS)</t>
  </si>
  <si>
    <t>viz. D1.04.06-104 : 6</t>
  </si>
  <si>
    <t>M21-Z/21-105</t>
  </si>
  <si>
    <t>D+M Svítidla „R“ Výstražné svítidlo "RTG - NEVSTUPOVAT"</t>
  </si>
  <si>
    <t>vestavěné do příčky, kovové tělo, difuzor z tvrzeného skla, včetně příslušného piktogramu, LED 24x0,2W, 224lm, IP66, 391x174x59,5 mm, (dodávka vestaveb OS)</t>
  </si>
  <si>
    <t>viz. D1.04.06-104 : 12</t>
  </si>
  <si>
    <t>M21-Z/21-108</t>
  </si>
  <si>
    <t>D+M Podružný materiál</t>
  </si>
  <si>
    <t>viz. D1.04.06-104 : 1</t>
  </si>
  <si>
    <t>420002</t>
  </si>
  <si>
    <t>linka pracovní vč. umyvadla,dřezu,dolní+horní skříňky,lékárna uzamyk.,trezor,chladnička na léky</t>
  </si>
  <si>
    <t xml:space="preserve">celkový rozměr cca 3600/670/2100 mm : </t>
  </si>
  <si>
    <t xml:space="preserve">Technické podmínky nábytku Příloha č. 1 : </t>
  </si>
  <si>
    <t xml:space="preserve">linka pracovní - dolní + horní skříňky : </t>
  </si>
  <si>
    <t xml:space="preserve">s prostorem pro podstavnou chladničku na léky (cca 600 mm) : </t>
  </si>
  <si>
    <t xml:space="preserve">pracovní nerezová deska  sendvičového provedení, zadní lem 20/40 mm : </t>
  </si>
  <si>
    <t xml:space="preserve">1x vevařený dřez nerez, 1x vevařené umyvadlo nerez : </t>
  </si>
  <si>
    <t xml:space="preserve">1x skříň vysoká pro ISO moduly a teleskopické zásuvky, dvoukřídlá,  uzamykatelná : </t>
  </si>
  <si>
    <t xml:space="preserve">cca 900/670/2100 mm : </t>
  </si>
  <si>
    <t xml:space="preserve">1 sloupec vč. košů  8x koš 400/600/100mm, 1x modul 400/600/50 mm, 3 x přestavitelná nerezová police : </t>
  </si>
  <si>
    <t xml:space="preserve">1 soupec vč. kovových barevně lakovaných zásuvek na plných teleskopických výjezdech, 4x 185 mm, 1x 100 mm, 2xpolice : </t>
  </si>
  <si>
    <t xml:space="preserve">1x skříň spodní, dvoukřídlá s vestavěným systémem teleskopických kovových, barevně lakovaných zásuvek : </t>
  </si>
  <si>
    <t xml:space="preserve">cca 1000/670/860 mm : </t>
  </si>
  <si>
    <t xml:space="preserve">vč. 1 ks zásuvky o výšce 185 mm a 3 ks zásuvek o výšce 100 mm : </t>
  </si>
  <si>
    <t xml:space="preserve">1x skříň spodní pod dřez, dvoukřídlá : </t>
  </si>
  <si>
    <t xml:space="preserve">2x skříň závěsná dvojitá s vetavěným systémem přestavitelných nerezových polic : </t>
  </si>
  <si>
    <t xml:space="preserve">cca 1000/370/600 mm : </t>
  </si>
  <si>
    <t xml:space="preserve">1x skříň závěsná jednoduchá s vetavěným systémem přestavitelných nerezových polic : </t>
  </si>
  <si>
    <t xml:space="preserve">cca 600/370/600 mm : </t>
  </si>
  <si>
    <t xml:space="preserve">2x boční zákryt : </t>
  </si>
  <si>
    <t xml:space="preserve">2x vrchní šikmý zákryt : </t>
  </si>
  <si>
    <t xml:space="preserve">sokl každé skříně svýškově stavitelnými skrytými nožkami a krycími lištami, kryjícími jednotlivé sokly : </t>
  </si>
  <si>
    <t xml:space="preserve">1 ks LED osvětlení pracovní linky : </t>
  </si>
  <si>
    <t xml:space="preserve">chladnička pro skladování léků vyhovující standardu DIN 58345 : </t>
  </si>
  <si>
    <t xml:space="preserve">integrovaná pod pracovní desku linky ve výšce 900 mm : </t>
  </si>
  <si>
    <t xml:space="preserve">vnitřní objem objem cca 115 l : </t>
  </si>
  <si>
    <t xml:space="preserve">1-dvéřová, dveře samozavírací prosklené : </t>
  </si>
  <si>
    <t xml:space="preserve">chladící systém s nuceným oběhem vzduchu : </t>
  </si>
  <si>
    <t xml:space="preserve">elektronické ovládání : </t>
  </si>
  <si>
    <t xml:space="preserve">ukazatel teploty vnější, digitální : </t>
  </si>
  <si>
    <t xml:space="preserve">rozhraní RS 485 pro monitoring teploty : </t>
  </si>
  <si>
    <t xml:space="preserve">přechodka pro externí čidlo : </t>
  </si>
  <si>
    <t xml:space="preserve">výstup alarmu : </t>
  </si>
  <si>
    <t xml:space="preserve">externí zvukový alarm při výpadku elektrického proudu : </t>
  </si>
  <si>
    <t xml:space="preserve">záložní akumulátor pro elektroniku : </t>
  </si>
  <si>
    <t xml:space="preserve">optický a akustický alarm : </t>
  </si>
  <si>
    <t xml:space="preserve">LED osvětlení : </t>
  </si>
  <si>
    <t xml:space="preserve">3x police výškově nastavitelné : </t>
  </si>
  <si>
    <t xml:space="preserve">trezor na léky vyroben z masivní oceli : </t>
  </si>
  <si>
    <t xml:space="preserve">čelní stěna a dveře o tl. 8 mm : </t>
  </si>
  <si>
    <t xml:space="preserve">nátěr epoxidovým práškem : </t>
  </si>
  <si>
    <t xml:space="preserve">západky niklem potažené ocelové šrouby, západky ve třech směrech : </t>
  </si>
  <si>
    <t xml:space="preserve">kotvení - otvory pro bezpečnou montáž na spodní straně a na zadní straně trezoru : </t>
  </si>
  <si>
    <t xml:space="preserve">dodávka vč. instalačního materiálu : </t>
  </si>
  <si>
    <t xml:space="preserve">vysokokapacitní elektronický systém s trvalou pamětí : </t>
  </si>
  <si>
    <t xml:space="preserve">přehledná ovládací klávesnice s LED diodou indikující zadávání aktuálních číslic : </t>
  </si>
  <si>
    <t xml:space="preserve">externí nouzové otevření 9V baterií : </t>
  </si>
  <si>
    <t xml:space="preserve">2ks klíče pro nouzové otevření : </t>
  </si>
  <si>
    <t xml:space="preserve">1x vnitřní vyjímatelná police : </t>
  </si>
  <si>
    <t xml:space="preserve">objem cca 17 l : </t>
  </si>
  <si>
    <t xml:space="preserve">vnější rozměry (š/hl/v) 350-400/320/250 mm maximum : </t>
  </si>
  <si>
    <t>420017</t>
  </si>
  <si>
    <t xml:space="preserve">celkový rozměr cca 3550/670/2100 mm : </t>
  </si>
  <si>
    <t>363034</t>
  </si>
  <si>
    <t>sestava skříňová  prachutěsná, horní část se šikmým zákrytem ke zdi</t>
  </si>
  <si>
    <t xml:space="preserve">celkový rozměr 2300/670/2100 mm : </t>
  </si>
  <si>
    <t xml:space="preserve">2x1100/670/2100 mm : </t>
  </si>
  <si>
    <t xml:space="preserve">skříň vysoká dvojitá s vestavěným systémem teleskopických kovových, barevně lakovaných zásuvek : </t>
  </si>
  <si>
    <t xml:space="preserve">vrchní šikmý zákryt : </t>
  </si>
  <si>
    <t xml:space="preserve">boční vysoký zákryt : </t>
  </si>
  <si>
    <t xml:space="preserve">celonerezové provedení z materiálu dle EN 1.4301 : </t>
  </si>
  <si>
    <t xml:space="preserve">dvoustěnné korpusy a dveře  skříní s vloženou izolací : </t>
  </si>
  <si>
    <t xml:space="preserve">celoobvodové těsnění na dveřích : </t>
  </si>
  <si>
    <t xml:space="preserve">police s nosností 80 kg : </t>
  </si>
  <si>
    <t xml:space="preserve">barevné provedení v odstínech RAL/NCS včetně korpusů a zákrytů : </t>
  </si>
  <si>
    <t xml:space="preserve">úchyty nerezové d. cca 160 mm : </t>
  </si>
  <si>
    <t>363036</t>
  </si>
  <si>
    <t>skříň policová uzamykatelná, horní část se šikmým zákrytem ke zdi</t>
  </si>
  <si>
    <t xml:space="preserve">1x1100/470/2100 mm : </t>
  </si>
  <si>
    <t xml:space="preserve">skříň vysoká dvojitá s vestavěným systémem přestavitelných nerezových polic : </t>
  </si>
  <si>
    <t xml:space="preserve">2x boční vysoký zákryt : </t>
  </si>
  <si>
    <t>363037</t>
  </si>
  <si>
    <t>sestava skříňová prachutěsná, horní část se šikmým zákrytem ke zdi</t>
  </si>
  <si>
    <t xml:space="preserve">celkový rozměr 3400/670/2100 mm : </t>
  </si>
  <si>
    <t xml:space="preserve">2x457/670/2100 mm : </t>
  </si>
  <si>
    <t xml:space="preserve">skříň vysoká jednokřídlá  pro ISO moduly včetně modulového systému s teleskopickými výjezdy a přestavitelnými policemi : </t>
  </si>
  <si>
    <t xml:space="preserve">vč. košů  4x koš 400/600/200mm, 2x koš 400/600/100 mm, 2 x přestavitelná nerezová police : </t>
  </si>
  <si>
    <t xml:space="preserve">1x1200/670/2100 mm : </t>
  </si>
  <si>
    <t xml:space="preserve">1x1100/670/2100 mm : </t>
  </si>
  <si>
    <t xml:space="preserve">1x boční vysoký zákryt : </t>
  </si>
  <si>
    <t>363038</t>
  </si>
  <si>
    <t xml:space="preserve">celkový rozměr 2700/670/2100 mm : </t>
  </si>
  <si>
    <t xml:space="preserve">2x475/670/2100 mm : </t>
  </si>
  <si>
    <t xml:space="preserve">1x900/670/2100 mm : </t>
  </si>
  <si>
    <t xml:space="preserve">1x800/670/2100 mm : </t>
  </si>
  <si>
    <t>420005</t>
  </si>
  <si>
    <t>1x výlevka, 1x linka pracovní vč. umyvadla,dřezu,dolní+horní skříňky</t>
  </si>
  <si>
    <t xml:space="preserve">celkový rozměr cca 2700/570/2100 mm : </t>
  </si>
  <si>
    <t xml:space="preserve">1x nerezová  výlevka s 3-strannou galerií cca 380 mm vysokou, ochranný rošt, odpad pr. 70 mm : </t>
  </si>
  <si>
    <t xml:space="preserve">1x skříň spodní pod výlevku, jednokřídlá : </t>
  </si>
  <si>
    <t xml:space="preserve">cca 600/570/560 mm : </t>
  </si>
  <si>
    <t xml:space="preserve">cca 1000/570/860 mm : </t>
  </si>
  <si>
    <t xml:space="preserve">1x vrchní šikmý zákryt : </t>
  </si>
  <si>
    <t>420010</t>
  </si>
  <si>
    <t xml:space="preserve">celkový rozměr cca 2500/570/2100 mm : </t>
  </si>
  <si>
    <t xml:space="preserve">cca 900/570/860 mm : </t>
  </si>
  <si>
    <t xml:space="preserve">cca 1000/370/600 mm a 900/370/600 mm : </t>
  </si>
  <si>
    <t>492000</t>
  </si>
  <si>
    <t>směšovač dezinfekce</t>
  </si>
  <si>
    <t xml:space="preserve">orientační rozměry 350/250/100 mm : </t>
  </si>
  <si>
    <t xml:space="preserve">mixážní systém pro ředění koncentrátů a pro přípravu pracovních roztoků : </t>
  </si>
  <si>
    <t xml:space="preserve">nástěnné dávkovací zařízení : </t>
  </si>
  <si>
    <t xml:space="preserve">ruční ovládání : </t>
  </si>
  <si>
    <t xml:space="preserve">vč. instalačního materiálu : </t>
  </si>
  <si>
    <t>91</t>
  </si>
  <si>
    <t>D+M Vzduchotechnická jednotka pro úpravu čerstvého vzduchu, vnitřní jednotka, strana obsluhy pravá,, V=12750 m3/h;</t>
  </si>
  <si>
    <t xml:space="preserve">Příslušenství jednotky: tlumící vložky, elektromotor vhodný pro řízení frekvenčním měničem, sifony (2x), servisní vypínač. Komora parního vlhčení bude celonerezová. : </t>
  </si>
  <si>
    <t xml:space="preserve">Jednotka musí splňovat Nařízení komise EU č. 1253/2014 na ecodesign větracích jednotek (ErP) pro rok 2018. Rozměrové schéma a specifikace jednotlivých dílů viz.Příloha č.1 - Technické parametry jednotky. Místní mmontáž. : </t>
  </si>
  <si>
    <t xml:space="preserve">Z důvodu omezené šířky stěhovací trasy je nutná pro část klimajednotky místní montáž (š&gt;800 mm) : </t>
  </si>
  <si>
    <t xml:space="preserve">Výkres č. D2.04.02 - 102 : </t>
  </si>
  <si>
    <t>910</t>
  </si>
  <si>
    <t>D+M Regulátor variabilního průtoku se servopohonem 24V (0-10V); 500x300 mm, 3900 m3/h</t>
  </si>
  <si>
    <t>911</t>
  </si>
  <si>
    <t>D+M Regulátor variabilního průtoku se servopohonem 24V (0-10V); 500x300 mm, 3700 m3/h</t>
  </si>
  <si>
    <t>912</t>
  </si>
  <si>
    <t>D+M Regulátor variabilního průtoku se servopohonem 24V (0-10V); 500x300 mm, 3650 m3/h</t>
  </si>
  <si>
    <t>913</t>
  </si>
  <si>
    <t>D+M Regulátor variabilního průtoku se servopohonem 24V (0-10V); 400x200 mm, 1700 m3/h</t>
  </si>
  <si>
    <t>914</t>
  </si>
  <si>
    <t>D+M Tlumič hluku  o rozměrech 800x500x2000 mm sestavený z jednotlivých buňek 200*500*2000 [80°C ], (hyg. provedení) v počtu 4 ks s náběhy na obou koncích</t>
  </si>
  <si>
    <t>915</t>
  </si>
  <si>
    <t>D+M Tlumič hluku  o rozměrech 500x400x2000 mm sestavený z jednotlivých buňek 200*500*2000 [80°C ], (hyg. provedení) v počtu 2 ks s náběhy na obou koncích</t>
  </si>
  <si>
    <t>916</t>
  </si>
  <si>
    <t>D+M Tlumič hluku  o rozměrech 800x500x1000 mm sestavený z jednotlivých buňek 200*500*1000 [80°C ], (hyg. provedení) v počtu 4 ks s náběhy na obou koncích</t>
  </si>
  <si>
    <t xml:space="preserve">Výkres č. D2.04.02 - 103 : </t>
  </si>
  <si>
    <t>917</t>
  </si>
  <si>
    <t>D+M Požární klapka s požární odolností EI90 o rozměru 400x500 mm; provedení se servopohonem 24 V, (AC/DC) s pružinou, dále vybavená termoelektrickým spouštěcím čidlem, součástí servopohonu jsou i</t>
  </si>
  <si>
    <t>pomocné spínače se signalizací polohy listu klapky.</t>
  </si>
  <si>
    <t>918</t>
  </si>
  <si>
    <t>D+M Požární klapka s požární odolností EI90 o rozměru 500x400 mm; provedení se servopohonem 24 V, (AC/DC) s pružinou, dále vybavená termoelektrickým spouštěcím čidlem, součástí servopohonu jsou i</t>
  </si>
  <si>
    <t>919</t>
  </si>
  <si>
    <t>D+M Parní zvlhčovač pro připojení na centrální zdroj páry. Požadovaný parní výkon 92 kg/h, 0,27 Mpa;, provedení celonerezové. Součástí dodávky je distributor (3 trubice), těleso ventilu z nerezu s</t>
  </si>
  <si>
    <t>primárním odvaděčem kondenzátu,</t>
  </si>
  <si>
    <t xml:space="preserve">servopohon s bezp.funkcí, manometr do 6 bar, plovákový odvaděč kondenzátu do 4 bar. Lineární charakteristika ventilu umožňuje regulovatelnost přívodu páry v rozsahu 10 až 100%. : </t>
  </si>
  <si>
    <t>920</t>
  </si>
  <si>
    <t>921</t>
  </si>
  <si>
    <t>D+M Požární klapka s požární odolností EI90 o rozměru 500x500 mm; provedení se servopohonem 24 V, (AC/DC) s pružinou, dále vybavená termoelektrickým spouštěcím čidlem, součástí servopohonu jsou i</t>
  </si>
  <si>
    <t>922</t>
  </si>
  <si>
    <t>923</t>
  </si>
  <si>
    <t>924</t>
  </si>
  <si>
    <t>D+M Požární klapka s požární odolností EI90 o rozměru 500x200 mm; provedení se servopohonem 24 V, (AC/DC) s pružinou, dále vybavená termoelektrickým spouštěcím čidlem, součástí servopohonu jsou i</t>
  </si>
  <si>
    <t>925</t>
  </si>
  <si>
    <t>D+M Filtrační nástavec vířivou vyústí; boční připojení  d=250 mm, s regulační klapkou;V=400 m3/h;, výška nástavce max.500 mm; pro osazení filtrační vložky 570x570x149 mm;</t>
  </si>
  <si>
    <t xml:space="preserve">nástavce musí být osazeny dvěmi sondami pro měření těsnosti a zanesení filtrační vložky, těleso nástavce musí být opatřeno komaxitovým nátěrem v odstínu RAL 9003 polomatný a musí být vzduchotěsné; : </t>
  </si>
  <si>
    <t xml:space="preserve">ovládání klapky zevnitř nástavce po sejmutí čelní desky; tlaková ztráta vyústka do 20 Pa; provedení nástavce musí umožňovat osazení do těsného kovového podhledu o rastru 625x1250 mm. (m.č. 2152, 2159, 2160, 2161, 2162) : </t>
  </si>
  <si>
    <t>926</t>
  </si>
  <si>
    <t>D+M Filtrační nástavec vířivou vyústí; boční připojení  d=200 mm, s regulační klapkou;V=300-333 m3/h, ; výška nástavce max.450 mm; osazení filtrační vložky 457x457x149 mm;</t>
  </si>
  <si>
    <t xml:space="preserve">ovládání klapky zevnitř nástavce po sejmutí čelní desky; tlaková ztráta vyústka do 20 Pa; provedení nástavce musí umožňovat osazení do těsného kovového podhledu o rastru 625x1250 mm. (m.č. 2147, 2150) : </t>
  </si>
  <si>
    <t>927</t>
  </si>
  <si>
    <t>D+M Filtrační nástavec vířivou vyústí; boční připojení  d=200 mm, s regulační klapkou;V=200-250 m3/h, ; výška nástavce max.380 mm; pro osazení filtrační vložky 457x457x78 mm;</t>
  </si>
  <si>
    <t xml:space="preserve">ovládání klapky zevnitř nástavce po sejmutí čelní desky; tlaková ztráta vyústka do 20 Pa; provedení nástavce musí umožňovat osazení do těsného kovového podhledu o rastru 625x1250 mm. (m.č.2146, 2148, 2154, 2155, 2157, 2158) : </t>
  </si>
  <si>
    <t>928</t>
  </si>
  <si>
    <t>D+M Filtrační vložka tř.H13 pro osazení do filtračního nástavce, vzd.průtok 400 m3/h při počáteční, tlakové ztrátě 100 Pa, rozměr filtru 570x570x78 mm, materiál rámu filtrační vložky - Al rám</t>
  </si>
  <si>
    <t>(m.č.2152, 2159, 2160, 2161, 2162)</t>
  </si>
  <si>
    <t>929</t>
  </si>
  <si>
    <t>D+M Filtrační vložka tř.H13 pro osazení do filtračního nástavce, vzd.průtok 333 m3/h při počáteční, tlakové ztrátě 100 Pa, rozměr filtru 457x457x149 mm, materiál rámu filtrační vložky - Al rám</t>
  </si>
  <si>
    <t>(m.č.2147)</t>
  </si>
  <si>
    <t>D+M Zónový ohřívač do potrubí 600x500 mm, 3900 m3/h, jm.výkon 16 kW, ?t=80/60°C, ?p=1,76kPa na, straně vody, ?p=26,5 Pa na straně vzduchu; materiál Cu/Al, připojení zleva. Zona 9.1.</t>
  </si>
  <si>
    <t>930</t>
  </si>
  <si>
    <t>D+M Filtrační vložka tř.H13 pro osazení do filtračního nástavce, vzd.průtok 300 m3/h při počáteční, tlakové ztrátě 95 Pa, rozměr filtru 457x457x149 mm, materiál rámu filtrační vložky - Al rám</t>
  </si>
  <si>
    <t>(m.č.2150)</t>
  </si>
  <si>
    <t xml:space="preserve">neobsazeno : </t>
  </si>
  <si>
    <t>932</t>
  </si>
  <si>
    <t>D+M Filtrační vložka tř.H13 pro osazení do filtračního nástavce, vzd.průtok 250 m3/h při počáteční, tlakové ztrátě 100 Pa, rozměr filtru 457x457x78 mm, materiál rámu filtrační vložky - Al rám</t>
  </si>
  <si>
    <t>(m.č.2148, 2154, 2158)</t>
  </si>
  <si>
    <t>933</t>
  </si>
  <si>
    <t>D+M Filtrační vložka tř.H13 pro osazení do filtračního nástavce, vzd.průtok 200 m3/h při počáteční, tlakové ztrátě 85 Pa, rozměr filtru 457x457x78 mm, materiál rámu filtrační vložky - Al rám (m.č.2146</t>
  </si>
  <si>
    <t>, 2155, 2157)</t>
  </si>
  <si>
    <t>934</t>
  </si>
  <si>
    <t>D+M Elektrický ohřívač do kruhového potrubí O250 mm; Pi=1 kW, 230V, 50Hz, topné tyče jsou z nerez, oceli; ohřívač je vybaven dvěma termostaty, jeden je pracovní, druhý bezpečnostní; tlačítko resetu</t>
  </si>
  <si>
    <t>bezpečnostního termostatu je umístěno na skříni</t>
  </si>
  <si>
    <t>935</t>
  </si>
  <si>
    <t>D+M Ruční regulační klapka s aretací polohy O250 mm</t>
  </si>
  <si>
    <t>936</t>
  </si>
  <si>
    <t>D+M Ruční regulační klapka s aretací polohy O200 mm</t>
  </si>
  <si>
    <t>937</t>
  </si>
  <si>
    <t>D+M Ruční regulační klapka s aretací polohy 550x400 mm</t>
  </si>
  <si>
    <t>938</t>
  </si>
  <si>
    <t>D+M Ruční regulační klapka s aretací polohy 600x500 mm</t>
  </si>
  <si>
    <t>939</t>
  </si>
  <si>
    <t>D+M Ruční regulační klapka s aretací polohy 500x300 mm</t>
  </si>
  <si>
    <t>D+M Zónový ohřívač do potrubí 600x500 mm, 3700 m3/h, jm.výkon 15,5 kW, ?t=80/60°C, ?p=1,66 kPa na, straně vody, ?p=24,2 Pa na straně vzduchu; materiál Cu/Al, připojení zprava. Zona 9.2.</t>
  </si>
  <si>
    <t>940</t>
  </si>
  <si>
    <t>D+M Ruční regulační klapka s aretací polohy 250x250 mm</t>
  </si>
  <si>
    <t>941</t>
  </si>
  <si>
    <t>D+M Ruční regulační klapka s aretací polohy 150x250 mm</t>
  </si>
  <si>
    <t>942</t>
  </si>
  <si>
    <t>D+M Ruční regulační klapka s aretací polohy 150x150 mm</t>
  </si>
  <si>
    <t>943</t>
  </si>
  <si>
    <t>D+M Ruční regulační klapka s aretací polohy 600x400 mm</t>
  </si>
  <si>
    <t>944</t>
  </si>
  <si>
    <t>D+M Revizní dvířka do čtyřhranného potrubí s PE páskou a hvězdicovitými maticemi o rozměru 400x300, mm; provedení pozink; těsnost musí odpovídat provedení těsnosti potrubí</t>
  </si>
  <si>
    <t>945</t>
  </si>
  <si>
    <t>D+M Revizní dvířka do čtyřhranného potrubí s PE páskou a hvězdicovitými maticemi o rozměru 300x200, mm; provedení pozink; těsnost musí odpovídat provedení těsnosti potrubí</t>
  </si>
  <si>
    <t>946</t>
  </si>
  <si>
    <t>D+M Ohebná hadice jednovrstvá, provedení Al, d=250 mm</t>
  </si>
  <si>
    <t>bm</t>
  </si>
  <si>
    <t>947</t>
  </si>
  <si>
    <t>D+M Ohebná hadice jednovrstvá, provedení Al, d=200 mm</t>
  </si>
  <si>
    <t>948</t>
  </si>
  <si>
    <t>Potrubí čtyřhranné-rovné trouby z pozinkovaného plechu skupiny I ve třídě těsnosti C;včetně, těsnícího; spojovacího a závěsového materiálu</t>
  </si>
  <si>
    <t xml:space="preserve">Výkres č. D2.04.02 - 102, 103 : </t>
  </si>
  <si>
    <t>334</t>
  </si>
  <si>
    <t>949</t>
  </si>
  <si>
    <t>Potrubí čtyřhranné-tvarovky trouby z pozinkovaného plechu skupiny I ve třídě těsnosti C;včetně, těsnícího; spojovacího a závěsového materiálu</t>
  </si>
  <si>
    <t>D+M Zónový ohřívač do potrubí 600x500 mm, 3650 m3/h, jm.výkon 15,4 kW, ?t=80/60°C, ?p=1,63 kPa na, straně vody, ?p=23,4 Pa na straně vzduchu; materiál Cu/Al, připojení zprava. Zona 9.3.</t>
  </si>
  <si>
    <t>950</t>
  </si>
  <si>
    <t>Potrubí kruhové-rovné trouby z pozinkovaného plechu skupiny I ve třídě těsnosti C;včetně těsnícího;, spojovacího a závěsového materiálu</t>
  </si>
  <si>
    <t>951</t>
  </si>
  <si>
    <t>Potrubí kruhové-tvarovky z pozinkovaného plechu skupiny I ve třídě těsnosti C;včetně těsnícího;, spojovacího a závěsového materiálu</t>
  </si>
  <si>
    <t>952</t>
  </si>
  <si>
    <t>Stížená montáž potrubí z důvodů stávajících rozvodů ve strojovně</t>
  </si>
  <si>
    <t>D+M Zónový ohřívač do potrubí 500x300 mm, 1700 m3/h, jm.výkon 7,52 kW, ?t=80/60°C, ?p=1,69 kPa na, straně vody, ?p=19,4 Pa na straně vzduchu; materiál Cu/Al, připojení zleva. Zona 9.4.</t>
  </si>
  <si>
    <t>D+M Zónový chladič do potrubí 600x500 mm, 3900 m3/h, jm.výkon 12,2 kW, ?t=7/13°C, ?p=5,12 kPa na, straně vody, ?p=139,7 Pa na straně vzduchu; materiál Cu/Al, připojení zleva; součástí dodávky</t>
  </si>
  <si>
    <t>eliminátor kapek  a nerezová vana.</t>
  </si>
  <si>
    <t xml:space="preserve">Opláštění pozink. plech. Zona 9.1. : </t>
  </si>
  <si>
    <t>D+M Zónový chladič do potrubí 600x500 mm, 3700m3/h, jm.výkon 11,8 kW, ?t=7/13°C, ?p=4,86 kPa na, straně vody, ?p=127,9 Pa na straně vzduchu; materiál Cu/Al, připojení zprava; součástí dodávky</t>
  </si>
  <si>
    <t xml:space="preserve">Opláštění pozink. plech. Zona 9.2. : </t>
  </si>
  <si>
    <t>D+M Zónový chladič do potrubí 600x500 mm, 3650m3/h, jm.výkon 11,8 kW, ?t=7/13°C, ?p=4,86 kPa na, straně vody, ?p=125,9 Pa na straně vzduchu; materiál Cu/Al, připojení zprava; součástí dodávky</t>
  </si>
  <si>
    <t xml:space="preserve">Opláštění pozink. plech. Zona 9.3. : </t>
  </si>
  <si>
    <t>Úprava vzd.průtoku VZT_zař.13, 13a, 14, 14a, 11, 11a a 12</t>
  </si>
  <si>
    <t>Revize požárních klapek</t>
  </si>
  <si>
    <t>Zajištění požárního dohledu dle vyhlášky 87/2000 Sb. při svařování, broušení, řezání kovů a tepelném, dělení kovů.</t>
  </si>
  <si>
    <t>Individuální vyzkoušení, uvedení do provozu, start up</t>
  </si>
  <si>
    <t>415</t>
  </si>
  <si>
    <t>Komplexní vyzkoušení ve spolupráci s ostatními profesemi</t>
  </si>
  <si>
    <t>Zaregulování systému VZT</t>
  </si>
  <si>
    <t>418</t>
  </si>
  <si>
    <t>Zaškolení obsluhy</t>
  </si>
  <si>
    <t>Dodavatelská dokumentace staveb, návody na obsluhu, provozní řády, revize; Certifikáty, technická, dokumentace zařízení, záruční listy, protokol o zaškolení obsluhy, protokol o zkouškách, revize,</t>
  </si>
  <si>
    <t xml:space="preserve">dodací listy jednotlivých komponentů, prohlášení o shodě, záruční listy, návody na obsluhu, apod. dle platných předpisů : </t>
  </si>
  <si>
    <t>420</t>
  </si>
  <si>
    <t>Značení VZT potrubí; směr proudění vzduchu, výfuk, sání dle vyhl. 23/2008 Sb., schéma VZT lamino</t>
  </si>
  <si>
    <t>Přehledové schéma; přehledové schéma jednotlivých systémů vbarevném provedení ve formátu A2, v„zalaminátovaném“ provedení.</t>
  </si>
  <si>
    <t>Kvalifikační měření; Zpravidla se jedná o test defektoskopie a těsnosti instalovaných HEPA filtrů,, tlakové poměry mezi místnostmi, množství vzduchu za HEPA filtry, počet výměn vzduchu v místnostech,</t>
  </si>
  <si>
    <t>teplota a relativní vlhkost,</t>
  </si>
  <si>
    <t xml:space="preserve">koncentrace částic v prostoru, vypracování zprávy. : </t>
  </si>
  <si>
    <t>425</t>
  </si>
  <si>
    <t>Účast na kontrolních dnech a na kontrolních prohlídkách.</t>
  </si>
  <si>
    <t>Doprava</t>
  </si>
  <si>
    <t>427</t>
  </si>
  <si>
    <t>Přesuny hmot - příprava pracoviště</t>
  </si>
  <si>
    <t>9a1</t>
  </si>
  <si>
    <t>D+M Odtahový ventilátor, vnitřní provedení, strana obsluhy pravá; V=11870 m3/h, ext.tlak.ztráta 800, Pa;jednotka bude uložena na rámu; součástí dodávky budou podložky s rýhované pryže;</t>
  </si>
  <si>
    <t xml:space="preserve">Příslušenství jednotky: tlumící vložky, elektromotor vhodný pro řízení frekvenčním měničem, servisní vypínač. Ventilátorová jednotka musí splňovat Nařízení komise EU č. 1253/2014 na ecodesign větracích jednotek (ErP) pro rok 2018. : </t>
  </si>
  <si>
    <t xml:space="preserve">Rozměrové schéma a specifikace jednotlivých dílů viz.Příloha č.1 - Technické parametry jednotky. Místní montáž. : </t>
  </si>
  <si>
    <t xml:space="preserve">Výkres č. D2.04.02 - 104 : </t>
  </si>
  <si>
    <t>9a10</t>
  </si>
  <si>
    <t>D+M Ruční regulační klapka s aretací polohy 300x200 mm</t>
  </si>
  <si>
    <t>9a11</t>
  </si>
  <si>
    <t>9a12</t>
  </si>
  <si>
    <t>D+M Ruční regulační klapka s aretací polohy 200x200 mm</t>
  </si>
  <si>
    <t>9a13</t>
  </si>
  <si>
    <t>9a14</t>
  </si>
  <si>
    <t>9a15</t>
  </si>
  <si>
    <t>9a16</t>
  </si>
  <si>
    <t>9a17</t>
  </si>
  <si>
    <t xml:space="preserve">Výkres č. D2.04.02 - 103, 104 : </t>
  </si>
  <si>
    <t>9a18</t>
  </si>
  <si>
    <t>9a19</t>
  </si>
  <si>
    <t>9a2</t>
  </si>
  <si>
    <t>D+M Tlumič hluku  o rozměrech 1000x1000x2000 mm sestavený z jednotlivých buňek 500*500*2000 [80°C ], v počtu 4 ks s náběhem na vstupu, výstup natupo; buňky v normálním provedení</t>
  </si>
  <si>
    <t>9a20</t>
  </si>
  <si>
    <t>9a21</t>
  </si>
  <si>
    <t>9a3</t>
  </si>
  <si>
    <t>D+M Tlumič hluku  o rozměrech 1000x1000x1000 mm sestavený z jednotlivých buňek 500*500*1000 [80°C ], v počtu 4 ks; vstup natupo, výstup s náběhem; buňky v normálním provedení</t>
  </si>
  <si>
    <t>9a4</t>
  </si>
  <si>
    <t>D+M Požární klapka s požární odolností EI90 o rozměru 1000x800 mm; provedení se servopohonem 24 V, (AC/DC) s pružinou, dále vybavená termoelektrickým spouštěcím čidlem, součástí servopohonu jsou i</t>
  </si>
  <si>
    <t>9a5</t>
  </si>
  <si>
    <t>D+M Požární klapka s požární odolností EI90 o rozměru 710x630 mm; provedení se servopohonem 24 V, (AC/DC) s pružinou, dále vybavená termoelektrickým spouštěcím čidlem, součástí servopohonu jsou i</t>
  </si>
  <si>
    <t>9a6</t>
  </si>
  <si>
    <t>D+M Požární klapka s požární odolností EI90 o rozměru 600x400 mm; provedení se servopohonem 24 V, (AC/DC) s pružinou, dále vybavená termoelektrickým spouštěcím čidlem, součástí servopohonu jsou i</t>
  </si>
  <si>
    <t>9a7</t>
  </si>
  <si>
    <t>D+M Vířivý anemostat odtahový, čelní deska čtvercová 600x600 mm, tlaková ztráta max.20 Pa; boční, připojení d=250 mm, s regulační klapkou; V=400 až 500 m3/h;</t>
  </si>
  <si>
    <t xml:space="preserve">provedení anemostatu musí umožňovat osazení do těsného kovového podhledu rastru 625x1200 mm; max.výška 350 mm;těleso nástavce musí být opatřeno komaxitovým nátěrem v odstínu RAL 9003 polomatný (m.č.2150, 2152, 2159, 2160, 2161, 2162). : </t>
  </si>
  <si>
    <t>9a8</t>
  </si>
  <si>
    <t>D+M Vířivý anemostat odtahový, čelní deska čtvercová 452x452 mm, tlaková ztráta max.30 Pa; boční, připojení d=200 mm, s regulační klapkou; V=150 až 333 m3/h;</t>
  </si>
  <si>
    <t xml:space="preserve">provedení anemostatu musí umožňovat osazení do těsného kovového podhledu rastru 625x1200 mm; max.výška 350 mm;těleso nástavce musí být opatřeno komaxitovým nátěrem v odstínu RAL 9003 polomatný (m.č.2146, 2147, 2148, 2154, 2155, 2157, 2158) : </t>
  </si>
  <si>
    <t>9a9</t>
  </si>
  <si>
    <t>D+M Ruční regulační klapka s aretací polohy 500x200 mm</t>
  </si>
  <si>
    <t>15100</t>
  </si>
  <si>
    <t>D+M Čelní deska na stávající přívodní filtrační nástavce</t>
  </si>
  <si>
    <t>15a100</t>
  </si>
  <si>
    <t>D+M Požární klapka s požární odolností EI90 o rozměru 100x100 mm; provedení se servopohonem 24 V, (AC/DC) s pružinou, dále vybavená termoelektrickým spouštěcím čidlem, součástí servopohonu jsou i</t>
  </si>
  <si>
    <t>15a101</t>
  </si>
  <si>
    <t>D+M Vyústka jednořadá odvodní pro odvod vzduchu do kruhového potrubírozměr 227x75 mm, regulace R1,, materiál pozinkovaný plech</t>
  </si>
  <si>
    <t>15a102</t>
  </si>
  <si>
    <t>D+M Čelní deska difuzorová na stávající odvodní anemostaty</t>
  </si>
  <si>
    <t>15a103</t>
  </si>
  <si>
    <t>D+M Ruční regulační klapka s aretací polohy 100x100 mm</t>
  </si>
  <si>
    <t>15a104</t>
  </si>
  <si>
    <t>15a105</t>
  </si>
  <si>
    <t>15a106</t>
  </si>
  <si>
    <t>15a107</t>
  </si>
  <si>
    <t>Napojení na stávající rozvod rozměr připojované trouby 150x100 mm</t>
  </si>
  <si>
    <t>CH41</t>
  </si>
  <si>
    <t>D+M Kondenzační jednotka, max vzdálenosti 25 m, převýšení 14 m; EER 3,42; COP 3,68, Pi=1,52 kW, 230V, , Qch=5,2 kW (0,9-6 kW) celoročně; úprava pro zimní provozsoučást dodávky:konzola pro montáž na</t>
  </si>
  <si>
    <t>fasádu, silent bloky, montážní materiál</t>
  </si>
  <si>
    <t>CH42</t>
  </si>
  <si>
    <t>D+M Vnitřní nástěnná jednotka vč. infra ovladače</t>
  </si>
  <si>
    <t>CH43</t>
  </si>
  <si>
    <t>D+M Potrubí chladiva , izolace, komunikační kabely, vakuování a zprovoznění systému</t>
  </si>
  <si>
    <t>17</t>
  </si>
  <si>
    <t>CH44</t>
  </si>
  <si>
    <t>D+M Požární ucpávky</t>
  </si>
  <si>
    <t>Demontáž stávající klimajednotky 9</t>
  </si>
  <si>
    <t>401</t>
  </si>
  <si>
    <t>Demontáž stávající jednotky 9a</t>
  </si>
  <si>
    <t>Demontáž stávajícího potrubí 9, 9a vč VZT prvků</t>
  </si>
  <si>
    <t>Demontáž čelních desek přívodních a odvodních anemostatů 600x600 mm v chodbě</t>
  </si>
  <si>
    <t>Demontáž a opětovná montáž stávajícího potrubí z důvodu prostorové nouze při montáži nového potrubí;, jedná se o části potrubí ve strojovně VZT v 1.PP a v 5.NP;</t>
  </si>
  <si>
    <t xml:space="preserve">dodavatel vzduchotechniky před započetím prací musí s uživatelem projednat rozsah omezení z důvodu odstavení stávající vzduchotechniky : </t>
  </si>
  <si>
    <t>Demontáž části VZT potrubí z.č. 15a</t>
  </si>
  <si>
    <t>Zhotovení otvoru d=80 mm ve stropní konstrukci pro potrubí chlazení</t>
  </si>
  <si>
    <t>407</t>
  </si>
  <si>
    <t>D+M Doplňkový a pomocný materiál pro VZT zařízení; přesná specifikace těsnícího a spojovacího, materiálu potrubí a doplňkového materiálu je součástí dodavatelské dokumentace.</t>
  </si>
  <si>
    <t>410</t>
  </si>
  <si>
    <t>Nátěr potrubí, oplechování a konzol - základ + 1x vrchní na montáži</t>
  </si>
  <si>
    <t>D+M Samolepící kaučuková izolace plošná s pokoveným polyesterovým povlakem tl.19 mm; izolaci řešit, jako parotěsnou, spoje izolace přelepit hliníkovou páskou; izolací bude opatřeno potrubí  vzduchu</t>
  </si>
  <si>
    <t>sání čerstvého vzduchu</t>
  </si>
  <si>
    <t>D+M 'Minerální tepelně akustická izolace, souč.tep.vodivosti min.0,040 W/m.K s hliníkovým polepem,, tl.40 mm, střední objemová hmotnost 80 kg/m3; izolací bude opatřena přívodní potrubí vedené ve</t>
  </si>
  <si>
    <t>strojovně v 1.PP</t>
  </si>
  <si>
    <t xml:space="preserve">(od klimajednotky po požární klapku, event.požárně dělící konstrukci) a část odtahového potrubí mezi požárně dělící konstrukci v 5.NP a tlumič hluku včetně. : </t>
  </si>
  <si>
    <t xml:space="preserve">Výkres č. D2.04.02 - 102, 103, 104 : </t>
  </si>
  <si>
    <t>D+M 'Požární Minerální izolace, souč.tep.vodivosti min.0,040 W/m.K s hliníkovým polepem, tl.40 mm,, střední objemová hmotnost 80 kg/m3;  připevněná na navařovací trny,</t>
  </si>
  <si>
    <t xml:space="preserve">44 ks na 1 běžný metr potrubí; izolací bude opatřena potrubí mezi požárně dělící konstrukcí a požární klapkou včetně a dále přívodní rozvody v šachtě č.1 nezi požárními klapkami; atestovaný systém protipožární izolace s deklarovanou požární odolností : </t>
  </si>
  <si>
    <t>Z47</t>
  </si>
  <si>
    <t>D+M Protidešťová žaluzie 500x300 mm, provedení pozink</t>
  </si>
  <si>
    <t xml:space="preserve">Výkres č. D2.04.02 : </t>
  </si>
  <si>
    <t>Z41</t>
  </si>
  <si>
    <t>M Ventilátor do čtyřhranného potrubí, V=max.2200 m3/h, ext.tlak 400 Pa; Pi=0,75 kW, 400V, 50 Hz;, předopkládaný rozměr potrubí 500x300 mm; součástí dodávky budou tlumící vložky v počtu 2 ks; krytí</t>
  </si>
  <si>
    <t>IP 55</t>
  </si>
  <si>
    <t>Z410</t>
  </si>
  <si>
    <t>M Potrubí čtyřhranné-tvarovky trouby z pozinkovaného plechu skupiny I ve třídě těsnosti C;včetně, těsnícího; spojovacího a závěsového materiálu</t>
  </si>
  <si>
    <t>Z42</t>
  </si>
  <si>
    <t>M Elektrický ohřívač do potrubí Pi=18 kW, 400V, 50 Hz; vestavěné výkonové prvky, součástí 2 sériově, zapojené nevratné tepelné pojistky;předopkládaný rozměr potrubí 500x300 mm; nutnost dodržet</t>
  </si>
  <si>
    <t>odstupové vzdálenosti, dbát pokynů výrobce</t>
  </si>
  <si>
    <t>Z43</t>
  </si>
  <si>
    <t>M Filtr vzduchu do potrubí 500x300 mm, vč.kapsového filtru tř.EU5; max.tlak ztáta 140 Pa při 2200, m3/h</t>
  </si>
  <si>
    <t>Z44</t>
  </si>
  <si>
    <t>M Uzavírací klapka s protiběžnými listy ruční s aretací polohy 500x300 mm</t>
  </si>
  <si>
    <t>Z45</t>
  </si>
  <si>
    <t>M Odvodní ventilátor do čtyřhranného potrubí, V=max.2200 m3/h, ext.tlak 400 Pa; Pi=0,75 kW, 400V, 50, Hz; předopkládaný rozměr potrubí 500x300 mm; součástí dodávky budou tlumící vložky v počtu 2 ks;</t>
  </si>
  <si>
    <t>krytí IP 55</t>
  </si>
  <si>
    <t>Z46</t>
  </si>
  <si>
    <t>M Regulace přívodní a odvodní sestavy větrací jednotky vč.ovladače</t>
  </si>
  <si>
    <t>Z48</t>
  </si>
  <si>
    <t>M Krycí mřížka z tahokovu 500x300 mm, velikost ok 15mm, na přívodu i odvodu z místnosti</t>
  </si>
  <si>
    <t xml:space="preserve">Výkres č. D2.03.02 - 103 : </t>
  </si>
  <si>
    <t>Z49</t>
  </si>
  <si>
    <t>M Potrubí čtyřhranné-rovné trouby z pozinkovaného plechu skupiny I ve třídě těsnosti C;včetně, těsnícího; spojovacího a závěsového materiálu</t>
  </si>
  <si>
    <t>408</t>
  </si>
  <si>
    <t>pojízdná plošina, výška podlahové plochy do 3 m</t>
  </si>
  <si>
    <t>409</t>
  </si>
  <si>
    <t>pojízdná plošina, výška podlahové plochy do 5 m</t>
  </si>
  <si>
    <t>Pol__18_MaR4</t>
  </si>
  <si>
    <t>Přírubový kombiventil pro HVAC systémy, PN16, DN50, zdvih 20mm, standardní průtok V100=15m3/h, do, 120 °C</t>
  </si>
  <si>
    <t xml:space="preserve">Viz dokument D2.04.03-003,D2.03.04-004 - pol.5.1 : </t>
  </si>
  <si>
    <t xml:space="preserve">1 : </t>
  </si>
  <si>
    <t>Pol__1_MaR4</t>
  </si>
  <si>
    <t>Sada úchytek kapiláry protimrazové ochrany</t>
  </si>
  <si>
    <t xml:space="preserve">Viz dokument D2.04.03-003,D2.04.03-004 - pol.2.1 : </t>
  </si>
  <si>
    <t>Pol__10_MaR4</t>
  </si>
  <si>
    <t>Čidlo dp pro vzduch, 0…1000 / 0…1500 / 0…3000[Pa], 0…10[V], lineární char.</t>
  </si>
  <si>
    <t xml:space="preserve">Viz dokument D2.04.03-003,D2.04.03-004 - pol.1.4 : </t>
  </si>
  <si>
    <t xml:space="preserve">2 : </t>
  </si>
  <si>
    <t>Pol__11_MaR4</t>
  </si>
  <si>
    <t>Diferenční tlakový spínač 20...300 Pa</t>
  </si>
  <si>
    <t xml:space="preserve">Viz dokument D2.04.03-003,D2.03.04-004 - pol.4.1 : </t>
  </si>
  <si>
    <t>Pol__12_MaR4</t>
  </si>
  <si>
    <t>Diferenční tlakový spínač 50...500 Pa</t>
  </si>
  <si>
    <t xml:space="preserve">6 : </t>
  </si>
  <si>
    <t>Pol__13_MaR4</t>
  </si>
  <si>
    <t>Kanálové čidlo rel. vlhkosti a teploty 2x 0-10V</t>
  </si>
  <si>
    <t xml:space="preserve">Viz dokument D2.04.03-003,D2.03.04-004 - pol.1.3 : </t>
  </si>
  <si>
    <t xml:space="preserve">10 : </t>
  </si>
  <si>
    <t>Pol__14_MaR4</t>
  </si>
  <si>
    <t>Kanálový hygrostat 15..95% rv, nastav. uvnitř</t>
  </si>
  <si>
    <t xml:space="preserve">Viz dokument D2.04.03-003,D2.03.04-004 - pol.3.1 : </t>
  </si>
  <si>
    <t>Pol__15_MaR4</t>
  </si>
  <si>
    <t>Servopohon AC/DC 24V, 800N, DC 0…10V nebo 4…20mA, 20mm, 30s,  teplota média do 130 °C, lze vybavit, pomocným kontaktem</t>
  </si>
  <si>
    <t xml:space="preserve">Viz dokument D2.04.03-003,D2.03.04-004 - pol.6.2 : </t>
  </si>
  <si>
    <t>Pol__16_MaR4</t>
  </si>
  <si>
    <t>Pol__17_MaR4</t>
  </si>
  <si>
    <t>Servopohon radiátor. ventilu AC/DC 24V, &gt;100N, 2,5mm, 0-10 V, 34s, kabel 1,5m</t>
  </si>
  <si>
    <t xml:space="preserve">Viz dokument D2.04.03-003,D2.03.04-004 - pol.6.1 : </t>
  </si>
  <si>
    <t xml:space="preserve">8 : </t>
  </si>
  <si>
    <t>Pol__19_MaR4</t>
  </si>
  <si>
    <t>Kombiventil pro prostorovou a zónovou regulaci s přípojkami pro měření tlaku, DN15, vnitřní závit, Rp=1/2", zdvih 2,5mm, 575l/h</t>
  </si>
  <si>
    <t>Pol__2_MaR4</t>
  </si>
  <si>
    <t>Frekvenční měnič, 11kW, filtr třídy B, IP55, bez BOP panelu</t>
  </si>
  <si>
    <t xml:space="preserve">Viz dokument D2.04.03-003,D2.04.03-004 - pol.8.1 : </t>
  </si>
  <si>
    <t>Pol__20_MaR4</t>
  </si>
  <si>
    <t>Kombiventil pro prostorovou a zónovou regulaci s přípojkami pro měření tlaku, DN32, Rp=1 1/4",, 4000l/h</t>
  </si>
  <si>
    <t xml:space="preserve">3 : </t>
  </si>
  <si>
    <t>Pol__21_MaR4</t>
  </si>
  <si>
    <t>Kombiventil pro prostorovou a zónovou regulaci s přípojkami pro měření tlaku, DN50, Rp=2", 12000l/h</t>
  </si>
  <si>
    <t>Pol__22_MaR4</t>
  </si>
  <si>
    <t>Kombiventil pro prostorovou a zónovou regulaci s přípojkami pro měření tlaku, DN20, vnější závit G1", , zdvih 5mm, 1330l/h</t>
  </si>
  <si>
    <t xml:space="preserve">4 : </t>
  </si>
  <si>
    <t>Pol__3_MaR4</t>
  </si>
  <si>
    <t>Frekvenční měnič, 5.5kW, filtr třídy B, IP55, bez BOP panelu</t>
  </si>
  <si>
    <t>Pol__4_MaR4</t>
  </si>
  <si>
    <t>BOP (basic operation panel) k frekvenčnímu měniči</t>
  </si>
  <si>
    <t>Pol__5_MaR4</t>
  </si>
  <si>
    <t>Klapkový pohon 24V, toč. 2-bod, 18 Nm, havar. fce</t>
  </si>
  <si>
    <t xml:space="preserve">Viz dokument D2.04.03-003,D2.04.03-004 - pol.7.1 : </t>
  </si>
  <si>
    <t>Pol__6_MaR4</t>
  </si>
  <si>
    <t>Ponorné teplotní čidlo Ni1000 - s jímkou 100mm, -30…+130°C</t>
  </si>
  <si>
    <t xml:space="preserve">Viz dokument D2.04.03-003,D2.04.03-004 - pol.1.1 : </t>
  </si>
  <si>
    <t xml:space="preserve">5 : </t>
  </si>
  <si>
    <t>Pol__7_MaR4</t>
  </si>
  <si>
    <t>Protizámraz. termostat -5..+15°C, kapilára 6m</t>
  </si>
  <si>
    <t>Pol__8_MaR4</t>
  </si>
  <si>
    <t>Kanálové teplotní čidlo Ni1000 - 0,4m, -50…+80°C</t>
  </si>
  <si>
    <t xml:space="preserve">Viz dokument D2.04.03-003,D2.04.03-004 - pol.1.2 : </t>
  </si>
  <si>
    <t xml:space="preserve">13 : </t>
  </si>
  <si>
    <t>13</t>
  </si>
  <si>
    <t>Pol__9_MaR4</t>
  </si>
  <si>
    <t>Čidlo dp pro vzduch, -50…+50 / -100…+100 / 0…100[Pa], lineární char.</t>
  </si>
  <si>
    <t>Pol__23_MaR4</t>
  </si>
  <si>
    <t>Kompaktní podstanice, 36 I/O, BACnet/LON</t>
  </si>
  <si>
    <t xml:space="preserve">Viz dokument D2.04.03-003,D2.03.04-004 - pol.9.2 : </t>
  </si>
  <si>
    <t>Pol__24_MaR4</t>
  </si>
  <si>
    <t>Podstanice 200 I/O, BacNET/LON</t>
  </si>
  <si>
    <t xml:space="preserve">Viz dokument D2.04.03-003,D2.03.04-004 - pol.9.1 : </t>
  </si>
  <si>
    <t>Pol__25_MaR4</t>
  </si>
  <si>
    <t>Napájecí modul 1.2 A,  pojistka 10A</t>
  </si>
  <si>
    <t>Pol__26_MaR4</t>
  </si>
  <si>
    <t>Univerzální modul, 8 I/O</t>
  </si>
  <si>
    <t xml:space="preserve">9 : </t>
  </si>
  <si>
    <t>Pol__27_MaR4</t>
  </si>
  <si>
    <t>Modul digitálních vstupů, 16 I/O</t>
  </si>
  <si>
    <t>Pol__28_MaR4</t>
  </si>
  <si>
    <t>Modul digitálních výstupů, 6 I/O</t>
  </si>
  <si>
    <t>Pol__29_MaR4</t>
  </si>
  <si>
    <t>Adresovací kolíčky   1 ... 24, + 2 resetovací</t>
  </si>
  <si>
    <t>Pol__30_MaR4</t>
  </si>
  <si>
    <t>SW licence pro rozšíření SW SCADA centrálního velínu</t>
  </si>
  <si>
    <t xml:space="preserve">Viz dokument D2.04.03-003,D2.03.04-004 - pol.10.1 : </t>
  </si>
  <si>
    <t>Pol__31_MaR4</t>
  </si>
  <si>
    <t>Rozvaděč MaR DT25, ovládá, napájí VZT 9, rozvaděč je osazen ve strojovně VZT 1.PP objektu L,, instalovaný výkon  MDO Pi = 18kW, součinitel současnosti beta = 0.9výpočtové zatížení  MDO Pn = 16</t>
  </si>
  <si>
    <t>druh soustavy MDO 3 N PE, AC 50Hz, 230/400V, TN-S, e přepěťová ochrana                                                                                                                                                         celkové krytí rozváděče otevřená/zavřená dvířka  IP00/IP40</t>
  </si>
  <si>
    <t>orientace kabelů přívod a vývody shora</t>
  </si>
  <si>
    <t>ochranné opatření dle ČSN 33 2000-4-41 ed.2- automatické odpojení od zdroje</t>
  </si>
  <si>
    <t>počet polí 1,                                                                                                                                                                                              napájené obvody-viz dokument D2.03.03-005</t>
  </si>
  <si>
    <t xml:space="preserve">Viz dokument D2.04.03-003,D2.03.04-004 - pol.12.1 : </t>
  </si>
  <si>
    <t>Pol__32_MaR4</t>
  </si>
  <si>
    <t>Rozvaděč MaR DT26, ovládá, napájí VZT 9a, rozvaděč je osazen ve strojovně VZT 5.NP objektu L,, instalovaný výkon  MDO Pi = 8kW, součinitel současnosti beta = 0.9výpočtové zatížení  MDO Pn = 7</t>
  </si>
  <si>
    <t>druh soustavy MDO 3 N PE, AC 50Hz, 230/400V, TN-S,  přepěťová ochrana                                                                                                                                                         celkové krytí rozváděče otevřená/zavřená dvířka  IP00/IP40</t>
  </si>
  <si>
    <t>počet polí 1                                                                                                                                                                                             napájené obvody-viz dokument D2.03.03-007</t>
  </si>
  <si>
    <t>Pol__33_MaR4</t>
  </si>
  <si>
    <t>Kovový žlab 250/100 + příslušenství</t>
  </si>
  <si>
    <t xml:space="preserve">Viz dokument D2.04.03-101, D2.04.03-102, D2.04.03-103 : </t>
  </si>
  <si>
    <t xml:space="preserve">25 : </t>
  </si>
  <si>
    <t>Pol__34_MaR4</t>
  </si>
  <si>
    <t>Kovový žlab 125/100 + příslušenství</t>
  </si>
  <si>
    <t xml:space="preserve">80 : </t>
  </si>
  <si>
    <t>80</t>
  </si>
  <si>
    <t>Pol__35_MaR4</t>
  </si>
  <si>
    <t>Kovový žlab 125/50 + příslušenství</t>
  </si>
  <si>
    <t xml:space="preserve">95 : </t>
  </si>
  <si>
    <t>Pol__36_MaR4</t>
  </si>
  <si>
    <t>Kovový žlab 62/50 + příslušenství</t>
  </si>
  <si>
    <t xml:space="preserve">250 : </t>
  </si>
  <si>
    <t>Pol__37_MaR4</t>
  </si>
  <si>
    <t>Kovový žlab 40/20 + příslušenství</t>
  </si>
  <si>
    <t xml:space="preserve">400 : </t>
  </si>
  <si>
    <t>Pol__38_MaR4</t>
  </si>
  <si>
    <t>Trubka upevněná na povrchu f16 + příslušenství</t>
  </si>
  <si>
    <t xml:space="preserve">85 : </t>
  </si>
  <si>
    <t>Pol__39_MaR4</t>
  </si>
  <si>
    <t>Trubka upevněná na povrchu f50 + příslušenství</t>
  </si>
  <si>
    <t xml:space="preserve">35 : </t>
  </si>
  <si>
    <t>Pol__40_MaR4</t>
  </si>
  <si>
    <t>CYA 6mm</t>
  </si>
  <si>
    <t>Pol__41_MaR3</t>
  </si>
  <si>
    <t>Kabel CYKY-J 3x1,5</t>
  </si>
  <si>
    <t xml:space="preserve">Viz dokument D2.04.03-002,D2.04.03-004 - pol.11.1 : </t>
  </si>
  <si>
    <t xml:space="preserve">120 : </t>
  </si>
  <si>
    <t>Pol__42_MaR4</t>
  </si>
  <si>
    <t>Kabel CYKY-J 4x4</t>
  </si>
  <si>
    <t xml:space="preserve">15 : </t>
  </si>
  <si>
    <t>Pol__43_MaR4</t>
  </si>
  <si>
    <t>Kabel CYKY-J 4x10</t>
  </si>
  <si>
    <t>Pol__44_MaR4</t>
  </si>
  <si>
    <t>Kabel stíněný  CYKFY-J 4x4</t>
  </si>
  <si>
    <t xml:space="preserve">Viz dokument D2.04.03-002,D2.04.03-004 - pol.11.2 : </t>
  </si>
  <si>
    <t>Pol__45_MaR4</t>
  </si>
  <si>
    <t>Kabel stíněný  CYKFY-J 4x10</t>
  </si>
  <si>
    <t>Pol__46_MaR4</t>
  </si>
  <si>
    <t>Kabel  stíněný JYTY-O 2x1</t>
  </si>
  <si>
    <t xml:space="preserve">Viz dokument D2.04.03-002,D2.04.03-004 - pol.11.4 : </t>
  </si>
  <si>
    <t xml:space="preserve">675 : </t>
  </si>
  <si>
    <t>Pol__47_MaR4</t>
  </si>
  <si>
    <t>Kabel  stíněný JYTY-O 4x1</t>
  </si>
  <si>
    <t xml:space="preserve">875 : </t>
  </si>
  <si>
    <t>875</t>
  </si>
  <si>
    <t>Pol__48_MaR4</t>
  </si>
  <si>
    <t>Kabel  stíněný JYTY-J 7x1</t>
  </si>
  <si>
    <t xml:space="preserve">30 : </t>
  </si>
  <si>
    <t>Pol__50_MaR4</t>
  </si>
  <si>
    <t>Kabel PRAFlaSafe X-O 2x1,5</t>
  </si>
  <si>
    <t xml:space="preserve">Viz dokument D2.04.03-002,D2.04.03-004 - pol.11.3 : </t>
  </si>
  <si>
    <t xml:space="preserve">360 : </t>
  </si>
  <si>
    <t>360</t>
  </si>
  <si>
    <t>Pol__51_MaR4</t>
  </si>
  <si>
    <t>Kabel PRAFlaSafe X-J 4x1,5</t>
  </si>
  <si>
    <t>Pol__52_MaR4</t>
  </si>
  <si>
    <t>Kabel PRAFlaCom F 1x2x0,8</t>
  </si>
  <si>
    <t xml:space="preserve">Viz dokument D2.04.03-002,D2.04.03-004 - pol.11.5 : </t>
  </si>
  <si>
    <t xml:space="preserve">1200 : </t>
  </si>
  <si>
    <t>1200</t>
  </si>
  <si>
    <t>Pol__53_MaR4</t>
  </si>
  <si>
    <t>Kabel PRAFlaCom F 2x2x0,8</t>
  </si>
  <si>
    <t xml:space="preserve">1710 : </t>
  </si>
  <si>
    <t>1710</t>
  </si>
  <si>
    <t>Pol__54_MaR4</t>
  </si>
  <si>
    <t>Kabel PRAFlaCom F 3x2x0,8</t>
  </si>
  <si>
    <t xml:space="preserve">390 : </t>
  </si>
  <si>
    <t>Pol__55_MaR4</t>
  </si>
  <si>
    <t>Kabel PRAFlaCom F 5x2x0,8</t>
  </si>
  <si>
    <t>Pol__56_MaR4</t>
  </si>
  <si>
    <t>Kabel BELDEN 8205</t>
  </si>
  <si>
    <t xml:space="preserve">Viz dokument D2.04.03-002,D2.04.03-004 - pol.11.6 : </t>
  </si>
  <si>
    <t xml:space="preserve">130 : </t>
  </si>
  <si>
    <t>Pol__57_MaR4</t>
  </si>
  <si>
    <t>Drobný materiál</t>
  </si>
  <si>
    <t>Pol__59_MaR4</t>
  </si>
  <si>
    <t>Montáž periferií</t>
  </si>
  <si>
    <t>Pol__60_MaR4</t>
  </si>
  <si>
    <t>Montáž rozvaděče skříň.,1 pole dělených do 200 kg</t>
  </si>
  <si>
    <t>Pol__61_MaR4</t>
  </si>
  <si>
    <t>Montáž kabelové trasy</t>
  </si>
  <si>
    <t>Pol__62_MaR4</t>
  </si>
  <si>
    <t>Položení kabelů pevně uložených</t>
  </si>
  <si>
    <t>Pol__63_MaR4</t>
  </si>
  <si>
    <t>Ukončení vodičů v rozvaděči + zapojení do 2,5 mm2</t>
  </si>
  <si>
    <t>Pol__64_MaR4</t>
  </si>
  <si>
    <t>Ukončení vodičů v rozvaděči + zapojení do 10 mm2</t>
  </si>
  <si>
    <t>Pol__65_MaR4</t>
  </si>
  <si>
    <t>Ucpávka protipožární, průchod stropem, tl. 20 cm</t>
  </si>
  <si>
    <t>Pol__66_MaR4</t>
  </si>
  <si>
    <t>Montážní, těsnící (vč.dotěsnění tmelem s požární odolností) a spojovací material</t>
  </si>
  <si>
    <t>Pol__70_MaR4</t>
  </si>
  <si>
    <t>Uvedení do provozu MaR</t>
  </si>
  <si>
    <t>Pol__77_MaR4</t>
  </si>
  <si>
    <t>Provedení oznámení o zahájení montáže dle vyhlášky č. 73/2010 Sb. a žádosti o vydání odborného a, závazného stanoviska dle vyhlášky č. 73/2010 Sb, vč.souvisejicích nákladů TIČR</t>
  </si>
  <si>
    <t>Pol__67_MaR4</t>
  </si>
  <si>
    <t>SW  datových bodů</t>
  </si>
  <si>
    <t>Pol__68_MaR4</t>
  </si>
  <si>
    <t>Vizualizace - úprava stávající</t>
  </si>
  <si>
    <t>Pol__69_MaR4</t>
  </si>
  <si>
    <t>Vizualizace - nová</t>
  </si>
  <si>
    <t>Pol__71_MaR4</t>
  </si>
  <si>
    <t>Zpracování svorkových schemat zapojení rozvaděčů MaR</t>
  </si>
  <si>
    <t>Pol__72_MaR4</t>
  </si>
  <si>
    <t>Zpracování návodů pro obsluhu</t>
  </si>
  <si>
    <t>Pol__73_MaR4</t>
  </si>
  <si>
    <t>Komplexní vyzkoušení</t>
  </si>
  <si>
    <t>Pol__74_MaR4</t>
  </si>
  <si>
    <t>Zaregulování  zařízení</t>
  </si>
  <si>
    <t>Pol__75_MaR4</t>
  </si>
  <si>
    <t>Pol__76_MaR4</t>
  </si>
  <si>
    <t>Výchozí revize</t>
  </si>
  <si>
    <t>Pol__58_MaR4</t>
  </si>
  <si>
    <t>Demontáž periferií a čidel na rušených VZT zařízeních, popř. jiných technologiích rušených vdané, etapě, odpojení a rušení odpovídající stávající kabeláže.  Samotná odpovídající stávající regulace</t>
  </si>
  <si>
    <t>rušena nebude.</t>
  </si>
  <si>
    <t xml:space="preserve">Viz dokument D2.04.03-001 : </t>
  </si>
  <si>
    <t>kW                                                                                                                                                 jmenovitý proud rozváděče MDO In = 38 A,                                                                                                                                    zkratová odolnost rozváděče MDO Ik´´ = 10 kA,</t>
  </si>
  <si>
    <t>oceloplechový rozváděč skříňový, celkové rozměry VxŠxH 2000x1000x400 mm</t>
  </si>
  <si>
    <t>kW                                                                                                                                                 jmenovitý proud rozváděče MDO In = 24 A,                                                                                                                                    zkratová odolnost rozváděče MDO Ik´´ = 10 kA,</t>
  </si>
  <si>
    <t>oceloplechový rozváděč skříňový, celkové rozměry VxŠxH 1000x600x300 mm</t>
  </si>
  <si>
    <t>Pol_101</t>
  </si>
  <si>
    <t>Požární hlásič kouře, individuálně adresovatelný - montáž, včetně montáže patice</t>
  </si>
  <si>
    <t xml:space="preserve">viz půdorysné výkresy : </t>
  </si>
  <si>
    <t>Pol_102</t>
  </si>
  <si>
    <t>Demontáž stávajícího hlásiče včetně patice, repase k dalšímu použití (míra využití stávajícíc, hlásičů bude vyjasněna po demontáži)</t>
  </si>
  <si>
    <t>Pol_104</t>
  </si>
  <si>
    <t>Požární hlásič manuální - vnitřní, individuálně adresovatelný -  demontáž</t>
  </si>
  <si>
    <t xml:space="preserve">dle skutečnosti na stavbě : </t>
  </si>
  <si>
    <t>Pol_105</t>
  </si>
  <si>
    <t>Požární hlásič manuální - vnitřní, individuálně adresovatelný -  montáž</t>
  </si>
  <si>
    <t>Pol_106</t>
  </si>
  <si>
    <t>Požární hlásič manuální - vnitřní, dodávka</t>
  </si>
  <si>
    <t>Pol_107</t>
  </si>
  <si>
    <t>Oživení EPS, úprava SW EPS, včetně dočasného zprovoznění</t>
  </si>
  <si>
    <t xml:space="preserve">2x8h : </t>
  </si>
  <si>
    <t>Pol_108</t>
  </si>
  <si>
    <t>Kabel JYSTY (2x0,8) - dodávka, montáž (propojení hlásičů)</t>
  </si>
  <si>
    <t xml:space="preserve">48*25 : </t>
  </si>
  <si>
    <t>Pol_110</t>
  </si>
  <si>
    <t>Pro ovládaná zařízení - kabel se zaručenou funkčností při požáru, 2x2x1, D+M, včetně ohniodolných, příchytek. Funkční integrita 60 minut.</t>
  </si>
  <si>
    <t xml:space="preserve">8*60 : </t>
  </si>
  <si>
    <t>480</t>
  </si>
  <si>
    <t>Pol_111</t>
  </si>
  <si>
    <t>Připojení požární klapky, zapojení dveří, MaR rozvaděče (servo+koncový spínač)</t>
  </si>
  <si>
    <t>Pol_117</t>
  </si>
  <si>
    <t>Doplnění adresného bodu do grafické nadstavby</t>
  </si>
  <si>
    <t xml:space="preserve">na PC ve velínu : </t>
  </si>
  <si>
    <t>48</t>
  </si>
  <si>
    <t>Pol_119</t>
  </si>
  <si>
    <t>Vyhledání bodů napojení (navazuje na stávající instalaci)</t>
  </si>
  <si>
    <t xml:space="preserve">1x 8h : </t>
  </si>
  <si>
    <t>Pol_120</t>
  </si>
  <si>
    <t>Doplnění SW v ústředně EPS pro ovládání nových dveří, klapek</t>
  </si>
  <si>
    <t>Pol_123</t>
  </si>
  <si>
    <t>Zapojení dveřního magnetu (stavěče), tlačítka u dveří , klapky, přívodu do rozvaděče MAR</t>
  </si>
  <si>
    <t>Pol_124</t>
  </si>
  <si>
    <t>Pro kruhovou linku kopplerovou kabel se zaručenou funkčností při požáru, 2x2x0,8, D+M, včetně, ohniodolných příchytek. Funkční integrita 60 minut.</t>
  </si>
  <si>
    <t xml:space="preserve">viz blokové schema : </t>
  </si>
  <si>
    <t>Pol_127</t>
  </si>
  <si>
    <t>Požární ucpávka do 100x100</t>
  </si>
  <si>
    <t xml:space="preserve">viz půdorysné výkresy mezi úseky : </t>
  </si>
  <si>
    <t>Pol_103</t>
  </si>
  <si>
    <t>Dodávka OT hlásiče včetně patice</t>
  </si>
  <si>
    <t>Pol_109</t>
  </si>
  <si>
    <t>Lišta 20x20 pro vedení kabelů k čidlům nad podhledem - komplet včetně hmoždinek</t>
  </si>
  <si>
    <t xml:space="preserve">48*10 : </t>
  </si>
  <si>
    <t>460</t>
  </si>
  <si>
    <t>Pol_112</t>
  </si>
  <si>
    <t>Svorkovací krabice P45</t>
  </si>
  <si>
    <t>Pol_113</t>
  </si>
  <si>
    <t>Koppler 4/2 včetně krabice, D+M</t>
  </si>
  <si>
    <t xml:space="preserve">viz kopplerové hnízdo : </t>
  </si>
  <si>
    <t>Pol_114</t>
  </si>
  <si>
    <t>Koppler 12 rel včetně krabice, D+M</t>
  </si>
  <si>
    <t>Pol_115</t>
  </si>
  <si>
    <t>Pomocný zdroj systémový 24V/5A, D+M</t>
  </si>
  <si>
    <t>Pol_116</t>
  </si>
  <si>
    <t>Zavedení nového půdorysu patra do grafické nadstavby</t>
  </si>
  <si>
    <t>Pol_118</t>
  </si>
  <si>
    <t>Ekologická likvidace ionizačního hlásiče</t>
  </si>
  <si>
    <t xml:space="preserve">viz projekt 1980 : </t>
  </si>
  <si>
    <t>Pol_121</t>
  </si>
  <si>
    <t>Skříň pro zařízení s funkční odolností 60 minut, 750x750x250m, D+M</t>
  </si>
  <si>
    <t xml:space="preserve">viz kopplerové hnízdo D2.01.001 : </t>
  </si>
  <si>
    <t>Pol_122</t>
  </si>
  <si>
    <t>Doplění ústředny EPS (HW doplnění  mikromodul linkový, D+M)</t>
  </si>
  <si>
    <t xml:space="preserve">pro ústřednu EPS : </t>
  </si>
  <si>
    <t>Pol_125</t>
  </si>
  <si>
    <t>Popis čidla, dodávka štítku pro komponent EPS</t>
  </si>
  <si>
    <t xml:space="preserve">46+2 : </t>
  </si>
  <si>
    <t>Pol_126</t>
  </si>
  <si>
    <t>Žlab pro kabely s funkční schopností, 50/50, D+M</t>
  </si>
  <si>
    <t>Pol_204</t>
  </si>
  <si>
    <t>Montáž reproduktoru, kordinace s ostatními součástmi podhledu</t>
  </si>
  <si>
    <t xml:space="preserve">29+10+8 : </t>
  </si>
  <si>
    <t>Pol_205</t>
  </si>
  <si>
    <t>Demontáž reproduktoru, ekologická likvidace</t>
  </si>
  <si>
    <t xml:space="preserve">viz půdorysný výkres : </t>
  </si>
  <si>
    <t>Pol_206</t>
  </si>
  <si>
    <t>Pro repro - kabel se zaručenou funkčností při požáru 45 minut, B2ca, S1, D0 4x1,5, D+M, včetně, ohniodolných příchytek.</t>
  </si>
  <si>
    <t xml:space="preserve">viz půdorysný výkres 20x47 : </t>
  </si>
  <si>
    <t>Pol_207</t>
  </si>
  <si>
    <t>Pro repro - kabel se zaručenou funkčností při požáru 45 minut, B2ca, S1, D0 2x1,5, D+M, včetně, ohniodolných příchytek.</t>
  </si>
  <si>
    <t xml:space="preserve">Viz blokové schema - svislé vedení 2x40 : </t>
  </si>
  <si>
    <t>Pol_208</t>
  </si>
  <si>
    <t>Zprovoznění zbytku stávající instalace ERO mimo dotčené patro</t>
  </si>
  <si>
    <t>Pol_210</t>
  </si>
  <si>
    <t>Nastavení správné akustické hladiny na reproduktoru - akustická zkouška za přítomnosti uživatele</t>
  </si>
  <si>
    <t xml:space="preserve">včetně certifikace - 2x8h : </t>
  </si>
  <si>
    <t>Pol_211</t>
  </si>
  <si>
    <t>Kontrola stávajícího zatížení reproduktorové linky dle skutečnosti</t>
  </si>
  <si>
    <t>Pol_212</t>
  </si>
  <si>
    <t>Měření hlasitosti před předáním zákazníkovi</t>
  </si>
  <si>
    <t>Pol_213</t>
  </si>
  <si>
    <t>Měření srozumitelnosti před předáním zákazníkovi</t>
  </si>
  <si>
    <t>Pol_201</t>
  </si>
  <si>
    <t>Reproduktor EVAC 100V, až 6W do podhledu, do SDK příčky, včetně krytu, EN54. Použít dvousystémový, reproduktor (dva elektricky oddělené okruhy v jednom reproduktoru)</t>
  </si>
  <si>
    <t>29</t>
  </si>
  <si>
    <t>Pol_202</t>
  </si>
  <si>
    <t>Reproduktor EVAC 100V, až 6W do skříňkový EN54. Použít dvousystémový reproduktor (dva elektricky, oddělené okruhy v jednom reproduktoru)</t>
  </si>
  <si>
    <t>Pol_203</t>
  </si>
  <si>
    <t>Reproduktor EVAC 100V, EN54, jednosystémový v krytí pro OS</t>
  </si>
  <si>
    <t>Pol_209</t>
  </si>
  <si>
    <t>Svorkovací krabice P45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</si>
</sst>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6" fillId="0" borderId="0" xfId="0" applyNumberFormat="1" applyFont="1" applyBorder="1" applyAlignment="1">
      <alignment horizontal="left" vertical="top" wrapTex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tabSelected="1" workbookViewId="0">
      <selection activeCell="A2" sqref="A2:G2"/>
    </sheetView>
  </sheetViews>
  <sheetFormatPr defaultRowHeight="12.75" x14ac:dyDescent="0.2"/>
  <sheetData>
    <row r="1" spans="1:7" x14ac:dyDescent="0.2">
      <c r="A1" s="33" t="s">
        <v>38</v>
      </c>
    </row>
    <row r="2" spans="1:7" ht="57.75" customHeight="1" x14ac:dyDescent="0.2">
      <c r="A2" s="195" t="s">
        <v>39</v>
      </c>
      <c r="B2" s="195"/>
      <c r="C2" s="195"/>
      <c r="D2" s="195"/>
      <c r="E2" s="195"/>
      <c r="F2" s="195"/>
      <c r="G2" s="195"/>
    </row>
  </sheetData>
  <sheetProtection password="ED0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61"/>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36</v>
      </c>
      <c r="B1" s="221" t="s">
        <v>41</v>
      </c>
      <c r="C1" s="222"/>
      <c r="D1" s="222"/>
      <c r="E1" s="222"/>
      <c r="F1" s="222"/>
      <c r="G1" s="222"/>
      <c r="H1" s="222"/>
      <c r="I1" s="222"/>
      <c r="J1" s="223"/>
    </row>
    <row r="2" spans="1:15" ht="36" customHeight="1" x14ac:dyDescent="0.2">
      <c r="A2" s="3"/>
      <c r="B2" s="74" t="s">
        <v>22</v>
      </c>
      <c r="C2" s="75"/>
      <c r="D2" s="76" t="s">
        <v>43</v>
      </c>
      <c r="E2" s="227" t="s">
        <v>44</v>
      </c>
      <c r="F2" s="228"/>
      <c r="G2" s="228"/>
      <c r="H2" s="228"/>
      <c r="I2" s="228"/>
      <c r="J2" s="229"/>
      <c r="O2" s="2"/>
    </row>
    <row r="3" spans="1:15" ht="27" hidden="1" customHeight="1" x14ac:dyDescent="0.2">
      <c r="A3" s="3"/>
      <c r="B3" s="77"/>
      <c r="C3" s="75"/>
      <c r="D3" s="78"/>
      <c r="E3" s="230"/>
      <c r="F3" s="231"/>
      <c r="G3" s="231"/>
      <c r="H3" s="231"/>
      <c r="I3" s="231"/>
      <c r="J3" s="232"/>
    </row>
    <row r="4" spans="1:15" ht="23.25" customHeight="1" x14ac:dyDescent="0.2">
      <c r="A4" s="3"/>
      <c r="B4" s="79"/>
      <c r="C4" s="80"/>
      <c r="D4" s="81"/>
      <c r="E4" s="219"/>
      <c r="F4" s="219"/>
      <c r="G4" s="219"/>
      <c r="H4" s="219"/>
      <c r="I4" s="219"/>
      <c r="J4" s="220"/>
    </row>
    <row r="5" spans="1:15" ht="24" customHeight="1" x14ac:dyDescent="0.2">
      <c r="A5" s="3"/>
      <c r="B5" s="42" t="s">
        <v>42</v>
      </c>
      <c r="C5" s="4"/>
      <c r="D5" s="82" t="s">
        <v>45</v>
      </c>
      <c r="E5" s="25"/>
      <c r="F5" s="25"/>
      <c r="G5" s="25"/>
      <c r="H5" s="26" t="s">
        <v>40</v>
      </c>
      <c r="I5" s="82" t="s">
        <v>49</v>
      </c>
      <c r="J5" s="10"/>
    </row>
    <row r="6" spans="1:15" ht="15.75" customHeight="1" x14ac:dyDescent="0.2">
      <c r="A6" s="3"/>
      <c r="B6" s="37"/>
      <c r="C6" s="25"/>
      <c r="D6" s="82" t="s">
        <v>46</v>
      </c>
      <c r="E6" s="25"/>
      <c r="F6" s="25"/>
      <c r="G6" s="25"/>
      <c r="H6" s="26" t="s">
        <v>34</v>
      </c>
      <c r="I6" s="82" t="s">
        <v>50</v>
      </c>
      <c r="J6" s="10"/>
    </row>
    <row r="7" spans="1:15" ht="15.75" customHeight="1" x14ac:dyDescent="0.2">
      <c r="A7" s="3"/>
      <c r="B7" s="38"/>
      <c r="C7" s="84" t="s">
        <v>48</v>
      </c>
      <c r="D7" s="83" t="s">
        <v>47</v>
      </c>
      <c r="E7" s="31"/>
      <c r="F7" s="31"/>
      <c r="G7" s="31"/>
      <c r="H7" s="32"/>
      <c r="I7" s="31"/>
      <c r="J7" s="46"/>
    </row>
    <row r="8" spans="1:15" ht="24" hidden="1" customHeight="1" x14ac:dyDescent="0.2">
      <c r="A8" s="3"/>
      <c r="B8" s="42" t="s">
        <v>20</v>
      </c>
      <c r="C8" s="4"/>
      <c r="D8" s="85" t="s">
        <v>51</v>
      </c>
      <c r="E8" s="4"/>
      <c r="F8" s="4"/>
      <c r="G8" s="41"/>
      <c r="H8" s="26" t="s">
        <v>40</v>
      </c>
      <c r="I8" s="82" t="s">
        <v>55</v>
      </c>
      <c r="J8" s="10"/>
    </row>
    <row r="9" spans="1:15" ht="15.75" hidden="1" customHeight="1" x14ac:dyDescent="0.2">
      <c r="A9" s="3"/>
      <c r="B9" s="3"/>
      <c r="C9" s="4"/>
      <c r="D9" s="85" t="s">
        <v>52</v>
      </c>
      <c r="E9" s="4"/>
      <c r="F9" s="4"/>
      <c r="G9" s="41"/>
      <c r="H9" s="26" t="s">
        <v>34</v>
      </c>
      <c r="I9" s="82" t="s">
        <v>56</v>
      </c>
      <c r="J9" s="10"/>
    </row>
    <row r="10" spans="1:15" ht="15.75" hidden="1" customHeight="1" x14ac:dyDescent="0.2">
      <c r="A10" s="3"/>
      <c r="B10" s="47"/>
      <c r="C10" s="84" t="s">
        <v>54</v>
      </c>
      <c r="D10" s="86" t="s">
        <v>53</v>
      </c>
      <c r="E10" s="50"/>
      <c r="F10" s="50"/>
      <c r="G10" s="48"/>
      <c r="H10" s="48"/>
      <c r="I10" s="49"/>
      <c r="J10" s="46"/>
    </row>
    <row r="11" spans="1:15" ht="24" customHeight="1" x14ac:dyDescent="0.2">
      <c r="A11" s="3"/>
      <c r="B11" s="42" t="s">
        <v>19</v>
      </c>
      <c r="C11" s="4"/>
      <c r="D11" s="234"/>
      <c r="E11" s="234"/>
      <c r="F11" s="234"/>
      <c r="G11" s="234"/>
      <c r="H11" s="26" t="s">
        <v>40</v>
      </c>
      <c r="I11" s="88"/>
      <c r="J11" s="10"/>
    </row>
    <row r="12" spans="1:15" ht="15.75" customHeight="1" x14ac:dyDescent="0.2">
      <c r="A12" s="3"/>
      <c r="B12" s="37"/>
      <c r="C12" s="25"/>
      <c r="D12" s="217"/>
      <c r="E12" s="217"/>
      <c r="F12" s="217"/>
      <c r="G12" s="217"/>
      <c r="H12" s="26" t="s">
        <v>34</v>
      </c>
      <c r="I12" s="88"/>
      <c r="J12" s="10"/>
    </row>
    <row r="13" spans="1:15" ht="15.75" customHeight="1" x14ac:dyDescent="0.2">
      <c r="A13" s="3"/>
      <c r="B13" s="38"/>
      <c r="C13" s="87"/>
      <c r="D13" s="218"/>
      <c r="E13" s="218"/>
      <c r="F13" s="218"/>
      <c r="G13" s="218"/>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233"/>
      <c r="F15" s="233"/>
      <c r="G15" s="235"/>
      <c r="H15" s="235"/>
      <c r="I15" s="235" t="s">
        <v>29</v>
      </c>
      <c r="J15" s="236"/>
    </row>
    <row r="16" spans="1:15" ht="23.25" customHeight="1" x14ac:dyDescent="0.2">
      <c r="A16" s="140" t="s">
        <v>24</v>
      </c>
      <c r="B16" s="52" t="s">
        <v>24</v>
      </c>
      <c r="C16" s="53"/>
      <c r="D16" s="54"/>
      <c r="E16" s="210"/>
      <c r="F16" s="211"/>
      <c r="G16" s="210"/>
      <c r="H16" s="211"/>
      <c r="I16" s="210">
        <f>SUMIF(F62:F157,A16,I62:I157)+SUMIF(F62:F157,"PSU",I62:I157)</f>
        <v>0</v>
      </c>
      <c r="J16" s="212"/>
    </row>
    <row r="17" spans="1:10" ht="23.25" customHeight="1" x14ac:dyDescent="0.2">
      <c r="A17" s="140" t="s">
        <v>25</v>
      </c>
      <c r="B17" s="52" t="s">
        <v>25</v>
      </c>
      <c r="C17" s="53"/>
      <c r="D17" s="54"/>
      <c r="E17" s="210"/>
      <c r="F17" s="211"/>
      <c r="G17" s="210"/>
      <c r="H17" s="211"/>
      <c r="I17" s="210">
        <f>SUMIF(F62:F157,A17,I62:I157)</f>
        <v>0</v>
      </c>
      <c r="J17" s="212"/>
    </row>
    <row r="18" spans="1:10" ht="23.25" customHeight="1" x14ac:dyDescent="0.2">
      <c r="A18" s="140" t="s">
        <v>26</v>
      </c>
      <c r="B18" s="52" t="s">
        <v>26</v>
      </c>
      <c r="C18" s="53"/>
      <c r="D18" s="54"/>
      <c r="E18" s="210"/>
      <c r="F18" s="211"/>
      <c r="G18" s="210"/>
      <c r="H18" s="211"/>
      <c r="I18" s="210">
        <f>SUMIF(F62:F157,A18,I62:I157)</f>
        <v>0</v>
      </c>
      <c r="J18" s="212"/>
    </row>
    <row r="19" spans="1:10" ht="23.25" customHeight="1" x14ac:dyDescent="0.2">
      <c r="A19" s="140" t="s">
        <v>257</v>
      </c>
      <c r="B19" s="52" t="s">
        <v>27</v>
      </c>
      <c r="C19" s="53"/>
      <c r="D19" s="54"/>
      <c r="E19" s="210"/>
      <c r="F19" s="211"/>
      <c r="G19" s="210"/>
      <c r="H19" s="211"/>
      <c r="I19" s="210">
        <f>SUMIF(F62:F157,A19,I62:I157)</f>
        <v>0</v>
      </c>
      <c r="J19" s="212"/>
    </row>
    <row r="20" spans="1:10" ht="23.25" customHeight="1" x14ac:dyDescent="0.2">
      <c r="A20" s="140" t="s">
        <v>258</v>
      </c>
      <c r="B20" s="52" t="s">
        <v>28</v>
      </c>
      <c r="C20" s="53"/>
      <c r="D20" s="54"/>
      <c r="E20" s="210"/>
      <c r="F20" s="211"/>
      <c r="G20" s="210"/>
      <c r="H20" s="211"/>
      <c r="I20" s="210">
        <f>SUMIF(F62:F157,A20,I62:I157)</f>
        <v>0</v>
      </c>
      <c r="J20" s="212"/>
    </row>
    <row r="21" spans="1:10" ht="23.25" customHeight="1" x14ac:dyDescent="0.2">
      <c r="A21" s="3"/>
      <c r="B21" s="69" t="s">
        <v>29</v>
      </c>
      <c r="C21" s="70"/>
      <c r="D21" s="71"/>
      <c r="E21" s="213"/>
      <c r="F21" s="237"/>
      <c r="G21" s="213"/>
      <c r="H21" s="237"/>
      <c r="I21" s="213">
        <f>SUM(I16:J20)</f>
        <v>0</v>
      </c>
      <c r="J21" s="21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08">
        <f>ZakladDPHSniVypocet</f>
        <v>0</v>
      </c>
      <c r="H23" s="209"/>
      <c r="I23" s="209"/>
      <c r="J23" s="57" t="str">
        <f t="shared" ref="J23:J28" si="0">Mena</f>
        <v>CZK</v>
      </c>
    </row>
    <row r="24" spans="1:10" ht="23.25" customHeight="1" x14ac:dyDescent="0.2">
      <c r="A24" s="3">
        <f>(A23-INT(A23))*100</f>
        <v>0</v>
      </c>
      <c r="B24" s="52" t="s">
        <v>13</v>
      </c>
      <c r="C24" s="53"/>
      <c r="D24" s="54"/>
      <c r="E24" s="55">
        <f>SazbaDPH1</f>
        <v>15</v>
      </c>
      <c r="F24" s="56" t="s">
        <v>0</v>
      </c>
      <c r="G24" s="206">
        <f>IF(A24&gt;50, ROUNDUP(A23, 0), ROUNDDOWN(A23, 0))</f>
        <v>0</v>
      </c>
      <c r="H24" s="207"/>
      <c r="I24" s="207"/>
      <c r="J24" s="57" t="str">
        <f t="shared" si="0"/>
        <v>CZK</v>
      </c>
    </row>
    <row r="25" spans="1:10" ht="23.25" customHeight="1" x14ac:dyDescent="0.2">
      <c r="A25" s="3">
        <f>ZakladDPHZakl*SazbaDPH2/100</f>
        <v>0</v>
      </c>
      <c r="B25" s="52" t="s">
        <v>14</v>
      </c>
      <c r="C25" s="53"/>
      <c r="D25" s="54"/>
      <c r="E25" s="55">
        <v>21</v>
      </c>
      <c r="F25" s="56" t="s">
        <v>0</v>
      </c>
      <c r="G25" s="208">
        <f>ZakladDPHZaklVypocet</f>
        <v>0</v>
      </c>
      <c r="H25" s="209"/>
      <c r="I25" s="209"/>
      <c r="J25" s="57" t="str">
        <f t="shared" si="0"/>
        <v>CZK</v>
      </c>
    </row>
    <row r="26" spans="1:10" ht="23.25" customHeight="1" x14ac:dyDescent="0.2">
      <c r="A26" s="3">
        <f>(A25-INT(A25))*100</f>
        <v>0</v>
      </c>
      <c r="B26" s="44" t="s">
        <v>15</v>
      </c>
      <c r="C26" s="21"/>
      <c r="D26" s="17"/>
      <c r="E26" s="39">
        <f>SazbaDPH2</f>
        <v>21</v>
      </c>
      <c r="F26" s="40" t="s">
        <v>0</v>
      </c>
      <c r="G26" s="224">
        <f>IF(A26&gt;50, ROUNDUP(A25, 0), ROUNDDOWN(A25, 0))</f>
        <v>0</v>
      </c>
      <c r="H26" s="225"/>
      <c r="I26" s="225"/>
      <c r="J26" s="51" t="str">
        <f t="shared" si="0"/>
        <v>CZK</v>
      </c>
    </row>
    <row r="27" spans="1:10" ht="23.25" customHeight="1" thickBot="1" x14ac:dyDescent="0.25">
      <c r="A27" s="3">
        <f>ZakladDPHSni+DPHSni+ZakladDPHZakl+DPHZakl</f>
        <v>0</v>
      </c>
      <c r="B27" s="43" t="s">
        <v>4</v>
      </c>
      <c r="C27" s="19"/>
      <c r="D27" s="22"/>
      <c r="E27" s="19"/>
      <c r="F27" s="20"/>
      <c r="G27" s="226">
        <f>CenaCelkem-(ZakladDPHSni+DPHSni+ZakladDPHZakl+DPHZakl)</f>
        <v>0</v>
      </c>
      <c r="H27" s="226"/>
      <c r="I27" s="226"/>
      <c r="J27" s="58" t="str">
        <f t="shared" si="0"/>
        <v>CZK</v>
      </c>
    </row>
    <row r="28" spans="1:10" ht="27.75" hidden="1" customHeight="1" thickBot="1" x14ac:dyDescent="0.25">
      <c r="A28" s="3"/>
      <c r="B28" s="117" t="s">
        <v>23</v>
      </c>
      <c r="C28" s="118"/>
      <c r="D28" s="118"/>
      <c r="E28" s="119"/>
      <c r="F28" s="120"/>
      <c r="G28" s="216">
        <f>ZakladDPHSniVypocet+ZakladDPHZaklVypocet</f>
        <v>0</v>
      </c>
      <c r="H28" s="216"/>
      <c r="I28" s="216"/>
      <c r="J28" s="121" t="str">
        <f t="shared" si="0"/>
        <v>CZK</v>
      </c>
    </row>
    <row r="29" spans="1:10" ht="27.75" customHeight="1" thickBot="1" x14ac:dyDescent="0.25">
      <c r="A29" s="3">
        <f>(A27-INT(A27))*100</f>
        <v>0</v>
      </c>
      <c r="B29" s="117" t="s">
        <v>35</v>
      </c>
      <c r="C29" s="122"/>
      <c r="D29" s="122"/>
      <c r="E29" s="122"/>
      <c r="F29" s="122"/>
      <c r="G29" s="215">
        <f>IF(A29&gt;50, ROUNDUP(A27, 0), ROUNDDOWN(A27, 0))</f>
        <v>0</v>
      </c>
      <c r="H29" s="215"/>
      <c r="I29" s="215"/>
      <c r="J29" s="123" t="s">
        <v>88</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43010</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205" t="s">
        <v>2</v>
      </c>
      <c r="E35" s="20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4" t="s">
        <v>16</v>
      </c>
      <c r="C37" s="95"/>
      <c r="D37" s="95"/>
      <c r="E37" s="95"/>
      <c r="F37" s="96"/>
      <c r="G37" s="96"/>
      <c r="H37" s="96"/>
      <c r="I37" s="96"/>
      <c r="J37" s="95"/>
    </row>
    <row r="38" spans="1:10"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x14ac:dyDescent="0.2">
      <c r="A39" s="93">
        <v>1</v>
      </c>
      <c r="B39" s="103" t="s">
        <v>57</v>
      </c>
      <c r="C39" s="198"/>
      <c r="D39" s="199"/>
      <c r="E39" s="199"/>
      <c r="F39" s="104">
        <f>'SO.04_VON 00 Naklady'!AE53+'SO_04 D1.04.01 Pol'!AE1227+'SO_04 D1.04.04 Pol'!AE298+'SO_04 D1.04.05 Pol'!AE448+'SO_04 D1.04.06 Pol'!AE1023+'SO_04 D1.04.07 Pol'!AE333+'SO_04 D1.04.08 Pol'!AE201+'xPS_04 D2.04.01a Pol'!AE627+'xPS_04 D2.04.01b Pol'!AE236+'xPS_04 D2.04.02 Pol'!AE516+'xPS_04 D2.04.03 Pol'!AE355+'xPS_04 D2.04.04 Pol'!AE171</f>
        <v>0</v>
      </c>
      <c r="G39" s="105">
        <f>'SO.04_VON 00 Naklady'!AF53+'SO_04 D1.04.01 Pol'!AF1227+'SO_04 D1.04.04 Pol'!AF298+'SO_04 D1.04.05 Pol'!AF448+'SO_04 D1.04.06 Pol'!AF1023+'SO_04 D1.04.07 Pol'!AF333+'SO_04 D1.04.08 Pol'!AF201+'xPS_04 D2.04.01a Pol'!AF627+'xPS_04 D2.04.01b Pol'!AF236+'xPS_04 D2.04.02 Pol'!AF516+'xPS_04 D2.04.03 Pol'!AF355+'xPS_04 D2.04.04 Pol'!AF171</f>
        <v>0</v>
      </c>
      <c r="H39" s="106">
        <f t="shared" ref="H39:H54" si="1">(F39*SazbaDPH1/100)+(G39*SazbaDPH2/100)</f>
        <v>0</v>
      </c>
      <c r="I39" s="106">
        <f t="shared" ref="I39:I54" si="2">F39+G39+H39</f>
        <v>0</v>
      </c>
      <c r="J39" s="107" t="str">
        <f t="shared" ref="J39:J54" si="3">IF(CenaCelkemVypocet=0,"",I39/CenaCelkemVypocet*100)</f>
        <v/>
      </c>
    </row>
    <row r="40" spans="1:10" ht="25.5" customHeight="1" x14ac:dyDescent="0.2">
      <c r="A40" s="93">
        <v>2</v>
      </c>
      <c r="B40" s="108" t="s">
        <v>58</v>
      </c>
      <c r="C40" s="203" t="s">
        <v>59</v>
      </c>
      <c r="D40" s="204"/>
      <c r="E40" s="204"/>
      <c r="F40" s="109">
        <f>'SO.04_VON 00 Naklady'!AE53</f>
        <v>0</v>
      </c>
      <c r="G40" s="110">
        <f>'SO.04_VON 00 Naklady'!AF53</f>
        <v>0</v>
      </c>
      <c r="H40" s="110">
        <f t="shared" si="1"/>
        <v>0</v>
      </c>
      <c r="I40" s="110">
        <f t="shared" si="2"/>
        <v>0</v>
      </c>
      <c r="J40" s="111" t="str">
        <f t="shared" si="3"/>
        <v/>
      </c>
    </row>
    <row r="41" spans="1:10" ht="25.5" customHeight="1" x14ac:dyDescent="0.2">
      <c r="A41" s="93">
        <v>3</v>
      </c>
      <c r="B41" s="112" t="s">
        <v>60</v>
      </c>
      <c r="C41" s="198" t="s">
        <v>59</v>
      </c>
      <c r="D41" s="199"/>
      <c r="E41" s="199"/>
      <c r="F41" s="113">
        <f>'SO.04_VON 00 Naklady'!AE53</f>
        <v>0</v>
      </c>
      <c r="G41" s="106">
        <f>'SO.04_VON 00 Naklady'!AF53</f>
        <v>0</v>
      </c>
      <c r="H41" s="106">
        <f t="shared" si="1"/>
        <v>0</v>
      </c>
      <c r="I41" s="106">
        <f t="shared" si="2"/>
        <v>0</v>
      </c>
      <c r="J41" s="107" t="str">
        <f t="shared" si="3"/>
        <v/>
      </c>
    </row>
    <row r="42" spans="1:10" ht="25.5" customHeight="1" x14ac:dyDescent="0.2">
      <c r="A42" s="93">
        <v>2</v>
      </c>
      <c r="B42" s="108" t="s">
        <v>61</v>
      </c>
      <c r="C42" s="203" t="s">
        <v>62</v>
      </c>
      <c r="D42" s="204"/>
      <c r="E42" s="204"/>
      <c r="F42" s="109">
        <f>'SO_04 D1.04.01 Pol'!AE1227+'SO_04 D1.04.04 Pol'!AE298+'SO_04 D1.04.05 Pol'!AE448+'SO_04 D1.04.06 Pol'!AE1023+'SO_04 D1.04.07 Pol'!AE333+'SO_04 D1.04.08 Pol'!AE201</f>
        <v>0</v>
      </c>
      <c r="G42" s="110">
        <f>'SO_04 D1.04.01 Pol'!AF1227+'SO_04 D1.04.04 Pol'!AF298+'SO_04 D1.04.05 Pol'!AF448+'SO_04 D1.04.06 Pol'!AF1023+'SO_04 D1.04.07 Pol'!AF333+'SO_04 D1.04.08 Pol'!AF201</f>
        <v>0</v>
      </c>
      <c r="H42" s="110">
        <f t="shared" si="1"/>
        <v>0</v>
      </c>
      <c r="I42" s="110">
        <f t="shared" si="2"/>
        <v>0</v>
      </c>
      <c r="J42" s="111" t="str">
        <f t="shared" si="3"/>
        <v/>
      </c>
    </row>
    <row r="43" spans="1:10" ht="25.5" customHeight="1" x14ac:dyDescent="0.2">
      <c r="A43" s="93">
        <v>3</v>
      </c>
      <c r="B43" s="112" t="s">
        <v>63</v>
      </c>
      <c r="C43" s="198" t="s">
        <v>64</v>
      </c>
      <c r="D43" s="199"/>
      <c r="E43" s="199"/>
      <c r="F43" s="113">
        <f>'SO_04 D1.04.01 Pol'!AE1227</f>
        <v>0</v>
      </c>
      <c r="G43" s="106">
        <f>'SO_04 D1.04.01 Pol'!AF1227</f>
        <v>0</v>
      </c>
      <c r="H43" s="106">
        <f t="shared" si="1"/>
        <v>0</v>
      </c>
      <c r="I43" s="106">
        <f t="shared" si="2"/>
        <v>0</v>
      </c>
      <c r="J43" s="107" t="str">
        <f t="shared" si="3"/>
        <v/>
      </c>
    </row>
    <row r="44" spans="1:10" ht="25.5" customHeight="1" x14ac:dyDescent="0.2">
      <c r="A44" s="93">
        <v>3</v>
      </c>
      <c r="B44" s="112" t="s">
        <v>65</v>
      </c>
      <c r="C44" s="198" t="s">
        <v>66</v>
      </c>
      <c r="D44" s="199"/>
      <c r="E44" s="199"/>
      <c r="F44" s="113">
        <f>'SO_04 D1.04.04 Pol'!AE298</f>
        <v>0</v>
      </c>
      <c r="G44" s="106">
        <f>'SO_04 D1.04.04 Pol'!AF298</f>
        <v>0</v>
      </c>
      <c r="H44" s="106">
        <f t="shared" si="1"/>
        <v>0</v>
      </c>
      <c r="I44" s="106">
        <f t="shared" si="2"/>
        <v>0</v>
      </c>
      <c r="J44" s="107" t="str">
        <f t="shared" si="3"/>
        <v/>
      </c>
    </row>
    <row r="45" spans="1:10" ht="25.5" customHeight="1" x14ac:dyDescent="0.2">
      <c r="A45" s="93">
        <v>3</v>
      </c>
      <c r="B45" s="112" t="s">
        <v>67</v>
      </c>
      <c r="C45" s="198" t="s">
        <v>68</v>
      </c>
      <c r="D45" s="199"/>
      <c r="E45" s="199"/>
      <c r="F45" s="113">
        <f>'SO_04 D1.04.05 Pol'!AE448</f>
        <v>0</v>
      </c>
      <c r="G45" s="106">
        <f>'SO_04 D1.04.05 Pol'!AF448</f>
        <v>0</v>
      </c>
      <c r="H45" s="106">
        <f t="shared" si="1"/>
        <v>0</v>
      </c>
      <c r="I45" s="106">
        <f t="shared" si="2"/>
        <v>0</v>
      </c>
      <c r="J45" s="107" t="str">
        <f t="shared" si="3"/>
        <v/>
      </c>
    </row>
    <row r="46" spans="1:10" ht="25.5" customHeight="1" x14ac:dyDescent="0.2">
      <c r="A46" s="93">
        <v>3</v>
      </c>
      <c r="B46" s="112" t="s">
        <v>69</v>
      </c>
      <c r="C46" s="198" t="s">
        <v>70</v>
      </c>
      <c r="D46" s="199"/>
      <c r="E46" s="199"/>
      <c r="F46" s="113">
        <f>'SO_04 D1.04.06 Pol'!AE1023</f>
        <v>0</v>
      </c>
      <c r="G46" s="106">
        <f>'SO_04 D1.04.06 Pol'!AF1023</f>
        <v>0</v>
      </c>
      <c r="H46" s="106">
        <f t="shared" si="1"/>
        <v>0</v>
      </c>
      <c r="I46" s="106">
        <f t="shared" si="2"/>
        <v>0</v>
      </c>
      <c r="J46" s="107" t="str">
        <f t="shared" si="3"/>
        <v/>
      </c>
    </row>
    <row r="47" spans="1:10" ht="25.5" customHeight="1" x14ac:dyDescent="0.2">
      <c r="A47" s="93">
        <v>3</v>
      </c>
      <c r="B47" s="112" t="s">
        <v>71</v>
      </c>
      <c r="C47" s="198" t="s">
        <v>72</v>
      </c>
      <c r="D47" s="199"/>
      <c r="E47" s="199"/>
      <c r="F47" s="113">
        <f>'SO_04 D1.04.07 Pol'!AE333</f>
        <v>0</v>
      </c>
      <c r="G47" s="106">
        <f>'SO_04 D1.04.07 Pol'!AF333</f>
        <v>0</v>
      </c>
      <c r="H47" s="106">
        <f t="shared" si="1"/>
        <v>0</v>
      </c>
      <c r="I47" s="106">
        <f t="shared" si="2"/>
        <v>0</v>
      </c>
      <c r="J47" s="107" t="str">
        <f t="shared" si="3"/>
        <v/>
      </c>
    </row>
    <row r="48" spans="1:10" ht="25.5" customHeight="1" x14ac:dyDescent="0.2">
      <c r="A48" s="93">
        <v>3</v>
      </c>
      <c r="B48" s="112" t="s">
        <v>73</v>
      </c>
      <c r="C48" s="198" t="s">
        <v>74</v>
      </c>
      <c r="D48" s="199"/>
      <c r="E48" s="199"/>
      <c r="F48" s="113">
        <f>'SO_04 D1.04.08 Pol'!AE201</f>
        <v>0</v>
      </c>
      <c r="G48" s="106">
        <f>'SO_04 D1.04.08 Pol'!AF201</f>
        <v>0</v>
      </c>
      <c r="H48" s="106">
        <f t="shared" si="1"/>
        <v>0</v>
      </c>
      <c r="I48" s="106">
        <f t="shared" si="2"/>
        <v>0</v>
      </c>
      <c r="J48" s="107" t="str">
        <f t="shared" si="3"/>
        <v/>
      </c>
    </row>
    <row r="49" spans="1:10" ht="25.5" customHeight="1" x14ac:dyDescent="0.2">
      <c r="A49" s="93">
        <v>2</v>
      </c>
      <c r="B49" s="108" t="s">
        <v>75</v>
      </c>
      <c r="C49" s="203" t="s">
        <v>76</v>
      </c>
      <c r="D49" s="204"/>
      <c r="E49" s="204"/>
      <c r="F49" s="109">
        <f>'xPS_04 D2.04.01a Pol'!AE627+'xPS_04 D2.04.01b Pol'!AE236+'xPS_04 D2.04.02 Pol'!AE516+'xPS_04 D2.04.03 Pol'!AE355+'xPS_04 D2.04.04 Pol'!AE171</f>
        <v>0</v>
      </c>
      <c r="G49" s="110">
        <f>'xPS_04 D2.04.01a Pol'!AF627+'xPS_04 D2.04.01b Pol'!AF236+'xPS_04 D2.04.02 Pol'!AF516+'xPS_04 D2.04.03 Pol'!AF355+'xPS_04 D2.04.04 Pol'!AF171</f>
        <v>0</v>
      </c>
      <c r="H49" s="110">
        <f t="shared" si="1"/>
        <v>0</v>
      </c>
      <c r="I49" s="110">
        <f t="shared" si="2"/>
        <v>0</v>
      </c>
      <c r="J49" s="111" t="str">
        <f t="shared" si="3"/>
        <v/>
      </c>
    </row>
    <row r="50" spans="1:10" ht="25.5" customHeight="1" x14ac:dyDescent="0.2">
      <c r="A50" s="93">
        <v>3</v>
      </c>
      <c r="B50" s="112" t="s">
        <v>77</v>
      </c>
      <c r="C50" s="198" t="s">
        <v>78</v>
      </c>
      <c r="D50" s="199"/>
      <c r="E50" s="199"/>
      <c r="F50" s="113">
        <f>'xPS_04 D2.04.01a Pol'!AE627</f>
        <v>0</v>
      </c>
      <c r="G50" s="106">
        <f>'xPS_04 D2.04.01a Pol'!AF627</f>
        <v>0</v>
      </c>
      <c r="H50" s="106">
        <f t="shared" si="1"/>
        <v>0</v>
      </c>
      <c r="I50" s="106">
        <f t="shared" si="2"/>
        <v>0</v>
      </c>
      <c r="J50" s="107" t="str">
        <f t="shared" si="3"/>
        <v/>
      </c>
    </row>
    <row r="51" spans="1:10" ht="25.5" customHeight="1" x14ac:dyDescent="0.2">
      <c r="A51" s="93">
        <v>3</v>
      </c>
      <c r="B51" s="112" t="s">
        <v>79</v>
      </c>
      <c r="C51" s="198" t="s">
        <v>80</v>
      </c>
      <c r="D51" s="199"/>
      <c r="E51" s="199"/>
      <c r="F51" s="113">
        <f>'xPS_04 D2.04.01b Pol'!AE236</f>
        <v>0</v>
      </c>
      <c r="G51" s="106">
        <f>'xPS_04 D2.04.01b Pol'!AF236</f>
        <v>0</v>
      </c>
      <c r="H51" s="106">
        <f t="shared" si="1"/>
        <v>0</v>
      </c>
      <c r="I51" s="106">
        <f t="shared" si="2"/>
        <v>0</v>
      </c>
      <c r="J51" s="107" t="str">
        <f t="shared" si="3"/>
        <v/>
      </c>
    </row>
    <row r="52" spans="1:10" ht="25.5" customHeight="1" x14ac:dyDescent="0.2">
      <c r="A52" s="93">
        <v>3</v>
      </c>
      <c r="B52" s="112" t="s">
        <v>81</v>
      </c>
      <c r="C52" s="198" t="s">
        <v>82</v>
      </c>
      <c r="D52" s="199"/>
      <c r="E52" s="199"/>
      <c r="F52" s="113">
        <f>'xPS_04 D2.04.02 Pol'!AE516</f>
        <v>0</v>
      </c>
      <c r="G52" s="106">
        <f>'xPS_04 D2.04.02 Pol'!AF516</f>
        <v>0</v>
      </c>
      <c r="H52" s="106">
        <f t="shared" si="1"/>
        <v>0</v>
      </c>
      <c r="I52" s="106">
        <f t="shared" si="2"/>
        <v>0</v>
      </c>
      <c r="J52" s="107" t="str">
        <f t="shared" si="3"/>
        <v/>
      </c>
    </row>
    <row r="53" spans="1:10" ht="25.5" customHeight="1" x14ac:dyDescent="0.2">
      <c r="A53" s="93">
        <v>3</v>
      </c>
      <c r="B53" s="112" t="s">
        <v>83</v>
      </c>
      <c r="C53" s="198" t="s">
        <v>84</v>
      </c>
      <c r="D53" s="199"/>
      <c r="E53" s="199"/>
      <c r="F53" s="113">
        <f>'xPS_04 D2.04.03 Pol'!AE355</f>
        <v>0</v>
      </c>
      <c r="G53" s="106">
        <f>'xPS_04 D2.04.03 Pol'!AF355</f>
        <v>0</v>
      </c>
      <c r="H53" s="106">
        <f t="shared" si="1"/>
        <v>0</v>
      </c>
      <c r="I53" s="106">
        <f t="shared" si="2"/>
        <v>0</v>
      </c>
      <c r="J53" s="107" t="str">
        <f t="shared" si="3"/>
        <v/>
      </c>
    </row>
    <row r="54" spans="1:10" ht="25.5" customHeight="1" x14ac:dyDescent="0.2">
      <c r="A54" s="93">
        <v>3</v>
      </c>
      <c r="B54" s="112" t="s">
        <v>85</v>
      </c>
      <c r="C54" s="198" t="s">
        <v>86</v>
      </c>
      <c r="D54" s="199"/>
      <c r="E54" s="199"/>
      <c r="F54" s="113">
        <f>'xPS_04 D2.04.04 Pol'!AE171</f>
        <v>0</v>
      </c>
      <c r="G54" s="106">
        <f>'xPS_04 D2.04.04 Pol'!AF171</f>
        <v>0</v>
      </c>
      <c r="H54" s="106">
        <f t="shared" si="1"/>
        <v>0</v>
      </c>
      <c r="I54" s="106">
        <f t="shared" si="2"/>
        <v>0</v>
      </c>
      <c r="J54" s="107" t="str">
        <f t="shared" si="3"/>
        <v/>
      </c>
    </row>
    <row r="55" spans="1:10" ht="25.5" customHeight="1" x14ac:dyDescent="0.2">
      <c r="A55" s="93"/>
      <c r="B55" s="200" t="s">
        <v>87</v>
      </c>
      <c r="C55" s="201"/>
      <c r="D55" s="201"/>
      <c r="E55" s="202"/>
      <c r="F55" s="114">
        <f>SUMIF(A39:A54,"=1",F39:F54)</f>
        <v>0</v>
      </c>
      <c r="G55" s="115">
        <f>SUMIF(A39:A54,"=1",G39:G54)</f>
        <v>0</v>
      </c>
      <c r="H55" s="115">
        <f>SUMIF(A39:A54,"=1",H39:H54)</f>
        <v>0</v>
      </c>
      <c r="I55" s="115">
        <f>SUMIF(A39:A54,"=1",I39:I54)</f>
        <v>0</v>
      </c>
      <c r="J55" s="116">
        <f>SUMIF(A39:A54,"=1",J39:J54)</f>
        <v>0</v>
      </c>
    </row>
    <row r="59" spans="1:10" ht="15.75" x14ac:dyDescent="0.25">
      <c r="B59" s="124" t="s">
        <v>89</v>
      </c>
    </row>
    <row r="61" spans="1:10" ht="25.5" customHeight="1" x14ac:dyDescent="0.2">
      <c r="A61" s="125"/>
      <c r="B61" s="128" t="s">
        <v>17</v>
      </c>
      <c r="C61" s="128" t="s">
        <v>5</v>
      </c>
      <c r="D61" s="129"/>
      <c r="E61" s="129"/>
      <c r="F61" s="130" t="s">
        <v>90</v>
      </c>
      <c r="G61" s="130"/>
      <c r="H61" s="130"/>
      <c r="I61" s="130" t="s">
        <v>29</v>
      </c>
      <c r="J61" s="130" t="s">
        <v>0</v>
      </c>
    </row>
    <row r="62" spans="1:10" ht="25.5" customHeight="1" x14ac:dyDescent="0.2">
      <c r="A62" s="126"/>
      <c r="B62" s="131" t="s">
        <v>60</v>
      </c>
      <c r="C62" s="196" t="s">
        <v>91</v>
      </c>
      <c r="D62" s="197"/>
      <c r="E62" s="197"/>
      <c r="F62" s="136" t="s">
        <v>24</v>
      </c>
      <c r="G62" s="137"/>
      <c r="H62" s="137"/>
      <c r="I62" s="137">
        <f>'SO_04 D1.04.01 Pol'!G8</f>
        <v>0</v>
      </c>
      <c r="J62" s="134" t="str">
        <f>IF(I158=0,"",I62/I158*100)</f>
        <v/>
      </c>
    </row>
    <row r="63" spans="1:10" ht="25.5" customHeight="1" x14ac:dyDescent="0.2">
      <c r="A63" s="126"/>
      <c r="B63" s="131" t="s">
        <v>92</v>
      </c>
      <c r="C63" s="196" t="s">
        <v>93</v>
      </c>
      <c r="D63" s="197"/>
      <c r="E63" s="197"/>
      <c r="F63" s="136" t="s">
        <v>24</v>
      </c>
      <c r="G63" s="137"/>
      <c r="H63" s="137"/>
      <c r="I63" s="137">
        <f>'xPS_04 D2.04.03 Pol'!G8</f>
        <v>0</v>
      </c>
      <c r="J63" s="134" t="str">
        <f>IF(I158=0,"",I63/I158*100)</f>
        <v/>
      </c>
    </row>
    <row r="64" spans="1:10" ht="25.5" customHeight="1" x14ac:dyDescent="0.2">
      <c r="A64" s="126"/>
      <c r="B64" s="131" t="s">
        <v>92</v>
      </c>
      <c r="C64" s="196" t="s">
        <v>94</v>
      </c>
      <c r="D64" s="197"/>
      <c r="E64" s="197"/>
      <c r="F64" s="136" t="s">
        <v>24</v>
      </c>
      <c r="G64" s="137"/>
      <c r="H64" s="137"/>
      <c r="I64" s="137">
        <f>'xPS_04 D2.04.02 Pol'!G8</f>
        <v>0</v>
      </c>
      <c r="J64" s="134" t="str">
        <f>IF(I158=0,"",I64/I158*100)</f>
        <v/>
      </c>
    </row>
    <row r="65" spans="1:10" ht="25.5" customHeight="1" x14ac:dyDescent="0.2">
      <c r="A65" s="126"/>
      <c r="B65" s="131" t="s">
        <v>92</v>
      </c>
      <c r="C65" s="196" t="s">
        <v>95</v>
      </c>
      <c r="D65" s="197"/>
      <c r="E65" s="197"/>
      <c r="F65" s="136" t="s">
        <v>24</v>
      </c>
      <c r="G65" s="137"/>
      <c r="H65" s="137"/>
      <c r="I65" s="137">
        <f>'xPS_04 D2.04.04 Pol'!G8</f>
        <v>0</v>
      </c>
      <c r="J65" s="134" t="str">
        <f>IF(I158=0,"",I65/I158*100)</f>
        <v/>
      </c>
    </row>
    <row r="66" spans="1:10" ht="25.5" customHeight="1" x14ac:dyDescent="0.2">
      <c r="A66" s="126"/>
      <c r="B66" s="131" t="s">
        <v>92</v>
      </c>
      <c r="C66" s="196" t="s">
        <v>96</v>
      </c>
      <c r="D66" s="197"/>
      <c r="E66" s="197"/>
      <c r="F66" s="136" t="s">
        <v>24</v>
      </c>
      <c r="G66" s="137"/>
      <c r="H66" s="137"/>
      <c r="I66" s="137">
        <f>'xPS_04 D2.04.01b Pol'!G8</f>
        <v>0</v>
      </c>
      <c r="J66" s="134" t="str">
        <f>IF(I158=0,"",I66/I158*100)</f>
        <v/>
      </c>
    </row>
    <row r="67" spans="1:10" ht="25.5" customHeight="1" x14ac:dyDescent="0.2">
      <c r="A67" s="126"/>
      <c r="B67" s="131" t="s">
        <v>97</v>
      </c>
      <c r="C67" s="196" t="s">
        <v>98</v>
      </c>
      <c r="D67" s="197"/>
      <c r="E67" s="197"/>
      <c r="F67" s="136" t="s">
        <v>24</v>
      </c>
      <c r="G67" s="137"/>
      <c r="H67" s="137"/>
      <c r="I67" s="137">
        <f>'SO_04 D1.04.05 Pol'!G8</f>
        <v>0</v>
      </c>
      <c r="J67" s="134" t="str">
        <f>IF(I158=0,"",I67/I158*100)</f>
        <v/>
      </c>
    </row>
    <row r="68" spans="1:10" ht="25.5" customHeight="1" x14ac:dyDescent="0.2">
      <c r="A68" s="126"/>
      <c r="B68" s="131" t="s">
        <v>99</v>
      </c>
      <c r="C68" s="196" t="s">
        <v>100</v>
      </c>
      <c r="D68" s="197"/>
      <c r="E68" s="197"/>
      <c r="F68" s="136" t="s">
        <v>24</v>
      </c>
      <c r="G68" s="137"/>
      <c r="H68" s="137"/>
      <c r="I68" s="137">
        <f>'SO_04 D1.04.07 Pol'!G8</f>
        <v>0</v>
      </c>
      <c r="J68" s="134" t="str">
        <f>IF(I158=0,"",I68/I158*100)</f>
        <v/>
      </c>
    </row>
    <row r="69" spans="1:10" ht="25.5" customHeight="1" x14ac:dyDescent="0.2">
      <c r="A69" s="126"/>
      <c r="B69" s="131" t="s">
        <v>101</v>
      </c>
      <c r="C69" s="196" t="s">
        <v>102</v>
      </c>
      <c r="D69" s="197"/>
      <c r="E69" s="197"/>
      <c r="F69" s="136" t="s">
        <v>24</v>
      </c>
      <c r="G69" s="137"/>
      <c r="H69" s="137"/>
      <c r="I69" s="137">
        <f>'xPS_04 D2.04.02 Pol'!G243</f>
        <v>0</v>
      </c>
      <c r="J69" s="134" t="str">
        <f>IF(I158=0,"",I69/I158*100)</f>
        <v/>
      </c>
    </row>
    <row r="70" spans="1:10" ht="25.5" customHeight="1" x14ac:dyDescent="0.2">
      <c r="A70" s="126"/>
      <c r="B70" s="131" t="s">
        <v>103</v>
      </c>
      <c r="C70" s="196" t="s">
        <v>104</v>
      </c>
      <c r="D70" s="197"/>
      <c r="E70" s="197"/>
      <c r="F70" s="136" t="s">
        <v>24</v>
      </c>
      <c r="G70" s="137"/>
      <c r="H70" s="137"/>
      <c r="I70" s="137">
        <f>'xPS_04 D2.04.02 Pol'!G273</f>
        <v>0</v>
      </c>
      <c r="J70" s="134" t="str">
        <f>IF(I158=0,"",I70/I158*100)</f>
        <v/>
      </c>
    </row>
    <row r="71" spans="1:10" ht="25.5" customHeight="1" x14ac:dyDescent="0.2">
      <c r="A71" s="126"/>
      <c r="B71" s="131" t="s">
        <v>105</v>
      </c>
      <c r="C71" s="196" t="s">
        <v>106</v>
      </c>
      <c r="D71" s="197"/>
      <c r="E71" s="197"/>
      <c r="F71" s="136" t="s">
        <v>24</v>
      </c>
      <c r="G71" s="137"/>
      <c r="H71" s="137"/>
      <c r="I71" s="137">
        <f>'xPS_04 D2.04.02 Pol'!G371</f>
        <v>0</v>
      </c>
      <c r="J71" s="134" t="str">
        <f>IF(I158=0,"",I71/I158*100)</f>
        <v/>
      </c>
    </row>
    <row r="72" spans="1:10" ht="25.5" customHeight="1" x14ac:dyDescent="0.2">
      <c r="A72" s="126"/>
      <c r="B72" s="131" t="s">
        <v>105</v>
      </c>
      <c r="C72" s="196" t="s">
        <v>107</v>
      </c>
      <c r="D72" s="197"/>
      <c r="E72" s="197"/>
      <c r="F72" s="136" t="s">
        <v>24</v>
      </c>
      <c r="G72" s="137"/>
      <c r="H72" s="137"/>
      <c r="I72" s="137">
        <f>'xPS_04 D2.04.03 Pol'!G119</f>
        <v>0</v>
      </c>
      <c r="J72" s="134" t="str">
        <f>IF(I158=0,"",I72/I158*100)</f>
        <v/>
      </c>
    </row>
    <row r="73" spans="1:10" ht="25.5" customHeight="1" x14ac:dyDescent="0.2">
      <c r="A73" s="126"/>
      <c r="B73" s="131" t="s">
        <v>105</v>
      </c>
      <c r="C73" s="196" t="s">
        <v>108</v>
      </c>
      <c r="D73" s="197"/>
      <c r="E73" s="197"/>
      <c r="F73" s="136" t="s">
        <v>24</v>
      </c>
      <c r="G73" s="137"/>
      <c r="H73" s="137"/>
      <c r="I73" s="137">
        <f>'xPS_04 D2.04.02 Pol'!G280</f>
        <v>0</v>
      </c>
      <c r="J73" s="134" t="str">
        <f>IF(I158=0,"",I73/I158*100)</f>
        <v/>
      </c>
    </row>
    <row r="74" spans="1:10" ht="25.5" customHeight="1" x14ac:dyDescent="0.2">
      <c r="A74" s="126"/>
      <c r="B74" s="131" t="s">
        <v>105</v>
      </c>
      <c r="C74" s="196" t="s">
        <v>109</v>
      </c>
      <c r="D74" s="197"/>
      <c r="E74" s="197"/>
      <c r="F74" s="136" t="s">
        <v>24</v>
      </c>
      <c r="G74" s="137"/>
      <c r="H74" s="137"/>
      <c r="I74" s="137">
        <f>'xPS_04 D2.04.04 Pol'!G117</f>
        <v>0</v>
      </c>
      <c r="J74" s="134" t="str">
        <f>IF(I158=0,"",I74/I158*100)</f>
        <v/>
      </c>
    </row>
    <row r="75" spans="1:10" ht="25.5" customHeight="1" x14ac:dyDescent="0.2">
      <c r="A75" s="126"/>
      <c r="B75" s="131" t="s">
        <v>110</v>
      </c>
      <c r="C75" s="196" t="s">
        <v>111</v>
      </c>
      <c r="D75" s="197"/>
      <c r="E75" s="197"/>
      <c r="F75" s="136" t="s">
        <v>24</v>
      </c>
      <c r="G75" s="137"/>
      <c r="H75" s="137"/>
      <c r="I75" s="137">
        <f>'SO_04 D1.04.05 Pol'!G113</f>
        <v>0</v>
      </c>
      <c r="J75" s="134" t="str">
        <f>IF(I158=0,"",I75/I158*100)</f>
        <v/>
      </c>
    </row>
    <row r="76" spans="1:10" ht="25.5" customHeight="1" x14ac:dyDescent="0.2">
      <c r="A76" s="126"/>
      <c r="B76" s="131" t="s">
        <v>112</v>
      </c>
      <c r="C76" s="196" t="s">
        <v>113</v>
      </c>
      <c r="D76" s="197"/>
      <c r="E76" s="197"/>
      <c r="F76" s="136" t="s">
        <v>24</v>
      </c>
      <c r="G76" s="137"/>
      <c r="H76" s="137"/>
      <c r="I76" s="137">
        <f>'SO_04 D1.04.07 Pol'!G169</f>
        <v>0</v>
      </c>
      <c r="J76" s="134" t="str">
        <f>IF(I158=0,"",I76/I158*100)</f>
        <v/>
      </c>
    </row>
    <row r="77" spans="1:10" ht="25.5" customHeight="1" x14ac:dyDescent="0.2">
      <c r="A77" s="126"/>
      <c r="B77" s="131" t="s">
        <v>114</v>
      </c>
      <c r="C77" s="196" t="s">
        <v>115</v>
      </c>
      <c r="D77" s="197"/>
      <c r="E77" s="197"/>
      <c r="F77" s="136" t="s">
        <v>24</v>
      </c>
      <c r="G77" s="137"/>
      <c r="H77" s="137"/>
      <c r="I77" s="137">
        <f>'xPS_04 D2.04.02 Pol'!G376</f>
        <v>0</v>
      </c>
      <c r="J77" s="134" t="str">
        <f>IF(I158=0,"",I77/I158*100)</f>
        <v/>
      </c>
    </row>
    <row r="78" spans="1:10" ht="25.5" customHeight="1" x14ac:dyDescent="0.2">
      <c r="A78" s="126"/>
      <c r="B78" s="131" t="s">
        <v>114</v>
      </c>
      <c r="C78" s="196" t="s">
        <v>116</v>
      </c>
      <c r="D78" s="197"/>
      <c r="E78" s="197"/>
      <c r="F78" s="136" t="s">
        <v>24</v>
      </c>
      <c r="G78" s="137"/>
      <c r="H78" s="137"/>
      <c r="I78" s="137">
        <f>'xPS_04 D2.04.03 Pol'!G155</f>
        <v>0</v>
      </c>
      <c r="J78" s="134" t="str">
        <f>IF(I158=0,"",I78/I158*100)</f>
        <v/>
      </c>
    </row>
    <row r="79" spans="1:10" ht="25.5" customHeight="1" x14ac:dyDescent="0.2">
      <c r="A79" s="126"/>
      <c r="B79" s="131" t="s">
        <v>114</v>
      </c>
      <c r="C79" s="196" t="s">
        <v>117</v>
      </c>
      <c r="D79" s="197"/>
      <c r="E79" s="197"/>
      <c r="F79" s="136" t="s">
        <v>24</v>
      </c>
      <c r="G79" s="137"/>
      <c r="H79" s="137"/>
      <c r="I79" s="137">
        <f>'SO_04 D1.04.01 Pol'!G27</f>
        <v>0</v>
      </c>
      <c r="J79" s="134" t="str">
        <f>IF(I158=0,"",I79/I158*100)</f>
        <v/>
      </c>
    </row>
    <row r="80" spans="1:10" ht="25.5" customHeight="1" x14ac:dyDescent="0.2">
      <c r="A80" s="126"/>
      <c r="B80" s="131" t="s">
        <v>118</v>
      </c>
      <c r="C80" s="196" t="s">
        <v>119</v>
      </c>
      <c r="D80" s="197"/>
      <c r="E80" s="197"/>
      <c r="F80" s="136" t="s">
        <v>24</v>
      </c>
      <c r="G80" s="137"/>
      <c r="H80" s="137"/>
      <c r="I80" s="137">
        <f>'SO_04 D1.04.05 Pol'!G293</f>
        <v>0</v>
      </c>
      <c r="J80" s="134" t="str">
        <f>IF(I158=0,"",I80/I158*100)</f>
        <v/>
      </c>
    </row>
    <row r="81" spans="1:10" ht="25.5" customHeight="1" x14ac:dyDescent="0.2">
      <c r="A81" s="126"/>
      <c r="B81" s="131" t="s">
        <v>120</v>
      </c>
      <c r="C81" s="196" t="s">
        <v>121</v>
      </c>
      <c r="D81" s="197"/>
      <c r="E81" s="197"/>
      <c r="F81" s="136" t="s">
        <v>24</v>
      </c>
      <c r="G81" s="137"/>
      <c r="H81" s="137"/>
      <c r="I81" s="137">
        <f>'SO_04 D1.04.07 Pol'!G214</f>
        <v>0</v>
      </c>
      <c r="J81" s="134" t="str">
        <f>IF(I158=0,"",I81/I158*100)</f>
        <v/>
      </c>
    </row>
    <row r="82" spans="1:10" ht="25.5" customHeight="1" x14ac:dyDescent="0.2">
      <c r="A82" s="126"/>
      <c r="B82" s="131" t="s">
        <v>122</v>
      </c>
      <c r="C82" s="196" t="s">
        <v>123</v>
      </c>
      <c r="D82" s="197"/>
      <c r="E82" s="197"/>
      <c r="F82" s="136" t="s">
        <v>24</v>
      </c>
      <c r="G82" s="137"/>
      <c r="H82" s="137"/>
      <c r="I82" s="137">
        <f>'SO_04 D1.04.01 Pol'!G102</f>
        <v>0</v>
      </c>
      <c r="J82" s="134" t="str">
        <f>IF(I158=0,"",I82/I158*100)</f>
        <v/>
      </c>
    </row>
    <row r="83" spans="1:10" ht="25.5" customHeight="1" x14ac:dyDescent="0.2">
      <c r="A83" s="126"/>
      <c r="B83" s="131" t="s">
        <v>124</v>
      </c>
      <c r="C83" s="196" t="s">
        <v>125</v>
      </c>
      <c r="D83" s="197"/>
      <c r="E83" s="197"/>
      <c r="F83" s="136" t="s">
        <v>24</v>
      </c>
      <c r="G83" s="137"/>
      <c r="H83" s="137"/>
      <c r="I83" s="137">
        <f>'xPS_04 D2.04.03 Pol'!G161</f>
        <v>0</v>
      </c>
      <c r="J83" s="134" t="str">
        <f>IF(I158=0,"",I83/I158*100)</f>
        <v/>
      </c>
    </row>
    <row r="84" spans="1:10" ht="25.5" customHeight="1" x14ac:dyDescent="0.2">
      <c r="A84" s="126"/>
      <c r="B84" s="131" t="s">
        <v>124</v>
      </c>
      <c r="C84" s="196" t="s">
        <v>126</v>
      </c>
      <c r="D84" s="197"/>
      <c r="E84" s="197"/>
      <c r="F84" s="136" t="s">
        <v>24</v>
      </c>
      <c r="G84" s="137"/>
      <c r="H84" s="137"/>
      <c r="I84" s="137">
        <f>'xPS_04 D2.04.02 Pol'!G410</f>
        <v>0</v>
      </c>
      <c r="J84" s="134" t="str">
        <f>IF(I158=0,"",I84/I158*100)</f>
        <v/>
      </c>
    </row>
    <row r="85" spans="1:10" ht="25.5" customHeight="1" x14ac:dyDescent="0.2">
      <c r="A85" s="126"/>
      <c r="B85" s="131" t="s">
        <v>127</v>
      </c>
      <c r="C85" s="196" t="s">
        <v>128</v>
      </c>
      <c r="D85" s="197"/>
      <c r="E85" s="197"/>
      <c r="F85" s="136" t="s">
        <v>24</v>
      </c>
      <c r="G85" s="137"/>
      <c r="H85" s="137"/>
      <c r="I85" s="137">
        <f>'SO_04 D1.04.07 Pol'!G274</f>
        <v>0</v>
      </c>
      <c r="J85" s="134" t="str">
        <f>IF(I158=0,"",I85/I158*100)</f>
        <v/>
      </c>
    </row>
    <row r="86" spans="1:10" ht="25.5" customHeight="1" x14ac:dyDescent="0.2">
      <c r="A86" s="126"/>
      <c r="B86" s="131" t="s">
        <v>129</v>
      </c>
      <c r="C86" s="196" t="s">
        <v>130</v>
      </c>
      <c r="D86" s="197"/>
      <c r="E86" s="197"/>
      <c r="F86" s="136" t="s">
        <v>24</v>
      </c>
      <c r="G86" s="137"/>
      <c r="H86" s="137"/>
      <c r="I86" s="137">
        <f>'xPS_04 D2.04.03 Pol'!G173</f>
        <v>0</v>
      </c>
      <c r="J86" s="134" t="str">
        <f>IF(I158=0,"",I86/I158*100)</f>
        <v/>
      </c>
    </row>
    <row r="87" spans="1:10" ht="25.5" customHeight="1" x14ac:dyDescent="0.2">
      <c r="A87" s="126"/>
      <c r="B87" s="131" t="s">
        <v>129</v>
      </c>
      <c r="C87" s="196" t="s">
        <v>131</v>
      </c>
      <c r="D87" s="197"/>
      <c r="E87" s="197"/>
      <c r="F87" s="136" t="s">
        <v>24</v>
      </c>
      <c r="G87" s="137"/>
      <c r="H87" s="137"/>
      <c r="I87" s="137">
        <f>'xPS_04 D2.04.02 Pol'!G428</f>
        <v>0</v>
      </c>
      <c r="J87" s="134" t="str">
        <f>IF(I158=0,"",I87/I158*100)</f>
        <v/>
      </c>
    </row>
    <row r="88" spans="1:10" ht="25.5" customHeight="1" x14ac:dyDescent="0.2">
      <c r="A88" s="126"/>
      <c r="B88" s="131" t="s">
        <v>132</v>
      </c>
      <c r="C88" s="196" t="s">
        <v>133</v>
      </c>
      <c r="D88" s="197"/>
      <c r="E88" s="197"/>
      <c r="F88" s="136" t="s">
        <v>24</v>
      </c>
      <c r="G88" s="137"/>
      <c r="H88" s="137"/>
      <c r="I88" s="137">
        <f>'xPS_04 D2.04.03 Pol'!G185</f>
        <v>0</v>
      </c>
      <c r="J88" s="134" t="str">
        <f>IF(I158=0,"",I88/I158*100)</f>
        <v/>
      </c>
    </row>
    <row r="89" spans="1:10" ht="25.5" customHeight="1" x14ac:dyDescent="0.2">
      <c r="A89" s="126"/>
      <c r="B89" s="131" t="s">
        <v>132</v>
      </c>
      <c r="C89" s="196" t="s">
        <v>134</v>
      </c>
      <c r="D89" s="197"/>
      <c r="E89" s="197"/>
      <c r="F89" s="136" t="s">
        <v>24</v>
      </c>
      <c r="G89" s="137"/>
      <c r="H89" s="137"/>
      <c r="I89" s="137">
        <f>'xPS_04 D2.04.02 Pol'!G445</f>
        <v>0</v>
      </c>
      <c r="J89" s="134" t="str">
        <f>IF(I158=0,"",I89/I158*100)</f>
        <v/>
      </c>
    </row>
    <row r="90" spans="1:10" ht="25.5" customHeight="1" x14ac:dyDescent="0.2">
      <c r="A90" s="126"/>
      <c r="B90" s="131" t="s">
        <v>135</v>
      </c>
      <c r="C90" s="196" t="s">
        <v>136</v>
      </c>
      <c r="D90" s="197"/>
      <c r="E90" s="197"/>
      <c r="F90" s="136" t="s">
        <v>24</v>
      </c>
      <c r="G90" s="137"/>
      <c r="H90" s="137"/>
      <c r="I90" s="137">
        <f>'SO_04 D1.04.01 Pol'!G204</f>
        <v>0</v>
      </c>
      <c r="J90" s="134" t="str">
        <f>IF(I158=0,"",I90/I158*100)</f>
        <v/>
      </c>
    </row>
    <row r="91" spans="1:10" ht="25.5" customHeight="1" x14ac:dyDescent="0.2">
      <c r="A91" s="126"/>
      <c r="B91" s="131" t="s">
        <v>137</v>
      </c>
      <c r="C91" s="196" t="s">
        <v>138</v>
      </c>
      <c r="D91" s="197"/>
      <c r="E91" s="197"/>
      <c r="F91" s="136" t="s">
        <v>24</v>
      </c>
      <c r="G91" s="137"/>
      <c r="H91" s="137"/>
      <c r="I91" s="137">
        <f>'SO_04 D1.04.01 Pol'!G284</f>
        <v>0</v>
      </c>
      <c r="J91" s="134" t="str">
        <f>IF(I158=0,"",I91/I158*100)</f>
        <v/>
      </c>
    </row>
    <row r="92" spans="1:10" ht="25.5" customHeight="1" x14ac:dyDescent="0.2">
      <c r="A92" s="126"/>
      <c r="B92" s="131" t="s">
        <v>139</v>
      </c>
      <c r="C92" s="196" t="s">
        <v>140</v>
      </c>
      <c r="D92" s="197"/>
      <c r="E92" s="197"/>
      <c r="F92" s="136" t="s">
        <v>24</v>
      </c>
      <c r="G92" s="137"/>
      <c r="H92" s="137"/>
      <c r="I92" s="137">
        <f>'xPS_04 D2.04.03 Pol'!G306</f>
        <v>0</v>
      </c>
      <c r="J92" s="134" t="str">
        <f>IF(I158=0,"",I92/I158*100)</f>
        <v/>
      </c>
    </row>
    <row r="93" spans="1:10" ht="25.5" customHeight="1" x14ac:dyDescent="0.2">
      <c r="A93" s="126"/>
      <c r="B93" s="131" t="s">
        <v>139</v>
      </c>
      <c r="C93" s="196" t="s">
        <v>141</v>
      </c>
      <c r="D93" s="197"/>
      <c r="E93" s="197"/>
      <c r="F93" s="136" t="s">
        <v>24</v>
      </c>
      <c r="G93" s="137"/>
      <c r="H93" s="137"/>
      <c r="I93" s="137">
        <f>'xPS_04 D2.04.02 Pol'!G448</f>
        <v>0</v>
      </c>
      <c r="J93" s="134" t="str">
        <f>IF(I158=0,"",I93/I158*100)</f>
        <v/>
      </c>
    </row>
    <row r="94" spans="1:10" ht="25.5" customHeight="1" x14ac:dyDescent="0.2">
      <c r="A94" s="126"/>
      <c r="B94" s="131" t="s">
        <v>142</v>
      </c>
      <c r="C94" s="196" t="s">
        <v>143</v>
      </c>
      <c r="D94" s="197"/>
      <c r="E94" s="197"/>
      <c r="F94" s="136" t="s">
        <v>24</v>
      </c>
      <c r="G94" s="137"/>
      <c r="H94" s="137"/>
      <c r="I94" s="137">
        <f>'SO_04 D1.04.08 Pol'!G8</f>
        <v>0</v>
      </c>
      <c r="J94" s="134" t="str">
        <f>IF(I158=0,"",I94/I158*100)</f>
        <v/>
      </c>
    </row>
    <row r="95" spans="1:10" ht="25.5" customHeight="1" x14ac:dyDescent="0.2">
      <c r="A95" s="126"/>
      <c r="B95" s="131" t="s">
        <v>144</v>
      </c>
      <c r="C95" s="196" t="s">
        <v>145</v>
      </c>
      <c r="D95" s="197"/>
      <c r="E95" s="197"/>
      <c r="F95" s="136" t="s">
        <v>24</v>
      </c>
      <c r="G95" s="137"/>
      <c r="H95" s="137"/>
      <c r="I95" s="137">
        <f>'SO_04 D1.04.08 Pol'!G21</f>
        <v>0</v>
      </c>
      <c r="J95" s="134" t="str">
        <f>IF(I158=0,"",I95/I158*100)</f>
        <v/>
      </c>
    </row>
    <row r="96" spans="1:10" ht="25.5" customHeight="1" x14ac:dyDescent="0.2">
      <c r="A96" s="126"/>
      <c r="B96" s="131" t="s">
        <v>146</v>
      </c>
      <c r="C96" s="196" t="s">
        <v>147</v>
      </c>
      <c r="D96" s="197"/>
      <c r="E96" s="197"/>
      <c r="F96" s="136" t="s">
        <v>24</v>
      </c>
      <c r="G96" s="137"/>
      <c r="H96" s="137"/>
      <c r="I96" s="137">
        <f>'xPS_04 D2.04.03 Pol'!G323</f>
        <v>0</v>
      </c>
      <c r="J96" s="134" t="str">
        <f>IF(I158=0,"",I96/I158*100)</f>
        <v/>
      </c>
    </row>
    <row r="97" spans="1:10" ht="25.5" customHeight="1" x14ac:dyDescent="0.2">
      <c r="A97" s="126"/>
      <c r="B97" s="131" t="s">
        <v>146</v>
      </c>
      <c r="C97" s="196" t="s">
        <v>148</v>
      </c>
      <c r="D97" s="197"/>
      <c r="E97" s="197"/>
      <c r="F97" s="136" t="s">
        <v>24</v>
      </c>
      <c r="G97" s="137"/>
      <c r="H97" s="137"/>
      <c r="I97" s="137">
        <f>'xPS_04 D2.04.02 Pol'!G451</f>
        <v>0</v>
      </c>
      <c r="J97" s="134" t="str">
        <f>IF(I158=0,"",I97/I158*100)</f>
        <v/>
      </c>
    </row>
    <row r="98" spans="1:10" ht="25.5" customHeight="1" x14ac:dyDescent="0.2">
      <c r="A98" s="126"/>
      <c r="B98" s="131" t="s">
        <v>146</v>
      </c>
      <c r="C98" s="196" t="s">
        <v>149</v>
      </c>
      <c r="D98" s="197"/>
      <c r="E98" s="197"/>
      <c r="F98" s="136" t="s">
        <v>24</v>
      </c>
      <c r="G98" s="137"/>
      <c r="H98" s="137"/>
      <c r="I98" s="137">
        <f>'xPS_04 D2.04.02 Pol'!G468</f>
        <v>0</v>
      </c>
      <c r="J98" s="134" t="str">
        <f>IF(I158=0,"",I98/I158*100)</f>
        <v/>
      </c>
    </row>
    <row r="99" spans="1:10" ht="25.5" customHeight="1" x14ac:dyDescent="0.2">
      <c r="A99" s="126"/>
      <c r="B99" s="131" t="s">
        <v>150</v>
      </c>
      <c r="C99" s="196" t="s">
        <v>151</v>
      </c>
      <c r="D99" s="197"/>
      <c r="E99" s="197"/>
      <c r="F99" s="136" t="s">
        <v>24</v>
      </c>
      <c r="G99" s="137"/>
      <c r="H99" s="137"/>
      <c r="I99" s="137">
        <f>'SO_04 D1.04.01 Pol'!G317+'xPS_04 D2.04.01a Pol'!G8</f>
        <v>0</v>
      </c>
      <c r="J99" s="134" t="str">
        <f>IF(I158=0,"",I99/I158*100)</f>
        <v/>
      </c>
    </row>
    <row r="100" spans="1:10" ht="25.5" customHeight="1" x14ac:dyDescent="0.2">
      <c r="A100" s="126"/>
      <c r="B100" s="131" t="s">
        <v>152</v>
      </c>
      <c r="C100" s="196" t="s">
        <v>153</v>
      </c>
      <c r="D100" s="197"/>
      <c r="E100" s="197"/>
      <c r="F100" s="136" t="s">
        <v>24</v>
      </c>
      <c r="G100" s="137"/>
      <c r="H100" s="137"/>
      <c r="I100" s="137">
        <f>'SO_04 D1.04.01 Pol'!G324+'xPS_04 D2.04.01a Pol'!G25</f>
        <v>0</v>
      </c>
      <c r="J100" s="134" t="str">
        <f>IF(I158=0,"",I100/I158*100)</f>
        <v/>
      </c>
    </row>
    <row r="101" spans="1:10" ht="25.5" customHeight="1" x14ac:dyDescent="0.2">
      <c r="A101" s="126"/>
      <c r="B101" s="131" t="s">
        <v>154</v>
      </c>
      <c r="C101" s="196" t="s">
        <v>155</v>
      </c>
      <c r="D101" s="197"/>
      <c r="E101" s="197"/>
      <c r="F101" s="136" t="s">
        <v>24</v>
      </c>
      <c r="G101" s="137"/>
      <c r="H101" s="137"/>
      <c r="I101" s="137">
        <f>'SO_04 D1.04.01 Pol'!G419</f>
        <v>0</v>
      </c>
      <c r="J101" s="134" t="str">
        <f>IF(I158=0,"",I101/I158*100)</f>
        <v/>
      </c>
    </row>
    <row r="102" spans="1:10" ht="25.5" customHeight="1" x14ac:dyDescent="0.2">
      <c r="A102" s="126"/>
      <c r="B102" s="131" t="s">
        <v>156</v>
      </c>
      <c r="C102" s="196" t="s">
        <v>157</v>
      </c>
      <c r="D102" s="197"/>
      <c r="E102" s="197"/>
      <c r="F102" s="136" t="s">
        <v>24</v>
      </c>
      <c r="G102" s="137"/>
      <c r="H102" s="137"/>
      <c r="I102" s="137">
        <f>'SO_04 D1.04.01 Pol'!G448</f>
        <v>0</v>
      </c>
      <c r="J102" s="134" t="str">
        <f>IF(I158=0,"",I102/I158*100)</f>
        <v/>
      </c>
    </row>
    <row r="103" spans="1:10" ht="25.5" customHeight="1" x14ac:dyDescent="0.2">
      <c r="A103" s="126"/>
      <c r="B103" s="131" t="s">
        <v>158</v>
      </c>
      <c r="C103" s="196" t="s">
        <v>159</v>
      </c>
      <c r="D103" s="197"/>
      <c r="E103" s="197"/>
      <c r="F103" s="136" t="s">
        <v>24</v>
      </c>
      <c r="G103" s="137"/>
      <c r="H103" s="137"/>
      <c r="I103" s="137">
        <f>'SO_04 D1.04.01 Pol'!G514</f>
        <v>0</v>
      </c>
      <c r="J103" s="134" t="str">
        <f>IF(I158=0,"",I103/I158*100)</f>
        <v/>
      </c>
    </row>
    <row r="104" spans="1:10" ht="25.5" customHeight="1" x14ac:dyDescent="0.2">
      <c r="A104" s="126"/>
      <c r="B104" s="131" t="s">
        <v>160</v>
      </c>
      <c r="C104" s="196" t="s">
        <v>161</v>
      </c>
      <c r="D104" s="197"/>
      <c r="E104" s="197"/>
      <c r="F104" s="136" t="s">
        <v>24</v>
      </c>
      <c r="G104" s="137"/>
      <c r="H104" s="137"/>
      <c r="I104" s="137">
        <f>'SO_04 D1.04.04 Pol'!G8</f>
        <v>0</v>
      </c>
      <c r="J104" s="134" t="str">
        <f>IF(I158=0,"",I104/I158*100)</f>
        <v/>
      </c>
    </row>
    <row r="105" spans="1:10" ht="25.5" customHeight="1" x14ac:dyDescent="0.2">
      <c r="A105" s="126"/>
      <c r="B105" s="131" t="s">
        <v>162</v>
      </c>
      <c r="C105" s="196" t="s">
        <v>163</v>
      </c>
      <c r="D105" s="197"/>
      <c r="E105" s="197"/>
      <c r="F105" s="136" t="s">
        <v>24</v>
      </c>
      <c r="G105" s="137"/>
      <c r="H105" s="137"/>
      <c r="I105" s="137">
        <f>'SO_04 D1.04.01 Pol'!G744+'xPS_04 D2.04.01a Pol'!G34</f>
        <v>0</v>
      </c>
      <c r="J105" s="134" t="str">
        <f>IF(I158=0,"",I105/I158*100)</f>
        <v/>
      </c>
    </row>
    <row r="106" spans="1:10" ht="25.5" customHeight="1" x14ac:dyDescent="0.2">
      <c r="A106" s="126"/>
      <c r="B106" s="131" t="s">
        <v>164</v>
      </c>
      <c r="C106" s="196" t="s">
        <v>165</v>
      </c>
      <c r="D106" s="197"/>
      <c r="E106" s="197"/>
      <c r="F106" s="136" t="s">
        <v>24</v>
      </c>
      <c r="G106" s="137"/>
      <c r="H106" s="137"/>
      <c r="I106" s="137">
        <f>'SO_04 D1.04.01 Pol'!G752</f>
        <v>0</v>
      </c>
      <c r="J106" s="134" t="str">
        <f>IF(I158=0,"",I106/I158*100)</f>
        <v/>
      </c>
    </row>
    <row r="107" spans="1:10" ht="25.5" customHeight="1" x14ac:dyDescent="0.2">
      <c r="A107" s="126"/>
      <c r="B107" s="131" t="s">
        <v>166</v>
      </c>
      <c r="C107" s="196" t="s">
        <v>167</v>
      </c>
      <c r="D107" s="197"/>
      <c r="E107" s="197"/>
      <c r="F107" s="136" t="s">
        <v>24</v>
      </c>
      <c r="G107" s="137"/>
      <c r="H107" s="137"/>
      <c r="I107" s="137">
        <f>'SO_04 D1.04.06 Pol'!G8</f>
        <v>0</v>
      </c>
      <c r="J107" s="134" t="str">
        <f>IF(I158=0,"",I107/I158*100)</f>
        <v/>
      </c>
    </row>
    <row r="108" spans="1:10" ht="25.5" customHeight="1" x14ac:dyDescent="0.2">
      <c r="A108" s="126"/>
      <c r="B108" s="131" t="s">
        <v>166</v>
      </c>
      <c r="C108" s="196" t="s">
        <v>168</v>
      </c>
      <c r="D108" s="197"/>
      <c r="E108" s="197"/>
      <c r="F108" s="136" t="s">
        <v>24</v>
      </c>
      <c r="G108" s="137"/>
      <c r="H108" s="137"/>
      <c r="I108" s="137">
        <f>'SO_04 D1.04.06 Pol'!G20</f>
        <v>0</v>
      </c>
      <c r="J108" s="134" t="str">
        <f>IF(I158=0,"",I108/I158*100)</f>
        <v/>
      </c>
    </row>
    <row r="109" spans="1:10" ht="25.5" customHeight="1" x14ac:dyDescent="0.2">
      <c r="A109" s="126"/>
      <c r="B109" s="131" t="s">
        <v>169</v>
      </c>
      <c r="C109" s="196" t="s">
        <v>170</v>
      </c>
      <c r="D109" s="197"/>
      <c r="E109" s="197"/>
      <c r="F109" s="136" t="s">
        <v>24</v>
      </c>
      <c r="G109" s="137"/>
      <c r="H109" s="137"/>
      <c r="I109" s="137">
        <f>'SO_04 D1.04.06 Pol'!G53</f>
        <v>0</v>
      </c>
      <c r="J109" s="134" t="str">
        <f>IF(I158=0,"",I109/I158*100)</f>
        <v/>
      </c>
    </row>
    <row r="110" spans="1:10" ht="25.5" customHeight="1" x14ac:dyDescent="0.2">
      <c r="A110" s="126"/>
      <c r="B110" s="131" t="s">
        <v>171</v>
      </c>
      <c r="C110" s="196" t="s">
        <v>172</v>
      </c>
      <c r="D110" s="197"/>
      <c r="E110" s="197"/>
      <c r="F110" s="136" t="s">
        <v>24</v>
      </c>
      <c r="G110" s="137"/>
      <c r="H110" s="137"/>
      <c r="I110" s="137">
        <f>'SO_04 D1.04.06 Pol'!G173</f>
        <v>0</v>
      </c>
      <c r="J110" s="134" t="str">
        <f>IF(I158=0,"",I110/I158*100)</f>
        <v/>
      </c>
    </row>
    <row r="111" spans="1:10" ht="25.5" customHeight="1" x14ac:dyDescent="0.2">
      <c r="A111" s="126"/>
      <c r="B111" s="131" t="s">
        <v>173</v>
      </c>
      <c r="C111" s="196" t="s">
        <v>174</v>
      </c>
      <c r="D111" s="197"/>
      <c r="E111" s="197"/>
      <c r="F111" s="136" t="s">
        <v>24</v>
      </c>
      <c r="G111" s="137"/>
      <c r="H111" s="137"/>
      <c r="I111" s="137">
        <f>'SO_04 D1.04.06 Pol'!G297</f>
        <v>0</v>
      </c>
      <c r="J111" s="134" t="str">
        <f>IF(I158=0,"",I111/I158*100)</f>
        <v/>
      </c>
    </row>
    <row r="112" spans="1:10" ht="25.5" customHeight="1" x14ac:dyDescent="0.2">
      <c r="A112" s="126"/>
      <c r="B112" s="131" t="s">
        <v>175</v>
      </c>
      <c r="C112" s="196" t="s">
        <v>176</v>
      </c>
      <c r="D112" s="197"/>
      <c r="E112" s="197"/>
      <c r="F112" s="136" t="s">
        <v>24</v>
      </c>
      <c r="G112" s="137"/>
      <c r="H112" s="137"/>
      <c r="I112" s="137">
        <f>'SO_04 D1.04.06 Pol'!G455</f>
        <v>0</v>
      </c>
      <c r="J112" s="134" t="str">
        <f>IF(I158=0,"",I112/I158*100)</f>
        <v/>
      </c>
    </row>
    <row r="113" spans="1:10" ht="25.5" customHeight="1" x14ac:dyDescent="0.2">
      <c r="A113" s="126"/>
      <c r="B113" s="131" t="s">
        <v>177</v>
      </c>
      <c r="C113" s="196" t="s">
        <v>178</v>
      </c>
      <c r="D113" s="197"/>
      <c r="E113" s="197"/>
      <c r="F113" s="136" t="s">
        <v>24</v>
      </c>
      <c r="G113" s="137"/>
      <c r="H113" s="137"/>
      <c r="I113" s="137">
        <f>'SO_04 D1.04.06 Pol'!G500</f>
        <v>0</v>
      </c>
      <c r="J113" s="134" t="str">
        <f>IF(I158=0,"",I113/I158*100)</f>
        <v/>
      </c>
    </row>
    <row r="114" spans="1:10" ht="25.5" customHeight="1" x14ac:dyDescent="0.2">
      <c r="A114" s="126"/>
      <c r="B114" s="131" t="s">
        <v>179</v>
      </c>
      <c r="C114" s="196" t="s">
        <v>180</v>
      </c>
      <c r="D114" s="197"/>
      <c r="E114" s="197"/>
      <c r="F114" s="136" t="s">
        <v>24</v>
      </c>
      <c r="G114" s="137"/>
      <c r="H114" s="137"/>
      <c r="I114" s="137">
        <f>'SO_04 D1.04.06 Pol'!G529</f>
        <v>0</v>
      </c>
      <c r="J114" s="134" t="str">
        <f>IF(I158=0,"",I114/I158*100)</f>
        <v/>
      </c>
    </row>
    <row r="115" spans="1:10" ht="25.5" customHeight="1" x14ac:dyDescent="0.2">
      <c r="A115" s="126"/>
      <c r="B115" s="131" t="s">
        <v>181</v>
      </c>
      <c r="C115" s="196" t="s">
        <v>182</v>
      </c>
      <c r="D115" s="197"/>
      <c r="E115" s="197"/>
      <c r="F115" s="136" t="s">
        <v>24</v>
      </c>
      <c r="G115" s="137"/>
      <c r="H115" s="137"/>
      <c r="I115" s="137">
        <f>'SO_04 D1.04.06 Pol'!G539</f>
        <v>0</v>
      </c>
      <c r="J115" s="134" t="str">
        <f>IF(I158=0,"",I115/I158*100)</f>
        <v/>
      </c>
    </row>
    <row r="116" spans="1:10" ht="25.5" customHeight="1" x14ac:dyDescent="0.2">
      <c r="A116" s="126"/>
      <c r="B116" s="131" t="s">
        <v>183</v>
      </c>
      <c r="C116" s="196" t="s">
        <v>184</v>
      </c>
      <c r="D116" s="197"/>
      <c r="E116" s="197"/>
      <c r="F116" s="136" t="s">
        <v>24</v>
      </c>
      <c r="G116" s="137"/>
      <c r="H116" s="137"/>
      <c r="I116" s="137">
        <f>'SO_04 D1.04.06 Pol'!G577</f>
        <v>0</v>
      </c>
      <c r="J116" s="134" t="str">
        <f>IF(I158=0,"",I116/I158*100)</f>
        <v/>
      </c>
    </row>
    <row r="117" spans="1:10" ht="25.5" customHeight="1" x14ac:dyDescent="0.2">
      <c r="A117" s="126"/>
      <c r="B117" s="131" t="s">
        <v>185</v>
      </c>
      <c r="C117" s="196" t="s">
        <v>186</v>
      </c>
      <c r="D117" s="197"/>
      <c r="E117" s="197"/>
      <c r="F117" s="136" t="s">
        <v>24</v>
      </c>
      <c r="G117" s="137"/>
      <c r="H117" s="137"/>
      <c r="I117" s="137">
        <f>'SO_04 D1.04.06 Pol'!G619</f>
        <v>0</v>
      </c>
      <c r="J117" s="134" t="str">
        <f>IF(I158=0,"",I117/I158*100)</f>
        <v/>
      </c>
    </row>
    <row r="118" spans="1:10" ht="25.5" customHeight="1" x14ac:dyDescent="0.2">
      <c r="A118" s="126"/>
      <c r="B118" s="131" t="s">
        <v>187</v>
      </c>
      <c r="C118" s="196" t="s">
        <v>188</v>
      </c>
      <c r="D118" s="197"/>
      <c r="E118" s="197"/>
      <c r="F118" s="136" t="s">
        <v>24</v>
      </c>
      <c r="G118" s="137"/>
      <c r="H118" s="137"/>
      <c r="I118" s="137">
        <f>'SO_04 D1.04.06 Pol'!G630</f>
        <v>0</v>
      </c>
      <c r="J118" s="134" t="str">
        <f>IF(I158=0,"",I118/I158*100)</f>
        <v/>
      </c>
    </row>
    <row r="119" spans="1:10" ht="25.5" customHeight="1" x14ac:dyDescent="0.2">
      <c r="A119" s="126"/>
      <c r="B119" s="131" t="s">
        <v>189</v>
      </c>
      <c r="C119" s="196" t="s">
        <v>190</v>
      </c>
      <c r="D119" s="197"/>
      <c r="E119" s="197"/>
      <c r="F119" s="136" t="s">
        <v>24</v>
      </c>
      <c r="G119" s="137"/>
      <c r="H119" s="137"/>
      <c r="I119" s="137">
        <f>'SO_04 D1.04.06 Pol'!G713</f>
        <v>0</v>
      </c>
      <c r="J119" s="134" t="str">
        <f>IF(I158=0,"",I119/I158*100)</f>
        <v/>
      </c>
    </row>
    <row r="120" spans="1:10" ht="25.5" customHeight="1" x14ac:dyDescent="0.2">
      <c r="A120" s="126"/>
      <c r="B120" s="131" t="s">
        <v>191</v>
      </c>
      <c r="C120" s="196" t="s">
        <v>192</v>
      </c>
      <c r="D120" s="197"/>
      <c r="E120" s="197"/>
      <c r="F120" s="136" t="s">
        <v>24</v>
      </c>
      <c r="G120" s="137"/>
      <c r="H120" s="137"/>
      <c r="I120" s="137">
        <f>'SO_04 D1.04.06 Pol'!G720</f>
        <v>0</v>
      </c>
      <c r="J120" s="134" t="str">
        <f>IF(I158=0,"",I120/I158*100)</f>
        <v/>
      </c>
    </row>
    <row r="121" spans="1:10" ht="25.5" customHeight="1" x14ac:dyDescent="0.2">
      <c r="A121" s="126"/>
      <c r="B121" s="131" t="s">
        <v>193</v>
      </c>
      <c r="C121" s="196" t="s">
        <v>194</v>
      </c>
      <c r="D121" s="197"/>
      <c r="E121" s="197"/>
      <c r="F121" s="136" t="s">
        <v>24</v>
      </c>
      <c r="G121" s="137"/>
      <c r="H121" s="137"/>
      <c r="I121" s="137">
        <f>'SO_04 D1.04.06 Pol'!G773</f>
        <v>0</v>
      </c>
      <c r="J121" s="134" t="str">
        <f>IF(I158=0,"",I121/I158*100)</f>
        <v/>
      </c>
    </row>
    <row r="122" spans="1:10" ht="25.5" customHeight="1" x14ac:dyDescent="0.2">
      <c r="A122" s="126"/>
      <c r="B122" s="131" t="s">
        <v>195</v>
      </c>
      <c r="C122" s="196" t="s">
        <v>196</v>
      </c>
      <c r="D122" s="197"/>
      <c r="E122" s="197"/>
      <c r="F122" s="136" t="s">
        <v>24</v>
      </c>
      <c r="G122" s="137"/>
      <c r="H122" s="137"/>
      <c r="I122" s="137">
        <f>'SO_04 D1.04.06 Pol'!G905</f>
        <v>0</v>
      </c>
      <c r="J122" s="134" t="str">
        <f>IF(I158=0,"",I122/I158*100)</f>
        <v/>
      </c>
    </row>
    <row r="123" spans="1:10" ht="25.5" customHeight="1" x14ac:dyDescent="0.2">
      <c r="A123" s="126"/>
      <c r="B123" s="131" t="s">
        <v>197</v>
      </c>
      <c r="C123" s="196" t="s">
        <v>198</v>
      </c>
      <c r="D123" s="197"/>
      <c r="E123" s="197"/>
      <c r="F123" s="136" t="s">
        <v>24</v>
      </c>
      <c r="G123" s="137"/>
      <c r="H123" s="137"/>
      <c r="I123" s="137">
        <f>'SO_04 D1.04.06 Pol'!G930</f>
        <v>0</v>
      </c>
      <c r="J123" s="134" t="str">
        <f>IF(I158=0,"",I123/I158*100)</f>
        <v/>
      </c>
    </row>
    <row r="124" spans="1:10" ht="25.5" customHeight="1" x14ac:dyDescent="0.2">
      <c r="A124" s="126"/>
      <c r="B124" s="131" t="s">
        <v>199</v>
      </c>
      <c r="C124" s="196" t="s">
        <v>200</v>
      </c>
      <c r="D124" s="197"/>
      <c r="E124" s="197"/>
      <c r="F124" s="136" t="s">
        <v>24</v>
      </c>
      <c r="G124" s="137"/>
      <c r="H124" s="137"/>
      <c r="I124" s="137">
        <f>'SO_04 D1.04.06 Pol'!G937</f>
        <v>0</v>
      </c>
      <c r="J124" s="134" t="str">
        <f>IF(I158=0,"",I124/I158*100)</f>
        <v/>
      </c>
    </row>
    <row r="125" spans="1:10" ht="25.5" customHeight="1" x14ac:dyDescent="0.2">
      <c r="A125" s="126"/>
      <c r="B125" s="131" t="s">
        <v>201</v>
      </c>
      <c r="C125" s="196" t="s">
        <v>202</v>
      </c>
      <c r="D125" s="197"/>
      <c r="E125" s="197"/>
      <c r="F125" s="136" t="s">
        <v>24</v>
      </c>
      <c r="G125" s="137"/>
      <c r="H125" s="137"/>
      <c r="I125" s="137">
        <f>'SO_04 D1.04.06 Pol'!G978</f>
        <v>0</v>
      </c>
      <c r="J125" s="134" t="str">
        <f>IF(I158=0,"",I125/I158*100)</f>
        <v/>
      </c>
    </row>
    <row r="126" spans="1:10" ht="25.5" customHeight="1" x14ac:dyDescent="0.2">
      <c r="A126" s="126"/>
      <c r="B126" s="131" t="s">
        <v>203</v>
      </c>
      <c r="C126" s="196" t="s">
        <v>204</v>
      </c>
      <c r="D126" s="197"/>
      <c r="E126" s="197"/>
      <c r="F126" s="136" t="s">
        <v>24</v>
      </c>
      <c r="G126" s="137"/>
      <c r="H126" s="137"/>
      <c r="I126" s="137">
        <f>'SO_04 D1.04.06 Pol'!G987</f>
        <v>0</v>
      </c>
      <c r="J126" s="134" t="str">
        <f>IF(I158=0,"",I126/I158*100)</f>
        <v/>
      </c>
    </row>
    <row r="127" spans="1:10" ht="25.5" customHeight="1" x14ac:dyDescent="0.2">
      <c r="A127" s="126"/>
      <c r="B127" s="131" t="s">
        <v>205</v>
      </c>
      <c r="C127" s="196" t="s">
        <v>206</v>
      </c>
      <c r="D127" s="197"/>
      <c r="E127" s="197"/>
      <c r="F127" s="136" t="s">
        <v>24</v>
      </c>
      <c r="G127" s="137"/>
      <c r="H127" s="137"/>
      <c r="I127" s="137">
        <f>'SO_04 D1.04.04 Pol'!G13</f>
        <v>0</v>
      </c>
      <c r="J127" s="134" t="str">
        <f>IF(I158=0,"",I127/I158*100)</f>
        <v/>
      </c>
    </row>
    <row r="128" spans="1:10" ht="25.5" customHeight="1" x14ac:dyDescent="0.2">
      <c r="A128" s="126"/>
      <c r="B128" s="131" t="s">
        <v>207</v>
      </c>
      <c r="C128" s="196" t="s">
        <v>208</v>
      </c>
      <c r="D128" s="197"/>
      <c r="E128" s="197"/>
      <c r="F128" s="136" t="s">
        <v>24</v>
      </c>
      <c r="G128" s="137"/>
      <c r="H128" s="137"/>
      <c r="I128" s="137">
        <f>'SO_04 D1.04.04 Pol'!G17</f>
        <v>0</v>
      </c>
      <c r="J128" s="134" t="str">
        <f>IF(I158=0,"",I128/I158*100)</f>
        <v/>
      </c>
    </row>
    <row r="129" spans="1:10" ht="25.5" customHeight="1" x14ac:dyDescent="0.2">
      <c r="A129" s="126"/>
      <c r="B129" s="131" t="s">
        <v>209</v>
      </c>
      <c r="C129" s="196" t="s">
        <v>210</v>
      </c>
      <c r="D129" s="197"/>
      <c r="E129" s="197"/>
      <c r="F129" s="136" t="s">
        <v>24</v>
      </c>
      <c r="G129" s="137"/>
      <c r="H129" s="137"/>
      <c r="I129" s="137">
        <f>'SO_04 D1.04.04 Pol'!G21</f>
        <v>0</v>
      </c>
      <c r="J129" s="134" t="str">
        <f>IF(I158=0,"",I129/I158*100)</f>
        <v/>
      </c>
    </row>
    <row r="130" spans="1:10" ht="25.5" customHeight="1" x14ac:dyDescent="0.2">
      <c r="A130" s="126"/>
      <c r="B130" s="131" t="s">
        <v>211</v>
      </c>
      <c r="C130" s="196" t="s">
        <v>212</v>
      </c>
      <c r="D130" s="197"/>
      <c r="E130" s="197"/>
      <c r="F130" s="136" t="s">
        <v>24</v>
      </c>
      <c r="G130" s="137"/>
      <c r="H130" s="137"/>
      <c r="I130" s="137">
        <f>'SO_04 D1.04.04 Pol'!G25</f>
        <v>0</v>
      </c>
      <c r="J130" s="134" t="str">
        <f>IF(I158=0,"",I130/I158*100)</f>
        <v/>
      </c>
    </row>
    <row r="131" spans="1:10" ht="25.5" customHeight="1" x14ac:dyDescent="0.2">
      <c r="A131" s="126"/>
      <c r="B131" s="131" t="s">
        <v>213</v>
      </c>
      <c r="C131" s="196" t="s">
        <v>214</v>
      </c>
      <c r="D131" s="197"/>
      <c r="E131" s="197"/>
      <c r="F131" s="136" t="s">
        <v>25</v>
      </c>
      <c r="G131" s="137"/>
      <c r="H131" s="137"/>
      <c r="I131" s="137">
        <f>'xPS_04 D2.04.03 Pol'!G348</f>
        <v>0</v>
      </c>
      <c r="J131" s="134" t="str">
        <f>IF(I158=0,"",I131/I158*100)</f>
        <v/>
      </c>
    </row>
    <row r="132" spans="1:10" ht="25.5" customHeight="1" x14ac:dyDescent="0.2">
      <c r="A132" s="126"/>
      <c r="B132" s="131" t="s">
        <v>213</v>
      </c>
      <c r="C132" s="196" t="s">
        <v>215</v>
      </c>
      <c r="D132" s="197"/>
      <c r="E132" s="197"/>
      <c r="F132" s="136" t="s">
        <v>25</v>
      </c>
      <c r="G132" s="137"/>
      <c r="H132" s="137"/>
      <c r="I132" s="137">
        <f>'xPS_04 D2.04.02 Pol'!G510</f>
        <v>0</v>
      </c>
      <c r="J132" s="134" t="str">
        <f>IF(I158=0,"",I132/I158*100)</f>
        <v/>
      </c>
    </row>
    <row r="133" spans="1:10" ht="25.5" customHeight="1" x14ac:dyDescent="0.2">
      <c r="A133" s="126"/>
      <c r="B133" s="131" t="s">
        <v>216</v>
      </c>
      <c r="C133" s="196" t="s">
        <v>217</v>
      </c>
      <c r="D133" s="197"/>
      <c r="E133" s="197"/>
      <c r="F133" s="136" t="s">
        <v>25</v>
      </c>
      <c r="G133" s="137"/>
      <c r="H133" s="137"/>
      <c r="I133" s="137">
        <f>'SO_04 D1.04.01 Pol'!G765+'xPS_04 D2.04.01a Pol'!G40</f>
        <v>0</v>
      </c>
      <c r="J133" s="134" t="str">
        <f>IF(I158=0,"",I133/I158*100)</f>
        <v/>
      </c>
    </row>
    <row r="134" spans="1:10" ht="25.5" customHeight="1" x14ac:dyDescent="0.2">
      <c r="A134" s="126"/>
      <c r="B134" s="131" t="s">
        <v>218</v>
      </c>
      <c r="C134" s="196" t="s">
        <v>206</v>
      </c>
      <c r="D134" s="197"/>
      <c r="E134" s="197"/>
      <c r="F134" s="136" t="s">
        <v>25</v>
      </c>
      <c r="G134" s="137"/>
      <c r="H134" s="137"/>
      <c r="I134" s="137">
        <f>'SO_04 D1.04.04 Pol'!G29</f>
        <v>0</v>
      </c>
      <c r="J134" s="134" t="str">
        <f>IF(I158=0,"",I134/I158*100)</f>
        <v/>
      </c>
    </row>
    <row r="135" spans="1:10" ht="25.5" customHeight="1" x14ac:dyDescent="0.2">
      <c r="A135" s="126"/>
      <c r="B135" s="131" t="s">
        <v>219</v>
      </c>
      <c r="C135" s="196" t="s">
        <v>208</v>
      </c>
      <c r="D135" s="197"/>
      <c r="E135" s="197"/>
      <c r="F135" s="136" t="s">
        <v>25</v>
      </c>
      <c r="G135" s="137"/>
      <c r="H135" s="137"/>
      <c r="I135" s="137">
        <f>'SO_04 D1.04.04 Pol'!G110</f>
        <v>0</v>
      </c>
      <c r="J135" s="134" t="str">
        <f>IF(I158=0,"",I135/I158*100)</f>
        <v/>
      </c>
    </row>
    <row r="136" spans="1:10" ht="25.5" customHeight="1" x14ac:dyDescent="0.2">
      <c r="A136" s="126"/>
      <c r="B136" s="131" t="s">
        <v>220</v>
      </c>
      <c r="C136" s="196" t="s">
        <v>210</v>
      </c>
      <c r="D136" s="197"/>
      <c r="E136" s="197"/>
      <c r="F136" s="136" t="s">
        <v>25</v>
      </c>
      <c r="G136" s="137"/>
      <c r="H136" s="137"/>
      <c r="I136" s="137">
        <f>'SO_04 D1.04.04 Pol'!G255</f>
        <v>0</v>
      </c>
      <c r="J136" s="134" t="str">
        <f>IF(I158=0,"",I136/I158*100)</f>
        <v/>
      </c>
    </row>
    <row r="137" spans="1:10" ht="25.5" customHeight="1" x14ac:dyDescent="0.2">
      <c r="A137" s="126"/>
      <c r="B137" s="131" t="s">
        <v>221</v>
      </c>
      <c r="C137" s="196" t="s">
        <v>222</v>
      </c>
      <c r="D137" s="197"/>
      <c r="E137" s="197"/>
      <c r="F137" s="136" t="s">
        <v>25</v>
      </c>
      <c r="G137" s="137"/>
      <c r="H137" s="137"/>
      <c r="I137" s="137">
        <f>'SO_04 D1.04.01 Pol'!G830</f>
        <v>0</v>
      </c>
      <c r="J137" s="134" t="str">
        <f>IF(I158=0,"",I137/I158*100)</f>
        <v/>
      </c>
    </row>
    <row r="138" spans="1:10" ht="25.5" customHeight="1" x14ac:dyDescent="0.2">
      <c r="A138" s="126"/>
      <c r="B138" s="131" t="s">
        <v>223</v>
      </c>
      <c r="C138" s="196" t="s">
        <v>224</v>
      </c>
      <c r="D138" s="197"/>
      <c r="E138" s="197"/>
      <c r="F138" s="136" t="s">
        <v>25</v>
      </c>
      <c r="G138" s="137"/>
      <c r="H138" s="137"/>
      <c r="I138" s="137">
        <f>'SO_04 D1.04.01 Pol'!G852</f>
        <v>0</v>
      </c>
      <c r="J138" s="134" t="str">
        <f>IF(I158=0,"",I138/I158*100)</f>
        <v/>
      </c>
    </row>
    <row r="139" spans="1:10" ht="25.5" customHeight="1" x14ac:dyDescent="0.2">
      <c r="A139" s="126"/>
      <c r="B139" s="131" t="s">
        <v>225</v>
      </c>
      <c r="C139" s="196" t="s">
        <v>212</v>
      </c>
      <c r="D139" s="197"/>
      <c r="E139" s="197"/>
      <c r="F139" s="136" t="s">
        <v>25</v>
      </c>
      <c r="G139" s="137"/>
      <c r="H139" s="137"/>
      <c r="I139" s="137">
        <f>'SO_04 D1.04.04 Pol'!G287</f>
        <v>0</v>
      </c>
      <c r="J139" s="134" t="str">
        <f>IF(I158=0,"",I139/I158*100)</f>
        <v/>
      </c>
    </row>
    <row r="140" spans="1:10" ht="25.5" customHeight="1" x14ac:dyDescent="0.2">
      <c r="A140" s="126"/>
      <c r="B140" s="131" t="s">
        <v>225</v>
      </c>
      <c r="C140" s="196" t="s">
        <v>226</v>
      </c>
      <c r="D140" s="197"/>
      <c r="E140" s="197"/>
      <c r="F140" s="136" t="s">
        <v>25</v>
      </c>
      <c r="G140" s="137"/>
      <c r="H140" s="137"/>
      <c r="I140" s="137">
        <f>'SO_04 D1.04.01 Pol'!G861</f>
        <v>0</v>
      </c>
      <c r="J140" s="134" t="str">
        <f>IF(I158=0,"",I140/I158*100)</f>
        <v/>
      </c>
    </row>
    <row r="141" spans="1:10" ht="25.5" customHeight="1" x14ac:dyDescent="0.2">
      <c r="A141" s="126"/>
      <c r="B141" s="131" t="s">
        <v>227</v>
      </c>
      <c r="C141" s="196" t="s">
        <v>228</v>
      </c>
      <c r="D141" s="197"/>
      <c r="E141" s="197"/>
      <c r="F141" s="136" t="s">
        <v>25</v>
      </c>
      <c r="G141" s="137"/>
      <c r="H141" s="137"/>
      <c r="I141" s="137">
        <f>'SO_04 D1.04.01 Pol'!G896</f>
        <v>0</v>
      </c>
      <c r="J141" s="134" t="str">
        <f>IF(I158=0,"",I141/I158*100)</f>
        <v/>
      </c>
    </row>
    <row r="142" spans="1:10" ht="25.5" customHeight="1" x14ac:dyDescent="0.2">
      <c r="A142" s="126"/>
      <c r="B142" s="131" t="s">
        <v>229</v>
      </c>
      <c r="C142" s="196" t="s">
        <v>230</v>
      </c>
      <c r="D142" s="197"/>
      <c r="E142" s="197"/>
      <c r="F142" s="136" t="s">
        <v>25</v>
      </c>
      <c r="G142" s="137"/>
      <c r="H142" s="137"/>
      <c r="I142" s="137">
        <f>'SO_04 D1.04.01 Pol'!G924</f>
        <v>0</v>
      </c>
      <c r="J142" s="134" t="str">
        <f>IF(I158=0,"",I142/I158*100)</f>
        <v/>
      </c>
    </row>
    <row r="143" spans="1:10" ht="25.5" customHeight="1" x14ac:dyDescent="0.2">
      <c r="A143" s="126"/>
      <c r="B143" s="131" t="s">
        <v>231</v>
      </c>
      <c r="C143" s="196" t="s">
        <v>232</v>
      </c>
      <c r="D143" s="197"/>
      <c r="E143" s="197"/>
      <c r="F143" s="136" t="s">
        <v>25</v>
      </c>
      <c r="G143" s="137"/>
      <c r="H143" s="137"/>
      <c r="I143" s="137">
        <f>'xPS_04 D2.04.01a Pol'!G79</f>
        <v>0</v>
      </c>
      <c r="J143" s="134" t="str">
        <f>IF(I158=0,"",I143/I158*100)</f>
        <v/>
      </c>
    </row>
    <row r="144" spans="1:10" ht="25.5" customHeight="1" x14ac:dyDescent="0.2">
      <c r="A144" s="126"/>
      <c r="B144" s="131" t="s">
        <v>233</v>
      </c>
      <c r="C144" s="196" t="s">
        <v>234</v>
      </c>
      <c r="D144" s="197"/>
      <c r="E144" s="197"/>
      <c r="F144" s="136" t="s">
        <v>25</v>
      </c>
      <c r="G144" s="137"/>
      <c r="H144" s="137"/>
      <c r="I144" s="137">
        <f>'SO_04 D1.04.01 Pol'!G929</f>
        <v>0</v>
      </c>
      <c r="J144" s="134" t="str">
        <f>IF(I158=0,"",I144/I158*100)</f>
        <v/>
      </c>
    </row>
    <row r="145" spans="1:10" ht="25.5" customHeight="1" x14ac:dyDescent="0.2">
      <c r="A145" s="126"/>
      <c r="B145" s="131" t="s">
        <v>235</v>
      </c>
      <c r="C145" s="196" t="s">
        <v>236</v>
      </c>
      <c r="D145" s="197"/>
      <c r="E145" s="197"/>
      <c r="F145" s="136" t="s">
        <v>25</v>
      </c>
      <c r="G145" s="137"/>
      <c r="H145" s="137"/>
      <c r="I145" s="137">
        <f>'SO_04 D1.04.01 Pol'!G932</f>
        <v>0</v>
      </c>
      <c r="J145" s="134" t="str">
        <f>IF(I158=0,"",I145/I158*100)</f>
        <v/>
      </c>
    </row>
    <row r="146" spans="1:10" ht="25.5" customHeight="1" x14ac:dyDescent="0.2">
      <c r="A146" s="126"/>
      <c r="B146" s="131" t="s">
        <v>237</v>
      </c>
      <c r="C146" s="196" t="s">
        <v>238</v>
      </c>
      <c r="D146" s="197"/>
      <c r="E146" s="197"/>
      <c r="F146" s="136" t="s">
        <v>25</v>
      </c>
      <c r="G146" s="137"/>
      <c r="H146" s="137"/>
      <c r="I146" s="137">
        <f>'SO_04 D1.04.01 Pol'!G944</f>
        <v>0</v>
      </c>
      <c r="J146" s="134" t="str">
        <f>IF(I158=0,"",I146/I158*100)</f>
        <v/>
      </c>
    </row>
    <row r="147" spans="1:10" ht="25.5" customHeight="1" x14ac:dyDescent="0.2">
      <c r="A147" s="126"/>
      <c r="B147" s="131" t="s">
        <v>239</v>
      </c>
      <c r="C147" s="196" t="s">
        <v>240</v>
      </c>
      <c r="D147" s="197"/>
      <c r="E147" s="197"/>
      <c r="F147" s="136" t="s">
        <v>25</v>
      </c>
      <c r="G147" s="137"/>
      <c r="H147" s="137"/>
      <c r="I147" s="137">
        <f>'SO_04 D1.04.01 Pol'!G1024</f>
        <v>0</v>
      </c>
      <c r="J147" s="134" t="str">
        <f>IF(I158=0,"",I147/I158*100)</f>
        <v/>
      </c>
    </row>
    <row r="148" spans="1:10" ht="25.5" customHeight="1" x14ac:dyDescent="0.2">
      <c r="A148" s="126"/>
      <c r="B148" s="131" t="s">
        <v>241</v>
      </c>
      <c r="C148" s="196" t="s">
        <v>242</v>
      </c>
      <c r="D148" s="197"/>
      <c r="E148" s="197"/>
      <c r="F148" s="136" t="s">
        <v>25</v>
      </c>
      <c r="G148" s="137"/>
      <c r="H148" s="137"/>
      <c r="I148" s="137">
        <f>'SO_04 D1.04.01 Pol'!G1047</f>
        <v>0</v>
      </c>
      <c r="J148" s="134" t="str">
        <f>IF(I158=0,"",I148/I158*100)</f>
        <v/>
      </c>
    </row>
    <row r="149" spans="1:10" ht="25.5" customHeight="1" x14ac:dyDescent="0.2">
      <c r="A149" s="126"/>
      <c r="B149" s="131" t="s">
        <v>243</v>
      </c>
      <c r="C149" s="196" t="s">
        <v>141</v>
      </c>
      <c r="D149" s="197"/>
      <c r="E149" s="197"/>
      <c r="F149" s="136" t="s">
        <v>25</v>
      </c>
      <c r="G149" s="137"/>
      <c r="H149" s="137"/>
      <c r="I149" s="137">
        <f>'SO_04 D1.04.01 Pol'!G1110</f>
        <v>0</v>
      </c>
      <c r="J149" s="134" t="str">
        <f>IF(I158=0,"",I149/I158*100)</f>
        <v/>
      </c>
    </row>
    <row r="150" spans="1:10" ht="25.5" customHeight="1" x14ac:dyDescent="0.2">
      <c r="A150" s="126"/>
      <c r="B150" s="131" t="s">
        <v>244</v>
      </c>
      <c r="C150" s="196" t="s">
        <v>245</v>
      </c>
      <c r="D150" s="197"/>
      <c r="E150" s="197"/>
      <c r="F150" s="136" t="s">
        <v>25</v>
      </c>
      <c r="G150" s="137"/>
      <c r="H150" s="137"/>
      <c r="I150" s="137">
        <f>'SO_04 D1.04.01 Pol'!G1132</f>
        <v>0</v>
      </c>
      <c r="J150" s="134" t="str">
        <f>IF(I158=0,"",I150/I158*100)</f>
        <v/>
      </c>
    </row>
    <row r="151" spans="1:10" ht="25.5" customHeight="1" x14ac:dyDescent="0.2">
      <c r="A151" s="126"/>
      <c r="B151" s="131" t="s">
        <v>246</v>
      </c>
      <c r="C151" s="196" t="s">
        <v>247</v>
      </c>
      <c r="D151" s="197"/>
      <c r="E151" s="197"/>
      <c r="F151" s="136" t="s">
        <v>26</v>
      </c>
      <c r="G151" s="137"/>
      <c r="H151" s="137"/>
      <c r="I151" s="137">
        <f>'xPS_04 D2.04.01a Pol'!G602</f>
        <v>0</v>
      </c>
      <c r="J151" s="134" t="str">
        <f>IF(I158=0,"",I151/I158*100)</f>
        <v/>
      </c>
    </row>
    <row r="152" spans="1:10" ht="25.5" customHeight="1" x14ac:dyDescent="0.2">
      <c r="A152" s="126"/>
      <c r="B152" s="131" t="s">
        <v>248</v>
      </c>
      <c r="C152" s="196" t="s">
        <v>249</v>
      </c>
      <c r="D152" s="197"/>
      <c r="E152" s="197"/>
      <c r="F152" s="136" t="s">
        <v>26</v>
      </c>
      <c r="G152" s="137"/>
      <c r="H152" s="137"/>
      <c r="I152" s="137">
        <f>'SO_04 D1.04.01 Pol'!G1144</f>
        <v>0</v>
      </c>
      <c r="J152" s="134" t="str">
        <f>IF(I158=0,"",I152/I158*100)</f>
        <v/>
      </c>
    </row>
    <row r="153" spans="1:10" ht="25.5" customHeight="1" x14ac:dyDescent="0.2">
      <c r="A153" s="126"/>
      <c r="B153" s="131" t="s">
        <v>250</v>
      </c>
      <c r="C153" s="196" t="s">
        <v>251</v>
      </c>
      <c r="D153" s="197"/>
      <c r="E153" s="197"/>
      <c r="F153" s="136" t="s">
        <v>26</v>
      </c>
      <c r="G153" s="137"/>
      <c r="H153" s="137"/>
      <c r="I153" s="137">
        <f>'SO_04 D1.04.01 Pol'!G1161</f>
        <v>0</v>
      </c>
      <c r="J153" s="134" t="str">
        <f>IF(I158=0,"",I153/I158*100)</f>
        <v/>
      </c>
    </row>
    <row r="154" spans="1:10" ht="25.5" customHeight="1" x14ac:dyDescent="0.2">
      <c r="A154" s="126"/>
      <c r="B154" s="131" t="s">
        <v>252</v>
      </c>
      <c r="C154" s="196" t="s">
        <v>253</v>
      </c>
      <c r="D154" s="197"/>
      <c r="E154" s="197"/>
      <c r="F154" s="136" t="s">
        <v>26</v>
      </c>
      <c r="G154" s="137"/>
      <c r="H154" s="137"/>
      <c r="I154" s="137">
        <f>'SO_04 D1.04.01 Pol'!G1166</f>
        <v>0</v>
      </c>
      <c r="J154" s="134" t="str">
        <f>IF(I158=0,"",I154/I158*100)</f>
        <v/>
      </c>
    </row>
    <row r="155" spans="1:10" ht="25.5" customHeight="1" x14ac:dyDescent="0.2">
      <c r="A155" s="126"/>
      <c r="B155" s="131" t="s">
        <v>254</v>
      </c>
      <c r="C155" s="196" t="s">
        <v>255</v>
      </c>
      <c r="D155" s="197"/>
      <c r="E155" s="197"/>
      <c r="F155" s="136" t="s">
        <v>256</v>
      </c>
      <c r="G155" s="137"/>
      <c r="H155" s="137"/>
      <c r="I155" s="137">
        <f>'SO_04 D1.04.01 Pol'!G1171</f>
        <v>0</v>
      </c>
      <c r="J155" s="134" t="str">
        <f>IF(I158=0,"",I155/I158*100)</f>
        <v/>
      </c>
    </row>
    <row r="156" spans="1:10" ht="25.5" customHeight="1" x14ac:dyDescent="0.2">
      <c r="A156" s="126"/>
      <c r="B156" s="131" t="s">
        <v>257</v>
      </c>
      <c r="C156" s="196" t="s">
        <v>27</v>
      </c>
      <c r="D156" s="197"/>
      <c r="E156" s="197"/>
      <c r="F156" s="136" t="s">
        <v>257</v>
      </c>
      <c r="G156" s="137"/>
      <c r="H156" s="137"/>
      <c r="I156" s="137">
        <f>'SO.04_VON 00 Naklady'!G8</f>
        <v>0</v>
      </c>
      <c r="J156" s="134" t="str">
        <f>IF(I158=0,"",I156/I158*100)</f>
        <v/>
      </c>
    </row>
    <row r="157" spans="1:10" ht="25.5" customHeight="1" x14ac:dyDescent="0.2">
      <c r="A157" s="126"/>
      <c r="B157" s="131" t="s">
        <v>258</v>
      </c>
      <c r="C157" s="196" t="s">
        <v>28</v>
      </c>
      <c r="D157" s="197"/>
      <c r="E157" s="197"/>
      <c r="F157" s="136" t="s">
        <v>258</v>
      </c>
      <c r="G157" s="137"/>
      <c r="H157" s="137"/>
      <c r="I157" s="137">
        <f>'SO.04_VON 00 Naklady'!G18</f>
        <v>0</v>
      </c>
      <c r="J157" s="134" t="str">
        <f>IF(I158=0,"",I157/I158*100)</f>
        <v/>
      </c>
    </row>
    <row r="158" spans="1:10" ht="25.5" customHeight="1" x14ac:dyDescent="0.2">
      <c r="A158" s="127"/>
      <c r="B158" s="132" t="s">
        <v>1</v>
      </c>
      <c r="C158" s="132"/>
      <c r="D158" s="133"/>
      <c r="E158" s="133"/>
      <c r="F158" s="138"/>
      <c r="G158" s="139"/>
      <c r="H158" s="139"/>
      <c r="I158" s="139">
        <f>SUM(I62:I157)</f>
        <v>0</v>
      </c>
      <c r="J158" s="135">
        <f>SUM(J62:J157)</f>
        <v>0</v>
      </c>
    </row>
    <row r="159" spans="1:10" x14ac:dyDescent="0.2">
      <c r="F159" s="91"/>
      <c r="G159" s="90"/>
      <c r="H159" s="91"/>
      <c r="I159" s="90"/>
      <c r="J159" s="92"/>
    </row>
    <row r="160" spans="1:10" x14ac:dyDescent="0.2">
      <c r="F160" s="91"/>
      <c r="G160" s="90"/>
      <c r="H160" s="91"/>
      <c r="I160" s="90"/>
      <c r="J160" s="92"/>
    </row>
    <row r="161" spans="6:10" x14ac:dyDescent="0.2">
      <c r="F161" s="91"/>
      <c r="G161" s="90"/>
      <c r="H161" s="91"/>
      <c r="I161" s="90"/>
      <c r="J161" s="92"/>
    </row>
  </sheetData>
  <sheetProtection password="ED0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9">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C44:E44"/>
    <mergeCell ref="C45:E45"/>
    <mergeCell ref="C46:E46"/>
    <mergeCell ref="C47:E47"/>
    <mergeCell ref="C48:E48"/>
    <mergeCell ref="C39:E39"/>
    <mergeCell ref="C40:E40"/>
    <mergeCell ref="C41:E41"/>
    <mergeCell ref="C42:E42"/>
    <mergeCell ref="C43:E43"/>
    <mergeCell ref="C54:E54"/>
    <mergeCell ref="B55:E55"/>
    <mergeCell ref="C62:E62"/>
    <mergeCell ref="C63:E63"/>
    <mergeCell ref="C64:E64"/>
    <mergeCell ref="C49:E49"/>
    <mergeCell ref="C50:E50"/>
    <mergeCell ref="C51:E51"/>
    <mergeCell ref="C52:E52"/>
    <mergeCell ref="C53:E53"/>
    <mergeCell ref="C70:E70"/>
    <mergeCell ref="C71:E71"/>
    <mergeCell ref="C72:E72"/>
    <mergeCell ref="C73:E73"/>
    <mergeCell ref="C74:E74"/>
    <mergeCell ref="C65:E65"/>
    <mergeCell ref="C66:E66"/>
    <mergeCell ref="C67:E67"/>
    <mergeCell ref="C68:E68"/>
    <mergeCell ref="C69:E69"/>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0:E120"/>
    <mergeCell ref="C121:E121"/>
    <mergeCell ref="C122:E122"/>
    <mergeCell ref="C123:E123"/>
    <mergeCell ref="C124:E124"/>
    <mergeCell ref="C115:E115"/>
    <mergeCell ref="C116:E116"/>
    <mergeCell ref="C117:E117"/>
    <mergeCell ref="C118:E118"/>
    <mergeCell ref="C119:E119"/>
    <mergeCell ref="C130:E130"/>
    <mergeCell ref="C131:E131"/>
    <mergeCell ref="C132:E132"/>
    <mergeCell ref="C133:E133"/>
    <mergeCell ref="C134:E134"/>
    <mergeCell ref="C125:E125"/>
    <mergeCell ref="C126:E126"/>
    <mergeCell ref="C127:E127"/>
    <mergeCell ref="C128:E128"/>
    <mergeCell ref="C129:E129"/>
    <mergeCell ref="C140:E140"/>
    <mergeCell ref="C141:E141"/>
    <mergeCell ref="C142:E142"/>
    <mergeCell ref="C143:E143"/>
    <mergeCell ref="C144:E144"/>
    <mergeCell ref="C135:E135"/>
    <mergeCell ref="C136:E136"/>
    <mergeCell ref="C137:E137"/>
    <mergeCell ref="C138:E138"/>
    <mergeCell ref="C139:E139"/>
    <mergeCell ref="C155:E155"/>
    <mergeCell ref="C156:E156"/>
    <mergeCell ref="C157:E157"/>
    <mergeCell ref="C150:E150"/>
    <mergeCell ref="C151:E151"/>
    <mergeCell ref="C152:E152"/>
    <mergeCell ref="C153:E153"/>
    <mergeCell ref="C154:E154"/>
    <mergeCell ref="C145:E145"/>
    <mergeCell ref="C146:E146"/>
    <mergeCell ref="C147:E147"/>
    <mergeCell ref="C148:E148"/>
    <mergeCell ref="C149:E14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8" t="s">
        <v>6</v>
      </c>
      <c r="B1" s="238"/>
      <c r="C1" s="239"/>
      <c r="D1" s="238"/>
      <c r="E1" s="238"/>
      <c r="F1" s="238"/>
      <c r="G1" s="238"/>
    </row>
    <row r="2" spans="1:7" ht="24.95" customHeight="1" x14ac:dyDescent="0.2">
      <c r="A2" s="73" t="s">
        <v>7</v>
      </c>
      <c r="B2" s="72"/>
      <c r="C2" s="240"/>
      <c r="D2" s="240"/>
      <c r="E2" s="240"/>
      <c r="F2" s="240"/>
      <c r="G2" s="241"/>
    </row>
    <row r="3" spans="1:7" ht="24.95" customHeight="1" x14ac:dyDescent="0.2">
      <c r="A3" s="73" t="s">
        <v>8</v>
      </c>
      <c r="B3" s="72"/>
      <c r="C3" s="240"/>
      <c r="D3" s="240"/>
      <c r="E3" s="240"/>
      <c r="F3" s="240"/>
      <c r="G3" s="241"/>
    </row>
    <row r="4" spans="1:7" ht="24.95" customHeight="1" x14ac:dyDescent="0.2">
      <c r="A4" s="73" t="s">
        <v>9</v>
      </c>
      <c r="B4" s="72"/>
      <c r="C4" s="240"/>
      <c r="D4" s="240"/>
      <c r="E4" s="240"/>
      <c r="F4" s="240"/>
      <c r="G4" s="241"/>
    </row>
    <row r="5" spans="1:7" x14ac:dyDescent="0.2">
      <c r="B5" s="6"/>
      <c r="C5" s="7"/>
      <c r="D5" s="8"/>
    </row>
  </sheetData>
  <sheetProtection password="ED0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259</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58</v>
      </c>
      <c r="C3" s="249" t="s">
        <v>59</v>
      </c>
      <c r="D3" s="250"/>
      <c r="E3" s="250"/>
      <c r="F3" s="250"/>
      <c r="G3" s="251"/>
      <c r="AC3" s="89" t="s">
        <v>262</v>
      </c>
      <c r="AG3" t="s">
        <v>263</v>
      </c>
    </row>
    <row r="4" spans="1:60" ht="24.95" customHeight="1" x14ac:dyDescent="0.2">
      <c r="A4" s="143" t="s">
        <v>9</v>
      </c>
      <c r="B4" s="144" t="s">
        <v>60</v>
      </c>
      <c r="C4" s="252" t="s">
        <v>59</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257</v>
      </c>
      <c r="C8" s="184" t="s">
        <v>27</v>
      </c>
      <c r="D8" s="170"/>
      <c r="E8" s="171"/>
      <c r="F8" s="172"/>
      <c r="G8" s="172">
        <f>SUMIF(AG9:AG17,"&lt;&gt;NOR",G9:G17)</f>
        <v>0</v>
      </c>
      <c r="H8" s="172"/>
      <c r="I8" s="172">
        <f>SUM(I9:I17)</f>
        <v>0</v>
      </c>
      <c r="J8" s="172"/>
      <c r="K8" s="172">
        <f>SUM(K9:K17)</f>
        <v>0</v>
      </c>
      <c r="L8" s="172"/>
      <c r="M8" s="172">
        <f>SUM(M9:M17)</f>
        <v>0</v>
      </c>
      <c r="N8" s="172"/>
      <c r="O8" s="172">
        <f>SUM(O9:O17)</f>
        <v>0</v>
      </c>
      <c r="P8" s="172"/>
      <c r="Q8" s="172">
        <f>SUM(Q9:Q17)</f>
        <v>0</v>
      </c>
      <c r="R8" s="172"/>
      <c r="S8" s="172"/>
      <c r="T8" s="173"/>
      <c r="U8" s="167"/>
      <c r="V8" s="167">
        <f>SUM(V9:V17)</f>
        <v>0</v>
      </c>
      <c r="W8" s="167"/>
      <c r="AG8" t="s">
        <v>286</v>
      </c>
    </row>
    <row r="9" spans="1:60" outlineLevel="1" x14ac:dyDescent="0.2">
      <c r="A9" s="174">
        <v>1</v>
      </c>
      <c r="B9" s="175" t="s">
        <v>287</v>
      </c>
      <c r="C9" s="185" t="s">
        <v>288</v>
      </c>
      <c r="D9" s="176" t="s">
        <v>289</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290</v>
      </c>
      <c r="T9" s="180" t="s">
        <v>291</v>
      </c>
      <c r="U9" s="160">
        <v>0</v>
      </c>
      <c r="V9" s="160">
        <f>ROUND(E9*U9,2)</f>
        <v>0</v>
      </c>
      <c r="W9" s="160"/>
      <c r="X9" s="150"/>
      <c r="Y9" s="150"/>
      <c r="Z9" s="150"/>
      <c r="AA9" s="150"/>
      <c r="AB9" s="150"/>
      <c r="AC9" s="150"/>
      <c r="AD9" s="150"/>
      <c r="AE9" s="150"/>
      <c r="AF9" s="150"/>
      <c r="AG9" s="150" t="s">
        <v>292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244" t="s">
        <v>293</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294</v>
      </c>
      <c r="AH10" s="150"/>
      <c r="AI10" s="150"/>
      <c r="AJ10" s="150"/>
      <c r="AK10" s="150"/>
      <c r="AL10" s="150"/>
      <c r="AM10" s="150"/>
      <c r="AN10" s="150"/>
      <c r="AO10" s="150"/>
      <c r="AP10" s="150"/>
      <c r="AQ10" s="150"/>
      <c r="AR10" s="150"/>
      <c r="AS10" s="150"/>
      <c r="AT10" s="150"/>
      <c r="AU10" s="150"/>
      <c r="AV10" s="150"/>
      <c r="AW10" s="150"/>
      <c r="AX10" s="150"/>
      <c r="AY10" s="150"/>
      <c r="AZ10" s="150"/>
      <c r="BA10" s="181"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50"/>
      <c r="BC10" s="150"/>
      <c r="BD10" s="150"/>
      <c r="BE10" s="150"/>
      <c r="BF10" s="150"/>
      <c r="BG10" s="150"/>
      <c r="BH10" s="150"/>
    </row>
    <row r="11" spans="1:60" outlineLevel="1" x14ac:dyDescent="0.2">
      <c r="A11" s="157"/>
      <c r="B11" s="158"/>
      <c r="C11" s="246"/>
      <c r="D11" s="247"/>
      <c r="E11" s="247"/>
      <c r="F11" s="247"/>
      <c r="G11" s="247"/>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295</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74">
        <v>2</v>
      </c>
      <c r="B12" s="175" t="s">
        <v>296</v>
      </c>
      <c r="C12" s="185" t="s">
        <v>297</v>
      </c>
      <c r="D12" s="176" t="s">
        <v>289</v>
      </c>
      <c r="E12" s="177">
        <v>1</v>
      </c>
      <c r="F12" s="178"/>
      <c r="G12" s="179">
        <f>ROUND(E12*F12,2)</f>
        <v>0</v>
      </c>
      <c r="H12" s="178"/>
      <c r="I12" s="179">
        <f>ROUND(E12*H12,2)</f>
        <v>0</v>
      </c>
      <c r="J12" s="178"/>
      <c r="K12" s="179">
        <f>ROUND(E12*J12,2)</f>
        <v>0</v>
      </c>
      <c r="L12" s="179">
        <v>21</v>
      </c>
      <c r="M12" s="179">
        <f>G12*(1+L12/100)</f>
        <v>0</v>
      </c>
      <c r="N12" s="179">
        <v>0</v>
      </c>
      <c r="O12" s="179">
        <f>ROUND(E12*N12,2)</f>
        <v>0</v>
      </c>
      <c r="P12" s="179">
        <v>0</v>
      </c>
      <c r="Q12" s="179">
        <f>ROUND(E12*P12,2)</f>
        <v>0</v>
      </c>
      <c r="R12" s="179"/>
      <c r="S12" s="179" t="s">
        <v>290</v>
      </c>
      <c r="T12" s="180" t="s">
        <v>291</v>
      </c>
      <c r="U12" s="160">
        <v>0</v>
      </c>
      <c r="V12" s="160">
        <f>ROUND(E12*U12,2)</f>
        <v>0</v>
      </c>
      <c r="W12" s="160"/>
      <c r="X12" s="150"/>
      <c r="Y12" s="150"/>
      <c r="Z12" s="150"/>
      <c r="AA12" s="150"/>
      <c r="AB12" s="150"/>
      <c r="AC12" s="150"/>
      <c r="AD12" s="150"/>
      <c r="AE12" s="150"/>
      <c r="AF12" s="150"/>
      <c r="AG12" s="150" t="s">
        <v>292</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244" t="s">
        <v>298</v>
      </c>
      <c r="D13" s="245"/>
      <c r="E13" s="245"/>
      <c r="F13" s="245"/>
      <c r="G13" s="245"/>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294</v>
      </c>
      <c r="AH13" s="150"/>
      <c r="AI13" s="150"/>
      <c r="AJ13" s="150"/>
      <c r="AK13" s="150"/>
      <c r="AL13" s="150"/>
      <c r="AM13" s="150"/>
      <c r="AN13" s="150"/>
      <c r="AO13" s="150"/>
      <c r="AP13" s="150"/>
      <c r="AQ13" s="150"/>
      <c r="AR13" s="150"/>
      <c r="AS13" s="150"/>
      <c r="AT13" s="150"/>
      <c r="AU13" s="150"/>
      <c r="AV13" s="150"/>
      <c r="AW13" s="150"/>
      <c r="AX13" s="150"/>
      <c r="AY13" s="150"/>
      <c r="AZ13" s="150"/>
      <c r="BA13" s="181"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50"/>
      <c r="BC13" s="150"/>
      <c r="BD13" s="150"/>
      <c r="BE13" s="150"/>
      <c r="BF13" s="150"/>
      <c r="BG13" s="150"/>
      <c r="BH13" s="150"/>
    </row>
    <row r="14" spans="1:60" outlineLevel="1" x14ac:dyDescent="0.2">
      <c r="A14" s="157"/>
      <c r="B14" s="158"/>
      <c r="C14" s="246"/>
      <c r="D14" s="247"/>
      <c r="E14" s="247"/>
      <c r="F14" s="247"/>
      <c r="G14" s="247"/>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295</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4">
        <v>3</v>
      </c>
      <c r="B15" s="175" t="s">
        <v>299</v>
      </c>
      <c r="C15" s="185" t="s">
        <v>300</v>
      </c>
      <c r="D15" s="176" t="s">
        <v>289</v>
      </c>
      <c r="E15" s="177">
        <v>1</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79" t="s">
        <v>290</v>
      </c>
      <c r="T15" s="180" t="s">
        <v>291</v>
      </c>
      <c r="U15" s="160">
        <v>0</v>
      </c>
      <c r="V15" s="160">
        <f>ROUND(E15*U15,2)</f>
        <v>0</v>
      </c>
      <c r="W15" s="160"/>
      <c r="X15" s="150"/>
      <c r="Y15" s="150"/>
      <c r="Z15" s="150"/>
      <c r="AA15" s="150"/>
      <c r="AB15" s="150"/>
      <c r="AC15" s="150"/>
      <c r="AD15" s="150"/>
      <c r="AE15" s="150"/>
      <c r="AF15" s="150"/>
      <c r="AG15" s="150" t="s">
        <v>292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57"/>
      <c r="B16" s="158"/>
      <c r="C16" s="244" t="s">
        <v>301</v>
      </c>
      <c r="D16" s="245"/>
      <c r="E16" s="245"/>
      <c r="F16" s="245"/>
      <c r="G16" s="245"/>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294</v>
      </c>
      <c r="AH16" s="150"/>
      <c r="AI16" s="150"/>
      <c r="AJ16" s="150"/>
      <c r="AK16" s="150"/>
      <c r="AL16" s="150"/>
      <c r="AM16" s="150"/>
      <c r="AN16" s="150"/>
      <c r="AO16" s="150"/>
      <c r="AP16" s="150"/>
      <c r="AQ16" s="150"/>
      <c r="AR16" s="150"/>
      <c r="AS16" s="150"/>
      <c r="AT16" s="150"/>
      <c r="AU16" s="150"/>
      <c r="AV16" s="150"/>
      <c r="AW16" s="150"/>
      <c r="AX16" s="150"/>
      <c r="AY16" s="150"/>
      <c r="AZ16" s="150"/>
      <c r="BA16" s="181" t="str">
        <f>C16</f>
        <v>Odstranění objektů zařízení staveniště včetně přípojek energií a jejich odvoz. Položka zahrnuje i náklady na úpravu povrchů po odstranění zařízení staveniště a úklid ploch, na kterých bylo zařízení staveniště provozováno.</v>
      </c>
      <c r="BB16" s="150"/>
      <c r="BC16" s="150"/>
      <c r="BD16" s="150"/>
      <c r="BE16" s="150"/>
      <c r="BF16" s="150"/>
      <c r="BG16" s="150"/>
      <c r="BH16" s="150"/>
    </row>
    <row r="17" spans="1:60" outlineLevel="1" x14ac:dyDescent="0.2">
      <c r="A17" s="157"/>
      <c r="B17" s="158"/>
      <c r="C17" s="246"/>
      <c r="D17" s="247"/>
      <c r="E17" s="247"/>
      <c r="F17" s="247"/>
      <c r="G17" s="247"/>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295</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x14ac:dyDescent="0.2">
      <c r="A18" s="168" t="s">
        <v>285</v>
      </c>
      <c r="B18" s="169" t="s">
        <v>258</v>
      </c>
      <c r="C18" s="184" t="s">
        <v>28</v>
      </c>
      <c r="D18" s="170"/>
      <c r="E18" s="171"/>
      <c r="F18" s="172"/>
      <c r="G18" s="172">
        <f>SUMIF(AG19:AG51,"&lt;&gt;NOR",G19:G51)</f>
        <v>0</v>
      </c>
      <c r="H18" s="172"/>
      <c r="I18" s="172">
        <f>SUM(I19:I51)</f>
        <v>0</v>
      </c>
      <c r="J18" s="172"/>
      <c r="K18" s="172">
        <f>SUM(K19:K51)</f>
        <v>0</v>
      </c>
      <c r="L18" s="172"/>
      <c r="M18" s="172">
        <f>SUM(M19:M51)</f>
        <v>0</v>
      </c>
      <c r="N18" s="172"/>
      <c r="O18" s="172">
        <f>SUM(O19:O51)</f>
        <v>0</v>
      </c>
      <c r="P18" s="172"/>
      <c r="Q18" s="172">
        <f>SUM(Q19:Q51)</f>
        <v>0</v>
      </c>
      <c r="R18" s="172"/>
      <c r="S18" s="172"/>
      <c r="T18" s="173"/>
      <c r="U18" s="167"/>
      <c r="V18" s="167">
        <f>SUM(V19:V51)</f>
        <v>0</v>
      </c>
      <c r="W18" s="167"/>
      <c r="AG18" t="s">
        <v>286</v>
      </c>
    </row>
    <row r="19" spans="1:60" outlineLevel="1" x14ac:dyDescent="0.2">
      <c r="A19" s="174">
        <v>4</v>
      </c>
      <c r="B19" s="175" t="s">
        <v>302</v>
      </c>
      <c r="C19" s="185" t="s">
        <v>303</v>
      </c>
      <c r="D19" s="176" t="s">
        <v>289</v>
      </c>
      <c r="E19" s="177">
        <v>1</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290</v>
      </c>
      <c r="T19" s="180" t="s">
        <v>291</v>
      </c>
      <c r="U19" s="160">
        <v>0</v>
      </c>
      <c r="V19" s="160">
        <f>ROUND(E19*U19,2)</f>
        <v>0</v>
      </c>
      <c r="W19" s="160"/>
      <c r="X19" s="150"/>
      <c r="Y19" s="150"/>
      <c r="Z19" s="150"/>
      <c r="AA19" s="150"/>
      <c r="AB19" s="150"/>
      <c r="AC19" s="150"/>
      <c r="AD19" s="150"/>
      <c r="AE19" s="150"/>
      <c r="AF19" s="150"/>
      <c r="AG19" s="150" t="s">
        <v>292</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33.75" outlineLevel="1" x14ac:dyDescent="0.2">
      <c r="A20" s="157"/>
      <c r="B20" s="158"/>
      <c r="C20" s="244" t="s">
        <v>304</v>
      </c>
      <c r="D20" s="245"/>
      <c r="E20" s="245"/>
      <c r="F20" s="245"/>
      <c r="G20" s="245"/>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294</v>
      </c>
      <c r="AH20" s="150"/>
      <c r="AI20" s="150"/>
      <c r="AJ20" s="150"/>
      <c r="AK20" s="150"/>
      <c r="AL20" s="150"/>
      <c r="AM20" s="150"/>
      <c r="AN20" s="150"/>
      <c r="AO20" s="150"/>
      <c r="AP20" s="150"/>
      <c r="AQ20" s="150"/>
      <c r="AR20" s="150"/>
      <c r="AS20" s="150"/>
      <c r="AT20" s="150"/>
      <c r="AU20" s="150"/>
      <c r="AV20" s="150"/>
      <c r="AW20" s="150"/>
      <c r="AX20" s="150"/>
      <c r="AY20" s="150"/>
      <c r="AZ20" s="150"/>
      <c r="BA20" s="181" t="str">
        <f>C20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0" s="150"/>
      <c r="BC20" s="150"/>
      <c r="BD20" s="150"/>
      <c r="BE20" s="150"/>
      <c r="BF20" s="150"/>
      <c r="BG20" s="150"/>
      <c r="BH20" s="150"/>
    </row>
    <row r="21" spans="1:60" outlineLevel="1" x14ac:dyDescent="0.2">
      <c r="A21" s="157"/>
      <c r="B21" s="158"/>
      <c r="C21" s="246"/>
      <c r="D21" s="247"/>
      <c r="E21" s="247"/>
      <c r="F21" s="247"/>
      <c r="G21" s="247"/>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295</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4">
        <v>5</v>
      </c>
      <c r="B22" s="175" t="s">
        <v>305</v>
      </c>
      <c r="C22" s="185" t="s">
        <v>306</v>
      </c>
      <c r="D22" s="176" t="s">
        <v>289</v>
      </c>
      <c r="E22" s="177">
        <v>1</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c r="S22" s="179" t="s">
        <v>290</v>
      </c>
      <c r="T22" s="180" t="s">
        <v>291</v>
      </c>
      <c r="U22" s="160">
        <v>0</v>
      </c>
      <c r="V22" s="160">
        <f>ROUND(E22*U22,2)</f>
        <v>0</v>
      </c>
      <c r="W22" s="160"/>
      <c r="X22" s="150"/>
      <c r="Y22" s="150"/>
      <c r="Z22" s="150"/>
      <c r="AA22" s="150"/>
      <c r="AB22" s="150"/>
      <c r="AC22" s="150"/>
      <c r="AD22" s="150"/>
      <c r="AE22" s="150"/>
      <c r="AF22" s="150"/>
      <c r="AG22" s="150" t="s">
        <v>292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45" outlineLevel="1" x14ac:dyDescent="0.2">
      <c r="A23" s="157"/>
      <c r="B23" s="158"/>
      <c r="C23" s="244" t="s">
        <v>307</v>
      </c>
      <c r="D23" s="245"/>
      <c r="E23" s="245"/>
      <c r="F23" s="245"/>
      <c r="G23" s="245"/>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294</v>
      </c>
      <c r="AH23" s="150"/>
      <c r="AI23" s="150"/>
      <c r="AJ23" s="150"/>
      <c r="AK23" s="150"/>
      <c r="AL23" s="150"/>
      <c r="AM23" s="150"/>
      <c r="AN23" s="150"/>
      <c r="AO23" s="150"/>
      <c r="AP23" s="150"/>
      <c r="AQ23" s="150"/>
      <c r="AR23" s="150"/>
      <c r="AS23" s="150"/>
      <c r="AT23" s="150"/>
      <c r="AU23" s="150"/>
      <c r="AV23" s="150"/>
      <c r="AW23" s="150"/>
      <c r="AX23" s="150"/>
      <c r="AY23" s="150"/>
      <c r="AZ23" s="150"/>
      <c r="BA23" s="181" t="str">
        <f>C23</f>
        <v>Náklady na ztížené provádění stavebních prací v důsledku nepřerušeného provozu na staveništi nebo v případech nepřerušeného provozu v objektech v nichž se stavební práce provádí. Zohlednění zvýšených nákladů na práce, prováděné mimo standartní prcovní dobu ( 18.00-6.00, soboty, neděle, státní svátky ). Náklady na ztížené provádění stavebních prací v neobvyklém a práci ztěžujícím prostředí, jako např. ve zdraví škodlivém prostředí, práce pod vodou či v podzemí.</v>
      </c>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295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6</v>
      </c>
      <c r="B25" s="175" t="s">
        <v>308</v>
      </c>
      <c r="C25" s="185" t="s">
        <v>309</v>
      </c>
      <c r="D25" s="176" t="s">
        <v>289</v>
      </c>
      <c r="E25" s="177">
        <v>1</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290</v>
      </c>
      <c r="T25" s="180" t="s">
        <v>291</v>
      </c>
      <c r="U25" s="160">
        <v>0</v>
      </c>
      <c r="V25" s="160">
        <f>ROUND(E25*U25,2)</f>
        <v>0</v>
      </c>
      <c r="W25" s="160"/>
      <c r="X25" s="150"/>
      <c r="Y25" s="150"/>
      <c r="Z25" s="150"/>
      <c r="AA25" s="150"/>
      <c r="AB25" s="150"/>
      <c r="AC25" s="150"/>
      <c r="AD25" s="150"/>
      <c r="AE25" s="150"/>
      <c r="AF25" s="150"/>
      <c r="AG25" s="150" t="s">
        <v>292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33.75" outlineLevel="1" x14ac:dyDescent="0.2">
      <c r="A26" s="157"/>
      <c r="B26" s="158"/>
      <c r="C26" s="244" t="s">
        <v>310</v>
      </c>
      <c r="D26" s="245"/>
      <c r="E26" s="245"/>
      <c r="F26" s="245"/>
      <c r="G26" s="245"/>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294</v>
      </c>
      <c r="AH26" s="150"/>
      <c r="AI26" s="150"/>
      <c r="AJ26" s="150"/>
      <c r="AK26" s="150"/>
      <c r="AL26" s="150"/>
      <c r="AM26" s="150"/>
      <c r="AN26" s="150"/>
      <c r="AO26" s="150"/>
      <c r="AP26" s="150"/>
      <c r="AQ26" s="150"/>
      <c r="AR26" s="150"/>
      <c r="AS26" s="150"/>
      <c r="AT26" s="150"/>
      <c r="AU26" s="150"/>
      <c r="AV26" s="150"/>
      <c r="AW26" s="150"/>
      <c r="AX26" s="150"/>
      <c r="AY26" s="150"/>
      <c r="AZ26" s="150"/>
      <c r="BA26" s="181" t="str">
        <f>C26</f>
        <v>Náklady na ochranu staveniště před vstupem nepovolaných osob, ostrahu staveniště v bobě neprovádění prací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295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4">
        <v>7</v>
      </c>
      <c r="B28" s="175" t="s">
        <v>311</v>
      </c>
      <c r="C28" s="185" t="s">
        <v>312</v>
      </c>
      <c r="D28" s="176" t="s">
        <v>289</v>
      </c>
      <c r="E28" s="177">
        <v>1</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290</v>
      </c>
      <c r="T28" s="180" t="s">
        <v>291</v>
      </c>
      <c r="U28" s="160">
        <v>0</v>
      </c>
      <c r="V28" s="160">
        <f>ROUND(E28*U28,2)</f>
        <v>0</v>
      </c>
      <c r="W28" s="160"/>
      <c r="X28" s="150"/>
      <c r="Y28" s="150"/>
      <c r="Z28" s="150"/>
      <c r="AA28" s="150"/>
      <c r="AB28" s="150"/>
      <c r="AC28" s="150"/>
      <c r="AD28" s="150"/>
      <c r="AE28" s="150"/>
      <c r="AF28" s="150"/>
      <c r="AG28" s="150" t="s">
        <v>292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4" t="s">
        <v>313</v>
      </c>
      <c r="D29" s="245"/>
      <c r="E29" s="245"/>
      <c r="F29" s="245"/>
      <c r="G29" s="245"/>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294</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314</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315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57"/>
      <c r="B31" s="158"/>
      <c r="C31" s="186" t="s">
        <v>316</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92</v>
      </c>
      <c r="D32" s="165"/>
      <c r="E32" s="166">
        <v>1</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295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8</v>
      </c>
      <c r="B34" s="175" t="s">
        <v>317</v>
      </c>
      <c r="C34" s="185" t="s">
        <v>318</v>
      </c>
      <c r="D34" s="176" t="s">
        <v>289</v>
      </c>
      <c r="E34" s="177">
        <v>1</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290</v>
      </c>
      <c r="T34" s="180" t="s">
        <v>291</v>
      </c>
      <c r="U34" s="160">
        <v>0</v>
      </c>
      <c r="V34" s="160">
        <f>ROUND(E34*U34,2)</f>
        <v>0</v>
      </c>
      <c r="W34" s="160"/>
      <c r="X34" s="150"/>
      <c r="Y34" s="150"/>
      <c r="Z34" s="150"/>
      <c r="AA34" s="150"/>
      <c r="AB34" s="150"/>
      <c r="AC34" s="150"/>
      <c r="AD34" s="150"/>
      <c r="AE34" s="150"/>
      <c r="AF34" s="150"/>
      <c r="AG34" s="150" t="s">
        <v>292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4" t="s">
        <v>319</v>
      </c>
      <c r="D35" s="245"/>
      <c r="E35" s="245"/>
      <c r="F35" s="245"/>
      <c r="G35" s="245"/>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294</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295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4">
        <v>9</v>
      </c>
      <c r="B37" s="175" t="s">
        <v>320</v>
      </c>
      <c r="C37" s="185" t="s">
        <v>321</v>
      </c>
      <c r="D37" s="176" t="s">
        <v>0</v>
      </c>
      <c r="E37" s="177">
        <v>1</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322</v>
      </c>
      <c r="T37" s="180" t="s">
        <v>291</v>
      </c>
      <c r="U37" s="160">
        <v>0</v>
      </c>
      <c r="V37" s="160">
        <f>ROUND(E37*U37,2)</f>
        <v>0</v>
      </c>
      <c r="W37" s="160"/>
      <c r="X37" s="150"/>
      <c r="Y37" s="150"/>
      <c r="Z37" s="150"/>
      <c r="AA37" s="150"/>
      <c r="AB37" s="150"/>
      <c r="AC37" s="150"/>
      <c r="AD37" s="150"/>
      <c r="AE37" s="150"/>
      <c r="AF37" s="150"/>
      <c r="AG37" s="150" t="s">
        <v>292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33.75" outlineLevel="1" x14ac:dyDescent="0.2">
      <c r="A38" s="157"/>
      <c r="B38" s="158"/>
      <c r="C38" s="244" t="s">
        <v>323</v>
      </c>
      <c r="D38" s="245"/>
      <c r="E38" s="245"/>
      <c r="F38" s="245"/>
      <c r="G38" s="245"/>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294</v>
      </c>
      <c r="AH38" s="150"/>
      <c r="AI38" s="150"/>
      <c r="AJ38" s="150"/>
      <c r="AK38" s="150"/>
      <c r="AL38" s="150"/>
      <c r="AM38" s="150"/>
      <c r="AN38" s="150"/>
      <c r="AO38" s="150"/>
      <c r="AP38" s="150"/>
      <c r="AQ38" s="150"/>
      <c r="AR38" s="150"/>
      <c r="AS38" s="150"/>
      <c r="AT38" s="150"/>
      <c r="AU38" s="150"/>
      <c r="AV38" s="150"/>
      <c r="AW38" s="150"/>
      <c r="AX38" s="150"/>
      <c r="AY38" s="150"/>
      <c r="AZ38" s="150"/>
      <c r="BA38" s="181" t="str">
        <f>C38</f>
        <v>Zajištění kompletační a koordinační činnosti spojených s realizací stavby a následným dáním do užívání, zajištění a projednání všech nezbytných administrativních úkonů spojených s realizací stavby a kolaudačním řízením vč. potřebné fotodokentace, vypracování POV vč. harmonogramu výstavby, projednání celého projektu na TIČR dle vyhl. č. 73/2010 Sb..</v>
      </c>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295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4">
        <v>10</v>
      </c>
      <c r="B40" s="175" t="s">
        <v>324</v>
      </c>
      <c r="C40" s="185" t="s">
        <v>325</v>
      </c>
      <c r="D40" s="176" t="s">
        <v>289</v>
      </c>
      <c r="E40" s="177">
        <v>1</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322</v>
      </c>
      <c r="T40" s="180" t="s">
        <v>291</v>
      </c>
      <c r="U40" s="160">
        <v>0</v>
      </c>
      <c r="V40" s="160">
        <f>ROUND(E40*U40,2)</f>
        <v>0</v>
      </c>
      <c r="W40" s="160"/>
      <c r="X40" s="150"/>
      <c r="Y40" s="150"/>
      <c r="Z40" s="150"/>
      <c r="AA40" s="150"/>
      <c r="AB40" s="150"/>
      <c r="AC40" s="150"/>
      <c r="AD40" s="150"/>
      <c r="AE40" s="150"/>
      <c r="AF40" s="150"/>
      <c r="AG40" s="150" t="s">
        <v>292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2"/>
      <c r="D41" s="243"/>
      <c r="E41" s="243"/>
      <c r="F41" s="243"/>
      <c r="G41" s="243"/>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295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11</v>
      </c>
      <c r="B42" s="175" t="s">
        <v>326</v>
      </c>
      <c r="C42" s="185" t="s">
        <v>327</v>
      </c>
      <c r="D42" s="176" t="s">
        <v>289</v>
      </c>
      <c r="E42" s="177">
        <v>1</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322</v>
      </c>
      <c r="T42" s="180" t="s">
        <v>291</v>
      </c>
      <c r="U42" s="160">
        <v>0</v>
      </c>
      <c r="V42" s="160">
        <f>ROUND(E42*U42,2)</f>
        <v>0</v>
      </c>
      <c r="W42" s="160"/>
      <c r="X42" s="150"/>
      <c r="Y42" s="150"/>
      <c r="Z42" s="150"/>
      <c r="AA42" s="150"/>
      <c r="AB42" s="150"/>
      <c r="AC42" s="150"/>
      <c r="AD42" s="150"/>
      <c r="AE42" s="150"/>
      <c r="AF42" s="150"/>
      <c r="AG42" s="150" t="s">
        <v>292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2"/>
      <c r="D43" s="243"/>
      <c r="E43" s="243"/>
      <c r="F43" s="243"/>
      <c r="G43" s="243"/>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295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12</v>
      </c>
      <c r="B44" s="175" t="s">
        <v>328</v>
      </c>
      <c r="C44" s="185" t="s">
        <v>329</v>
      </c>
      <c r="D44" s="176" t="s">
        <v>289</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322</v>
      </c>
      <c r="T44" s="180" t="s">
        <v>291</v>
      </c>
      <c r="U44" s="160">
        <v>0</v>
      </c>
      <c r="V44" s="160">
        <f>ROUND(E44*U44,2)</f>
        <v>0</v>
      </c>
      <c r="W44" s="160"/>
      <c r="X44" s="150"/>
      <c r="Y44" s="150"/>
      <c r="Z44" s="150"/>
      <c r="AA44" s="150"/>
      <c r="AB44" s="150"/>
      <c r="AC44" s="150"/>
      <c r="AD44" s="150"/>
      <c r="AE44" s="150"/>
      <c r="AF44" s="150"/>
      <c r="AG44" s="150" t="s">
        <v>292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2"/>
      <c r="D45" s="243"/>
      <c r="E45" s="243"/>
      <c r="F45" s="243"/>
      <c r="G45" s="243"/>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295</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4">
        <v>13</v>
      </c>
      <c r="B46" s="175" t="s">
        <v>330</v>
      </c>
      <c r="C46" s="185" t="s">
        <v>331</v>
      </c>
      <c r="D46" s="176" t="s">
        <v>289</v>
      </c>
      <c r="E46" s="177">
        <v>1</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322</v>
      </c>
      <c r="T46" s="180" t="s">
        <v>291</v>
      </c>
      <c r="U46" s="160">
        <v>0</v>
      </c>
      <c r="V46" s="160">
        <f>ROUND(E46*U46,2)</f>
        <v>0</v>
      </c>
      <c r="W46" s="160"/>
      <c r="X46" s="150"/>
      <c r="Y46" s="150"/>
      <c r="Z46" s="150"/>
      <c r="AA46" s="150"/>
      <c r="AB46" s="150"/>
      <c r="AC46" s="150"/>
      <c r="AD46" s="150"/>
      <c r="AE46" s="150"/>
      <c r="AF46" s="150"/>
      <c r="AG46" s="150" t="s">
        <v>292</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2"/>
      <c r="D47" s="243"/>
      <c r="E47" s="243"/>
      <c r="F47" s="243"/>
      <c r="G47" s="243"/>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295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14</v>
      </c>
      <c r="B48" s="175" t="s">
        <v>332</v>
      </c>
      <c r="C48" s="185" t="s">
        <v>333</v>
      </c>
      <c r="D48" s="176" t="s">
        <v>289</v>
      </c>
      <c r="E48" s="177">
        <v>1</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322</v>
      </c>
      <c r="T48" s="180" t="s">
        <v>291</v>
      </c>
      <c r="U48" s="160">
        <v>0</v>
      </c>
      <c r="V48" s="160">
        <f>ROUND(E48*U48,2)</f>
        <v>0</v>
      </c>
      <c r="W48" s="160"/>
      <c r="X48" s="150"/>
      <c r="Y48" s="150"/>
      <c r="Z48" s="150"/>
      <c r="AA48" s="150"/>
      <c r="AB48" s="150"/>
      <c r="AC48" s="150"/>
      <c r="AD48" s="150"/>
      <c r="AE48" s="150"/>
      <c r="AF48" s="150"/>
      <c r="AG48" s="150" t="s">
        <v>292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2"/>
      <c r="D49" s="243"/>
      <c r="E49" s="243"/>
      <c r="F49" s="243"/>
      <c r="G49" s="243"/>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295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4">
        <v>15</v>
      </c>
      <c r="B50" s="175" t="s">
        <v>334</v>
      </c>
      <c r="C50" s="185" t="s">
        <v>335</v>
      </c>
      <c r="D50" s="176" t="s">
        <v>289</v>
      </c>
      <c r="E50" s="177">
        <v>1</v>
      </c>
      <c r="F50" s="178"/>
      <c r="G50" s="179">
        <f>ROUND(E50*F50,2)</f>
        <v>0</v>
      </c>
      <c r="H50" s="178"/>
      <c r="I50" s="179">
        <f>ROUND(E50*H50,2)</f>
        <v>0</v>
      </c>
      <c r="J50" s="178"/>
      <c r="K50" s="179">
        <f>ROUND(E50*J50,2)</f>
        <v>0</v>
      </c>
      <c r="L50" s="179">
        <v>21</v>
      </c>
      <c r="M50" s="179">
        <f>G50*(1+L50/100)</f>
        <v>0</v>
      </c>
      <c r="N50" s="179">
        <v>0</v>
      </c>
      <c r="O50" s="179">
        <f>ROUND(E50*N50,2)</f>
        <v>0</v>
      </c>
      <c r="P50" s="179">
        <v>0</v>
      </c>
      <c r="Q50" s="179">
        <f>ROUND(E50*P50,2)</f>
        <v>0</v>
      </c>
      <c r="R50" s="179"/>
      <c r="S50" s="179" t="s">
        <v>322</v>
      </c>
      <c r="T50" s="180" t="s">
        <v>291</v>
      </c>
      <c r="U50" s="160">
        <v>0</v>
      </c>
      <c r="V50" s="160">
        <f>ROUND(E50*U50,2)</f>
        <v>0</v>
      </c>
      <c r="W50" s="160"/>
      <c r="X50" s="150"/>
      <c r="Y50" s="150"/>
      <c r="Z50" s="150"/>
      <c r="AA50" s="150"/>
      <c r="AB50" s="150"/>
      <c r="AC50" s="150"/>
      <c r="AD50" s="150"/>
      <c r="AE50" s="150"/>
      <c r="AF50" s="150"/>
      <c r="AG50" s="150" t="s">
        <v>292</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42"/>
      <c r="D51" s="243"/>
      <c r="E51" s="243"/>
      <c r="F51" s="243"/>
      <c r="G51" s="243"/>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295</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x14ac:dyDescent="0.2">
      <c r="A52" s="5"/>
      <c r="B52" s="6"/>
      <c r="C52" s="187"/>
      <c r="D52" s="8"/>
      <c r="E52" s="5"/>
      <c r="F52" s="5"/>
      <c r="G52" s="5"/>
      <c r="H52" s="5"/>
      <c r="I52" s="5"/>
      <c r="J52" s="5"/>
      <c r="K52" s="5"/>
      <c r="L52" s="5"/>
      <c r="M52" s="5"/>
      <c r="N52" s="5"/>
      <c r="O52" s="5"/>
      <c r="P52" s="5"/>
      <c r="Q52" s="5"/>
      <c r="R52" s="5"/>
      <c r="S52" s="5"/>
      <c r="T52" s="5"/>
      <c r="U52" s="5"/>
      <c r="V52" s="5"/>
      <c r="W52" s="5"/>
      <c r="AE52">
        <v>15</v>
      </c>
      <c r="AF52">
        <v>21</v>
      </c>
    </row>
    <row r="53" spans="1:60" x14ac:dyDescent="0.2">
      <c r="A53" s="153"/>
      <c r="B53" s="154" t="s">
        <v>29</v>
      </c>
      <c r="C53" s="188"/>
      <c r="D53" s="155"/>
      <c r="E53" s="156"/>
      <c r="F53" s="156"/>
      <c r="G53" s="183">
        <f>G8+G18</f>
        <v>0</v>
      </c>
      <c r="H53" s="5"/>
      <c r="I53" s="5"/>
      <c r="J53" s="5"/>
      <c r="K53" s="5"/>
      <c r="L53" s="5"/>
      <c r="M53" s="5"/>
      <c r="N53" s="5"/>
      <c r="O53" s="5"/>
      <c r="P53" s="5"/>
      <c r="Q53" s="5"/>
      <c r="R53" s="5"/>
      <c r="S53" s="5"/>
      <c r="T53" s="5"/>
      <c r="U53" s="5"/>
      <c r="V53" s="5"/>
      <c r="W53" s="5"/>
      <c r="AE53">
        <f>SUMIF(L7:L51,AE52,G7:G51)</f>
        <v>0</v>
      </c>
      <c r="AF53">
        <f>SUMIF(L7:L51,AF52,G7:G51)</f>
        <v>0</v>
      </c>
      <c r="AG53" t="s">
        <v>336</v>
      </c>
    </row>
    <row r="54" spans="1:60" x14ac:dyDescent="0.2">
      <c r="C54" s="189"/>
      <c r="D54" s="141"/>
      <c r="AG54" t="s">
        <v>337</v>
      </c>
    </row>
    <row r="55" spans="1:60" x14ac:dyDescent="0.2">
      <c r="D55" s="141"/>
    </row>
    <row r="56" spans="1:60" x14ac:dyDescent="0.2">
      <c r="D56" s="141"/>
    </row>
    <row r="57" spans="1:60" x14ac:dyDescent="0.2">
      <c r="D57" s="141"/>
    </row>
    <row r="58" spans="1:60" x14ac:dyDescent="0.2">
      <c r="D58" s="141"/>
    </row>
    <row r="59" spans="1:60" x14ac:dyDescent="0.2">
      <c r="D59" s="141"/>
    </row>
    <row r="60" spans="1:60" x14ac:dyDescent="0.2">
      <c r="D60" s="141"/>
    </row>
    <row r="61" spans="1:60" x14ac:dyDescent="0.2">
      <c r="D61" s="141"/>
    </row>
    <row r="62" spans="1:60" x14ac:dyDescent="0.2">
      <c r="D62" s="141"/>
    </row>
    <row r="63" spans="1:60" x14ac:dyDescent="0.2">
      <c r="D63" s="141"/>
    </row>
    <row r="64" spans="1:60"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8">
    <mergeCell ref="C11:G11"/>
    <mergeCell ref="A1:G1"/>
    <mergeCell ref="C2:G2"/>
    <mergeCell ref="C3:G3"/>
    <mergeCell ref="C4:G4"/>
    <mergeCell ref="C10:G10"/>
    <mergeCell ref="C33:G33"/>
    <mergeCell ref="C13:G13"/>
    <mergeCell ref="C14:G14"/>
    <mergeCell ref="C16:G16"/>
    <mergeCell ref="C17:G17"/>
    <mergeCell ref="C20:G20"/>
    <mergeCell ref="C21:G21"/>
    <mergeCell ref="C23:G23"/>
    <mergeCell ref="C24:G24"/>
    <mergeCell ref="C26:G26"/>
    <mergeCell ref="C27:G27"/>
    <mergeCell ref="C29:G29"/>
    <mergeCell ref="C45:G45"/>
    <mergeCell ref="C47:G47"/>
    <mergeCell ref="C49:G49"/>
    <mergeCell ref="C51:G51"/>
    <mergeCell ref="C35:G35"/>
    <mergeCell ref="C36:G36"/>
    <mergeCell ref="C38:G38"/>
    <mergeCell ref="C39:G39"/>
    <mergeCell ref="C41:G41"/>
    <mergeCell ref="C43:G4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61</v>
      </c>
      <c r="C3" s="249" t="s">
        <v>62</v>
      </c>
      <c r="D3" s="250"/>
      <c r="E3" s="250"/>
      <c r="F3" s="250"/>
      <c r="G3" s="251"/>
      <c r="AC3" s="89" t="s">
        <v>261</v>
      </c>
      <c r="AG3" t="s">
        <v>263</v>
      </c>
    </row>
    <row r="4" spans="1:60" ht="24.95" customHeight="1" x14ac:dyDescent="0.2">
      <c r="A4" s="143" t="s">
        <v>9</v>
      </c>
      <c r="B4" s="144" t="s">
        <v>63</v>
      </c>
      <c r="C4" s="252" t="s">
        <v>64</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60</v>
      </c>
      <c r="C8" s="184" t="s">
        <v>91</v>
      </c>
      <c r="D8" s="170"/>
      <c r="E8" s="171"/>
      <c r="F8" s="172"/>
      <c r="G8" s="172">
        <f>SUMIF(AG9:AG26,"&lt;&gt;NOR",G9:G26)</f>
        <v>0</v>
      </c>
      <c r="H8" s="172"/>
      <c r="I8" s="172">
        <f>SUM(I9:I26)</f>
        <v>0</v>
      </c>
      <c r="J8" s="172"/>
      <c r="K8" s="172">
        <f>SUM(K9:K26)</f>
        <v>0</v>
      </c>
      <c r="L8" s="172"/>
      <c r="M8" s="172">
        <f>SUM(M9:M26)</f>
        <v>0</v>
      </c>
      <c r="N8" s="172"/>
      <c r="O8" s="172">
        <f>SUM(O9:O26)</f>
        <v>0</v>
      </c>
      <c r="P8" s="172"/>
      <c r="Q8" s="172">
        <f>SUM(Q9:Q26)</f>
        <v>0</v>
      </c>
      <c r="R8" s="172"/>
      <c r="S8" s="172"/>
      <c r="T8" s="173"/>
      <c r="U8" s="167"/>
      <c r="V8" s="167">
        <f>SUM(V9:V26)</f>
        <v>0</v>
      </c>
      <c r="W8" s="167"/>
      <c r="AG8" t="s">
        <v>286</v>
      </c>
    </row>
    <row r="9" spans="1:60" outlineLevel="1" x14ac:dyDescent="0.2">
      <c r="A9" s="174">
        <v>1</v>
      </c>
      <c r="B9" s="175" t="s">
        <v>60</v>
      </c>
      <c r="C9" s="185" t="s">
        <v>339</v>
      </c>
      <c r="D9" s="176"/>
      <c r="E9" s="177">
        <v>0</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340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45" outlineLevel="1" x14ac:dyDescent="0.2">
      <c r="A10" s="157"/>
      <c r="B10" s="158"/>
      <c r="C10" s="186" t="s">
        <v>341</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342</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86" t="s">
        <v>343</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344</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315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186" t="s">
        <v>345</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57"/>
      <c r="B15" s="158"/>
      <c r="C15" s="186" t="s">
        <v>346</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3.75" outlineLevel="1" x14ac:dyDescent="0.2">
      <c r="A16" s="157"/>
      <c r="B16" s="158"/>
      <c r="C16" s="186" t="s">
        <v>347</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57"/>
      <c r="B17" s="158"/>
      <c r="C17" s="186" t="s">
        <v>348</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315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57"/>
      <c r="B18" s="158"/>
      <c r="C18" s="186" t="s">
        <v>349</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33.75" outlineLevel="1" x14ac:dyDescent="0.2">
      <c r="A19" s="157"/>
      <c r="B19" s="158"/>
      <c r="C19" s="186" t="s">
        <v>350</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315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45" outlineLevel="1" x14ac:dyDescent="0.2">
      <c r="A20" s="157"/>
      <c r="B20" s="158"/>
      <c r="C20" s="186" t="s">
        <v>351</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352</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315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57"/>
      <c r="B22" s="158"/>
      <c r="C22" s="186" t="s">
        <v>353</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315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354</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355</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315</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57"/>
      <c r="B25" s="158"/>
      <c r="C25" s="186" t="s">
        <v>356</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315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6"/>
      <c r="D26" s="247"/>
      <c r="E26" s="247"/>
      <c r="F26" s="247"/>
      <c r="G26" s="247"/>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295</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x14ac:dyDescent="0.2">
      <c r="A27" s="168" t="s">
        <v>285</v>
      </c>
      <c r="B27" s="169" t="s">
        <v>114</v>
      </c>
      <c r="C27" s="184" t="s">
        <v>117</v>
      </c>
      <c r="D27" s="170"/>
      <c r="E27" s="171"/>
      <c r="F27" s="172"/>
      <c r="G27" s="172">
        <f>SUMIF(AG28:AG101,"&lt;&gt;NOR",G28:G101)</f>
        <v>0</v>
      </c>
      <c r="H27" s="172"/>
      <c r="I27" s="172">
        <f>SUM(I28:I101)</f>
        <v>0</v>
      </c>
      <c r="J27" s="172"/>
      <c r="K27" s="172">
        <f>SUM(K28:K101)</f>
        <v>0</v>
      </c>
      <c r="L27" s="172"/>
      <c r="M27" s="172">
        <f>SUM(M28:M101)</f>
        <v>0</v>
      </c>
      <c r="N27" s="172"/>
      <c r="O27" s="172">
        <f>SUM(O28:O101)</f>
        <v>10.829999999999998</v>
      </c>
      <c r="P27" s="172"/>
      <c r="Q27" s="172">
        <f>SUM(Q28:Q101)</f>
        <v>0</v>
      </c>
      <c r="R27" s="172"/>
      <c r="S27" s="172"/>
      <c r="T27" s="173"/>
      <c r="U27" s="167"/>
      <c r="V27" s="167">
        <f>SUM(V28:V101)</f>
        <v>118.31000000000002</v>
      </c>
      <c r="W27" s="167"/>
      <c r="AG27" t="s">
        <v>286</v>
      </c>
    </row>
    <row r="28" spans="1:60" ht="22.5" outlineLevel="1" x14ac:dyDescent="0.2">
      <c r="A28" s="174">
        <v>2</v>
      </c>
      <c r="B28" s="175" t="s">
        <v>357</v>
      </c>
      <c r="C28" s="185" t="s">
        <v>358</v>
      </c>
      <c r="D28" s="176" t="s">
        <v>359</v>
      </c>
      <c r="E28" s="177">
        <v>1</v>
      </c>
      <c r="F28" s="178"/>
      <c r="G28" s="179">
        <f>ROUND(E28*F28,2)</f>
        <v>0</v>
      </c>
      <c r="H28" s="178"/>
      <c r="I28" s="179">
        <f>ROUND(E28*H28,2)</f>
        <v>0</v>
      </c>
      <c r="J28" s="178"/>
      <c r="K28" s="179">
        <f>ROUND(E28*J28,2)</f>
        <v>0</v>
      </c>
      <c r="L28" s="179">
        <v>21</v>
      </c>
      <c r="M28" s="179">
        <f>G28*(1+L28/100)</f>
        <v>0</v>
      </c>
      <c r="N28" s="179">
        <v>2.5749999999999999E-2</v>
      </c>
      <c r="O28" s="179">
        <f>ROUND(E28*N28,2)</f>
        <v>0.03</v>
      </c>
      <c r="P28" s="179">
        <v>0</v>
      </c>
      <c r="Q28" s="179">
        <f>ROUND(E28*P28,2)</f>
        <v>0</v>
      </c>
      <c r="R28" s="179" t="s">
        <v>360</v>
      </c>
      <c r="S28" s="179" t="s">
        <v>290</v>
      </c>
      <c r="T28" s="180" t="s">
        <v>361</v>
      </c>
      <c r="U28" s="160">
        <v>0.3175</v>
      </c>
      <c r="V28" s="160">
        <f>ROUND(E28*U28,2)</f>
        <v>0.32</v>
      </c>
      <c r="W28" s="160"/>
      <c r="X28" s="150"/>
      <c r="Y28" s="150"/>
      <c r="Z28" s="150"/>
      <c r="AA28" s="150"/>
      <c r="AB28" s="150"/>
      <c r="AC28" s="150"/>
      <c r="AD28" s="150"/>
      <c r="AE28" s="150"/>
      <c r="AF28" s="150"/>
      <c r="AG28" s="150" t="s">
        <v>340</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4" t="s">
        <v>362</v>
      </c>
      <c r="D29" s="245"/>
      <c r="E29" s="245"/>
      <c r="F29" s="245"/>
      <c r="G29" s="245"/>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294</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363</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315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364</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92</v>
      </c>
      <c r="D32" s="165"/>
      <c r="E32" s="166">
        <v>1</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295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3</v>
      </c>
      <c r="B34" s="175" t="s">
        <v>365</v>
      </c>
      <c r="C34" s="185" t="s">
        <v>366</v>
      </c>
      <c r="D34" s="176" t="s">
        <v>367</v>
      </c>
      <c r="E34" s="177">
        <v>1.5089999999999999E-2</v>
      </c>
      <c r="F34" s="178"/>
      <c r="G34" s="179">
        <f>ROUND(E34*F34,2)</f>
        <v>0</v>
      </c>
      <c r="H34" s="178"/>
      <c r="I34" s="179">
        <f>ROUND(E34*H34,2)</f>
        <v>0</v>
      </c>
      <c r="J34" s="178"/>
      <c r="K34" s="179">
        <f>ROUND(E34*J34,2)</f>
        <v>0</v>
      </c>
      <c r="L34" s="179">
        <v>21</v>
      </c>
      <c r="M34" s="179">
        <f>G34*(1+L34/100)</f>
        <v>0</v>
      </c>
      <c r="N34" s="179">
        <v>1.796</v>
      </c>
      <c r="O34" s="179">
        <f>ROUND(E34*N34,2)</f>
        <v>0.03</v>
      </c>
      <c r="P34" s="179">
        <v>0</v>
      </c>
      <c r="Q34" s="179">
        <f>ROUND(E34*P34,2)</f>
        <v>0</v>
      </c>
      <c r="R34" s="179" t="s">
        <v>368</v>
      </c>
      <c r="S34" s="179" t="s">
        <v>290</v>
      </c>
      <c r="T34" s="180" t="s">
        <v>361</v>
      </c>
      <c r="U34" s="160">
        <v>6.8680000000000003</v>
      </c>
      <c r="V34" s="160">
        <f>ROUND(E34*U34,2)</f>
        <v>0.1</v>
      </c>
      <c r="W34" s="160"/>
      <c r="X34" s="150"/>
      <c r="Y34" s="150"/>
      <c r="Z34" s="150"/>
      <c r="AA34" s="150"/>
      <c r="AB34" s="150"/>
      <c r="AC34" s="150"/>
      <c r="AD34" s="150"/>
      <c r="AE34" s="150"/>
      <c r="AF34" s="150"/>
      <c r="AG34" s="150" t="s">
        <v>340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59" t="s">
        <v>369</v>
      </c>
      <c r="D35" s="260"/>
      <c r="E35" s="260"/>
      <c r="F35" s="260"/>
      <c r="G35" s="2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370</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371</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315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364</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372</v>
      </c>
      <c r="D38" s="165"/>
      <c r="E38" s="166">
        <v>9.5700000000000004E-3</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373</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374</v>
      </c>
      <c r="D40" s="165"/>
      <c r="E40" s="166">
        <v>5.5199999999999997E-3</v>
      </c>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315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6"/>
      <c r="D41" s="247"/>
      <c r="E41" s="247"/>
      <c r="F41" s="247"/>
      <c r="G41" s="247"/>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295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4</v>
      </c>
      <c r="B42" s="175" t="s">
        <v>375</v>
      </c>
      <c r="C42" s="185" t="s">
        <v>376</v>
      </c>
      <c r="D42" s="176" t="s">
        <v>377</v>
      </c>
      <c r="E42" s="177">
        <v>2.4850000000000001E-2</v>
      </c>
      <c r="F42" s="178"/>
      <c r="G42" s="179">
        <f>ROUND(E42*F42,2)</f>
        <v>0</v>
      </c>
      <c r="H42" s="178"/>
      <c r="I42" s="179">
        <f>ROUND(E42*H42,2)</f>
        <v>0</v>
      </c>
      <c r="J42" s="178"/>
      <c r="K42" s="179">
        <f>ROUND(E42*J42,2)</f>
        <v>0</v>
      </c>
      <c r="L42" s="179">
        <v>21</v>
      </c>
      <c r="M42" s="179">
        <f>G42*(1+L42/100)</f>
        <v>0</v>
      </c>
      <c r="N42" s="179">
        <v>1.0900000000000001</v>
      </c>
      <c r="O42" s="179">
        <f>ROUND(E42*N42,2)</f>
        <v>0.03</v>
      </c>
      <c r="P42" s="179">
        <v>0</v>
      </c>
      <c r="Q42" s="179">
        <f>ROUND(E42*P42,2)</f>
        <v>0</v>
      </c>
      <c r="R42" s="179" t="s">
        <v>368</v>
      </c>
      <c r="S42" s="179" t="s">
        <v>290</v>
      </c>
      <c r="T42" s="180" t="s">
        <v>361</v>
      </c>
      <c r="U42" s="160">
        <v>20.6</v>
      </c>
      <c r="V42" s="160">
        <f>ROUND(E42*U42,2)</f>
        <v>0.51</v>
      </c>
      <c r="W42" s="160"/>
      <c r="X42" s="150"/>
      <c r="Y42" s="150"/>
      <c r="Z42" s="150"/>
      <c r="AA42" s="150"/>
      <c r="AB42" s="150"/>
      <c r="AC42" s="150"/>
      <c r="AD42" s="150"/>
      <c r="AE42" s="150"/>
      <c r="AF42" s="150"/>
      <c r="AG42" s="150" t="s">
        <v>340</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59" t="s">
        <v>378</v>
      </c>
      <c r="D43" s="260"/>
      <c r="E43" s="260"/>
      <c r="F43" s="260"/>
      <c r="G43" s="2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370</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379</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315</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364</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315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380</v>
      </c>
      <c r="D46" s="165"/>
      <c r="E46" s="166">
        <v>1.576E-2</v>
      </c>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373</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381</v>
      </c>
      <c r="D48" s="165"/>
      <c r="E48" s="166">
        <v>9.0900000000000009E-3</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315</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6"/>
      <c r="D49" s="247"/>
      <c r="E49" s="247"/>
      <c r="F49" s="247"/>
      <c r="G49" s="247"/>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295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4">
        <v>5</v>
      </c>
      <c r="B50" s="175" t="s">
        <v>382</v>
      </c>
      <c r="C50" s="185" t="s">
        <v>383</v>
      </c>
      <c r="D50" s="176" t="s">
        <v>384</v>
      </c>
      <c r="E50" s="177">
        <v>261.31</v>
      </c>
      <c r="F50" s="178"/>
      <c r="G50" s="179">
        <f>ROUND(E50*F50,2)</f>
        <v>0</v>
      </c>
      <c r="H50" s="178"/>
      <c r="I50" s="179">
        <f>ROUND(E50*H50,2)</f>
        <v>0</v>
      </c>
      <c r="J50" s="178"/>
      <c r="K50" s="179">
        <f>ROUND(E50*J50,2)</f>
        <v>0</v>
      </c>
      <c r="L50" s="179">
        <v>21</v>
      </c>
      <c r="M50" s="179">
        <f>G50*(1+L50/100)</f>
        <v>0</v>
      </c>
      <c r="N50" s="179">
        <v>1.583E-2</v>
      </c>
      <c r="O50" s="179">
        <f>ROUND(E50*N50,2)</f>
        <v>4.1399999999999997</v>
      </c>
      <c r="P50" s="179">
        <v>0</v>
      </c>
      <c r="Q50" s="179">
        <f>ROUND(E50*P50,2)</f>
        <v>0</v>
      </c>
      <c r="R50" s="179" t="s">
        <v>360</v>
      </c>
      <c r="S50" s="179" t="s">
        <v>290</v>
      </c>
      <c r="T50" s="180" t="s">
        <v>361</v>
      </c>
      <c r="U50" s="160">
        <v>0.37</v>
      </c>
      <c r="V50" s="160">
        <f>ROUND(E50*U50,2)</f>
        <v>96.68</v>
      </c>
      <c r="W50" s="160"/>
      <c r="X50" s="150"/>
      <c r="Y50" s="150"/>
      <c r="Z50" s="150"/>
      <c r="AA50" s="150"/>
      <c r="AB50" s="150"/>
      <c r="AC50" s="150"/>
      <c r="AD50" s="150"/>
      <c r="AE50" s="150"/>
      <c r="AF50" s="150"/>
      <c r="AG50" s="150" t="s">
        <v>340</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59" t="s">
        <v>385</v>
      </c>
      <c r="D51" s="260"/>
      <c r="E51" s="260"/>
      <c r="F51" s="260"/>
      <c r="G51" s="2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370</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386</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387</v>
      </c>
      <c r="D53" s="165"/>
      <c r="E53" s="166">
        <v>261.31</v>
      </c>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315</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46"/>
      <c r="D54" s="247"/>
      <c r="E54" s="247"/>
      <c r="F54" s="247"/>
      <c r="G54" s="247"/>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295</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2.5" outlineLevel="1" x14ac:dyDescent="0.2">
      <c r="A55" s="174">
        <v>6</v>
      </c>
      <c r="B55" s="175" t="s">
        <v>388</v>
      </c>
      <c r="C55" s="185" t="s">
        <v>389</v>
      </c>
      <c r="D55" s="176" t="s">
        <v>359</v>
      </c>
      <c r="E55" s="177">
        <v>5</v>
      </c>
      <c r="F55" s="178"/>
      <c r="G55" s="179">
        <f>ROUND(E55*F55,2)</f>
        <v>0</v>
      </c>
      <c r="H55" s="178"/>
      <c r="I55" s="179">
        <f>ROUND(E55*H55,2)</f>
        <v>0</v>
      </c>
      <c r="J55" s="178"/>
      <c r="K55" s="179">
        <f>ROUND(E55*J55,2)</f>
        <v>0</v>
      </c>
      <c r="L55" s="179">
        <v>21</v>
      </c>
      <c r="M55" s="179">
        <f>G55*(1+L55/100)</f>
        <v>0</v>
      </c>
      <c r="N55" s="179">
        <v>4.7870000000000003E-2</v>
      </c>
      <c r="O55" s="179">
        <f>ROUND(E55*N55,2)</f>
        <v>0.24</v>
      </c>
      <c r="P55" s="179">
        <v>0</v>
      </c>
      <c r="Q55" s="179">
        <f>ROUND(E55*P55,2)</f>
        <v>0</v>
      </c>
      <c r="R55" s="179" t="s">
        <v>368</v>
      </c>
      <c r="S55" s="179" t="s">
        <v>290</v>
      </c>
      <c r="T55" s="180" t="s">
        <v>361</v>
      </c>
      <c r="U55" s="160">
        <v>0.42325000000000002</v>
      </c>
      <c r="V55" s="160">
        <f>ROUND(E55*U55,2)</f>
        <v>2.12</v>
      </c>
      <c r="W55" s="160"/>
      <c r="X55" s="150"/>
      <c r="Y55" s="150"/>
      <c r="Z55" s="150"/>
      <c r="AA55" s="150"/>
      <c r="AB55" s="150"/>
      <c r="AC55" s="150"/>
      <c r="AD55" s="150"/>
      <c r="AE55" s="150"/>
      <c r="AF55" s="150"/>
      <c r="AG55" s="150" t="s">
        <v>340</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59" t="s">
        <v>390</v>
      </c>
      <c r="D56" s="260"/>
      <c r="E56" s="260"/>
      <c r="F56" s="260"/>
      <c r="G56" s="2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370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363</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315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129</v>
      </c>
      <c r="D58" s="165"/>
      <c r="E58" s="166">
        <v>5</v>
      </c>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46"/>
      <c r="D59" s="247"/>
      <c r="E59" s="247"/>
      <c r="F59" s="247"/>
      <c r="G59" s="247"/>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295</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ht="22.5" outlineLevel="1" x14ac:dyDescent="0.2">
      <c r="A60" s="174">
        <v>7</v>
      </c>
      <c r="B60" s="175" t="s">
        <v>391</v>
      </c>
      <c r="C60" s="185" t="s">
        <v>392</v>
      </c>
      <c r="D60" s="176" t="s">
        <v>384</v>
      </c>
      <c r="E60" s="177">
        <v>12.890930000000001</v>
      </c>
      <c r="F60" s="178"/>
      <c r="G60" s="179">
        <f>ROUND(E60*F60,2)</f>
        <v>0</v>
      </c>
      <c r="H60" s="178"/>
      <c r="I60" s="179">
        <f>ROUND(E60*H60,2)</f>
        <v>0</v>
      </c>
      <c r="J60" s="178"/>
      <c r="K60" s="179">
        <f>ROUND(E60*J60,2)</f>
        <v>0</v>
      </c>
      <c r="L60" s="179">
        <v>21</v>
      </c>
      <c r="M60" s="179">
        <f>G60*(1+L60/100)</f>
        <v>0</v>
      </c>
      <c r="N60" s="179">
        <v>0.25595000000000001</v>
      </c>
      <c r="O60" s="179">
        <f>ROUND(E60*N60,2)</f>
        <v>3.3</v>
      </c>
      <c r="P60" s="179">
        <v>0</v>
      </c>
      <c r="Q60" s="179">
        <f>ROUND(E60*P60,2)</f>
        <v>0</v>
      </c>
      <c r="R60" s="179" t="s">
        <v>368</v>
      </c>
      <c r="S60" s="179" t="s">
        <v>290</v>
      </c>
      <c r="T60" s="180" t="s">
        <v>361</v>
      </c>
      <c r="U60" s="160">
        <v>0.81100000000000005</v>
      </c>
      <c r="V60" s="160">
        <f>ROUND(E60*U60,2)</f>
        <v>10.45</v>
      </c>
      <c r="W60" s="160"/>
      <c r="X60" s="150"/>
      <c r="Y60" s="150"/>
      <c r="Z60" s="150"/>
      <c r="AA60" s="150"/>
      <c r="AB60" s="150"/>
      <c r="AC60" s="150"/>
      <c r="AD60" s="150"/>
      <c r="AE60" s="150"/>
      <c r="AF60" s="150"/>
      <c r="AG60" s="150" t="s">
        <v>340</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59" t="s">
        <v>390</v>
      </c>
      <c r="D61" s="260"/>
      <c r="E61" s="260"/>
      <c r="F61" s="260"/>
      <c r="G61" s="2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370</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393</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363</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394</v>
      </c>
      <c r="D64" s="165"/>
      <c r="E64" s="166">
        <v>12.890930000000001</v>
      </c>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315</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6"/>
      <c r="D65" s="247"/>
      <c r="E65" s="247"/>
      <c r="F65" s="247"/>
      <c r="G65" s="247"/>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295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4">
        <v>8</v>
      </c>
      <c r="B66" s="175" t="s">
        <v>395</v>
      </c>
      <c r="C66" s="185" t="s">
        <v>396</v>
      </c>
      <c r="D66" s="176" t="s">
        <v>384</v>
      </c>
      <c r="E66" s="177">
        <v>0.37719999999999998</v>
      </c>
      <c r="F66" s="178"/>
      <c r="G66" s="179">
        <f>ROUND(E66*F66,2)</f>
        <v>0</v>
      </c>
      <c r="H66" s="178"/>
      <c r="I66" s="179">
        <f>ROUND(E66*H66,2)</f>
        <v>0</v>
      </c>
      <c r="J66" s="178"/>
      <c r="K66" s="179">
        <f>ROUND(E66*J66,2)</f>
        <v>0</v>
      </c>
      <c r="L66" s="179">
        <v>21</v>
      </c>
      <c r="M66" s="179">
        <f>G66*(1+L66/100)</f>
        <v>0</v>
      </c>
      <c r="N66" s="179">
        <v>0.1656</v>
      </c>
      <c r="O66" s="179">
        <f>ROUND(E66*N66,2)</f>
        <v>0.06</v>
      </c>
      <c r="P66" s="179">
        <v>0</v>
      </c>
      <c r="Q66" s="179">
        <f>ROUND(E66*P66,2)</f>
        <v>0</v>
      </c>
      <c r="R66" s="179" t="s">
        <v>360</v>
      </c>
      <c r="S66" s="179" t="s">
        <v>290</v>
      </c>
      <c r="T66" s="180" t="s">
        <v>361</v>
      </c>
      <c r="U66" s="160">
        <v>1.2225999999999999</v>
      </c>
      <c r="V66" s="160">
        <f>ROUND(E66*U66,2)</f>
        <v>0.46</v>
      </c>
      <c r="W66" s="160"/>
      <c r="X66" s="150"/>
      <c r="Y66" s="150"/>
      <c r="Z66" s="150"/>
      <c r="AA66" s="150"/>
      <c r="AB66" s="150"/>
      <c r="AC66" s="150"/>
      <c r="AD66" s="150"/>
      <c r="AE66" s="150"/>
      <c r="AF66" s="150"/>
      <c r="AG66" s="150" t="s">
        <v>340</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59" t="s">
        <v>397</v>
      </c>
      <c r="D67" s="260"/>
      <c r="E67" s="260"/>
      <c r="F67" s="260"/>
      <c r="G67" s="2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370</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379</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364</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315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398</v>
      </c>
      <c r="D70" s="165"/>
      <c r="E70" s="166">
        <v>0.2392</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315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373</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315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399</v>
      </c>
      <c r="D72" s="165"/>
      <c r="E72" s="166">
        <v>0.13800000000000001</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295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4">
        <v>9</v>
      </c>
      <c r="B74" s="175" t="s">
        <v>400</v>
      </c>
      <c r="C74" s="185" t="s">
        <v>401</v>
      </c>
      <c r="D74" s="176" t="s">
        <v>384</v>
      </c>
      <c r="E74" s="177">
        <v>0.56579999999999997</v>
      </c>
      <c r="F74" s="178"/>
      <c r="G74" s="179">
        <f>ROUND(E74*F74,2)</f>
        <v>0</v>
      </c>
      <c r="H74" s="178"/>
      <c r="I74" s="179">
        <f>ROUND(E74*H74,2)</f>
        <v>0</v>
      </c>
      <c r="J74" s="178"/>
      <c r="K74" s="179">
        <f>ROUND(E74*J74,2)</f>
        <v>0</v>
      </c>
      <c r="L74" s="179">
        <v>21</v>
      </c>
      <c r="M74" s="179">
        <f>G74*(1+L74/100)</f>
        <v>0</v>
      </c>
      <c r="N74" s="179">
        <v>5.4200000000000003E-3</v>
      </c>
      <c r="O74" s="179">
        <f>ROUND(E74*N74,2)</f>
        <v>0</v>
      </c>
      <c r="P74" s="179">
        <v>0</v>
      </c>
      <c r="Q74" s="179">
        <f>ROUND(E74*P74,2)</f>
        <v>0</v>
      </c>
      <c r="R74" s="179" t="s">
        <v>360</v>
      </c>
      <c r="S74" s="179" t="s">
        <v>290</v>
      </c>
      <c r="T74" s="180" t="s">
        <v>361</v>
      </c>
      <c r="U74" s="160">
        <v>0.89205000000000001</v>
      </c>
      <c r="V74" s="160">
        <f>ROUND(E74*U74,2)</f>
        <v>0.5</v>
      </c>
      <c r="W74" s="160"/>
      <c r="X74" s="150"/>
      <c r="Y74" s="150"/>
      <c r="Z74" s="150"/>
      <c r="AA74" s="150"/>
      <c r="AB74" s="150"/>
      <c r="AC74" s="150"/>
      <c r="AD74" s="150"/>
      <c r="AE74" s="150"/>
      <c r="AF74" s="150"/>
      <c r="AG74" s="150" t="s">
        <v>340</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2.5" outlineLevel="1" x14ac:dyDescent="0.2">
      <c r="A75" s="157"/>
      <c r="B75" s="158"/>
      <c r="C75" s="259" t="s">
        <v>402</v>
      </c>
      <c r="D75" s="260"/>
      <c r="E75" s="260"/>
      <c r="F75" s="260"/>
      <c r="G75" s="2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370</v>
      </c>
      <c r="AH75" s="150"/>
      <c r="AI75" s="150"/>
      <c r="AJ75" s="150"/>
      <c r="AK75" s="150"/>
      <c r="AL75" s="150"/>
      <c r="AM75" s="150"/>
      <c r="AN75" s="150"/>
      <c r="AO75" s="150"/>
      <c r="AP75" s="150"/>
      <c r="AQ75" s="150"/>
      <c r="AR75" s="150"/>
      <c r="AS75" s="150"/>
      <c r="AT75" s="150"/>
      <c r="AU75" s="150"/>
      <c r="AV75" s="150"/>
      <c r="AW75" s="150"/>
      <c r="AX75" s="150"/>
      <c r="AY75" s="150"/>
      <c r="AZ75" s="150"/>
      <c r="BA75" s="181" t="str">
        <f>C75</f>
        <v>plentování potrubí, válcovaných nosníků, výklenků nebo nik, jakéhokoliv tvaru, na jakoukoliv maltu, s potřebným vypnutím pletiva, přetažením a zakotvením drátů a provedení postřiku maltou,</v>
      </c>
      <c r="BB75" s="150"/>
      <c r="BC75" s="150"/>
      <c r="BD75" s="150"/>
      <c r="BE75" s="150"/>
      <c r="BF75" s="150"/>
      <c r="BG75" s="150"/>
      <c r="BH75" s="150"/>
    </row>
    <row r="76" spans="1:60" outlineLevel="1" x14ac:dyDescent="0.2">
      <c r="A76" s="157"/>
      <c r="B76" s="158"/>
      <c r="C76" s="186" t="s">
        <v>379</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364</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315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403</v>
      </c>
      <c r="D78" s="165"/>
      <c r="E78" s="166">
        <v>0.35880000000000001</v>
      </c>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373</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315</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404</v>
      </c>
      <c r="D80" s="165"/>
      <c r="E80" s="166">
        <v>0.20699999999999999</v>
      </c>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315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6"/>
      <c r="D81" s="247"/>
      <c r="E81" s="247"/>
      <c r="F81" s="247"/>
      <c r="G81" s="247"/>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295</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2.5" outlineLevel="1" x14ac:dyDescent="0.2">
      <c r="A82" s="174">
        <v>10</v>
      </c>
      <c r="B82" s="175" t="s">
        <v>405</v>
      </c>
      <c r="C82" s="185" t="s">
        <v>406</v>
      </c>
      <c r="D82" s="176" t="s">
        <v>359</v>
      </c>
      <c r="E82" s="177">
        <v>9</v>
      </c>
      <c r="F82" s="178"/>
      <c r="G82" s="179">
        <f>ROUND(E82*F82,2)</f>
        <v>0</v>
      </c>
      <c r="H82" s="178"/>
      <c r="I82" s="179">
        <f>ROUND(E82*H82,2)</f>
        <v>0</v>
      </c>
      <c r="J82" s="178"/>
      <c r="K82" s="179">
        <f>ROUND(E82*J82,2)</f>
        <v>0</v>
      </c>
      <c r="L82" s="179">
        <v>21</v>
      </c>
      <c r="M82" s="179">
        <f>G82*(1+L82/100)</f>
        <v>0</v>
      </c>
      <c r="N82" s="179">
        <v>5.0200000000000002E-2</v>
      </c>
      <c r="O82" s="179">
        <f>ROUND(E82*N82,2)</f>
        <v>0.45</v>
      </c>
      <c r="P82" s="179">
        <v>0</v>
      </c>
      <c r="Q82" s="179">
        <f>ROUND(E82*P82,2)</f>
        <v>0</v>
      </c>
      <c r="R82" s="179" t="s">
        <v>368</v>
      </c>
      <c r="S82" s="179" t="s">
        <v>290</v>
      </c>
      <c r="T82" s="180" t="s">
        <v>361</v>
      </c>
      <c r="U82" s="160">
        <v>0.77</v>
      </c>
      <c r="V82" s="160">
        <f>ROUND(E82*U82,2)</f>
        <v>6.93</v>
      </c>
      <c r="W82" s="160"/>
      <c r="X82" s="150"/>
      <c r="Y82" s="150"/>
      <c r="Z82" s="150"/>
      <c r="AA82" s="150"/>
      <c r="AB82" s="150"/>
      <c r="AC82" s="150"/>
      <c r="AD82" s="150"/>
      <c r="AE82" s="150"/>
      <c r="AF82" s="150"/>
      <c r="AG82" s="150" t="s">
        <v>340</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59" t="s">
        <v>407</v>
      </c>
      <c r="D83" s="260"/>
      <c r="E83" s="260"/>
      <c r="F83" s="260"/>
      <c r="G83" s="2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370</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363</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408</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315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146</v>
      </c>
      <c r="D86" s="165"/>
      <c r="E86" s="166">
        <v>9</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6"/>
      <c r="D87" s="247"/>
      <c r="E87" s="247"/>
      <c r="F87" s="247"/>
      <c r="G87" s="247"/>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295</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4">
        <v>11</v>
      </c>
      <c r="B88" s="175" t="s">
        <v>409</v>
      </c>
      <c r="C88" s="185" t="s">
        <v>410</v>
      </c>
      <c r="D88" s="176" t="s">
        <v>411</v>
      </c>
      <c r="E88" s="177">
        <v>1.52318</v>
      </c>
      <c r="F88" s="178"/>
      <c r="G88" s="179">
        <f>ROUND(E88*F88,2)</f>
        <v>0</v>
      </c>
      <c r="H88" s="178"/>
      <c r="I88" s="179">
        <f>ROUND(E88*H88,2)</f>
        <v>0</v>
      </c>
      <c r="J88" s="178"/>
      <c r="K88" s="179">
        <f>ROUND(E88*J88,2)</f>
        <v>0</v>
      </c>
      <c r="L88" s="179">
        <v>21</v>
      </c>
      <c r="M88" s="179">
        <f>G88*(1+L88/100)</f>
        <v>0</v>
      </c>
      <c r="N88" s="179">
        <v>1.6519999999999999</v>
      </c>
      <c r="O88" s="179">
        <f>ROUND(E88*N88,2)</f>
        <v>2.52</v>
      </c>
      <c r="P88" s="179">
        <v>0</v>
      </c>
      <c r="Q88" s="179">
        <f>ROUND(E88*P88,2)</f>
        <v>0</v>
      </c>
      <c r="R88" s="179"/>
      <c r="S88" s="179" t="s">
        <v>322</v>
      </c>
      <c r="T88" s="180" t="s">
        <v>291</v>
      </c>
      <c r="U88" s="160">
        <v>0.16069</v>
      </c>
      <c r="V88" s="160">
        <f>ROUND(E88*U88,2)</f>
        <v>0.24</v>
      </c>
      <c r="W88" s="160"/>
      <c r="X88" s="150"/>
      <c r="Y88" s="150"/>
      <c r="Z88" s="150"/>
      <c r="AA88" s="150"/>
      <c r="AB88" s="150"/>
      <c r="AC88" s="150"/>
      <c r="AD88" s="150"/>
      <c r="AE88" s="150"/>
      <c r="AF88" s="150"/>
      <c r="AG88" s="150" t="s">
        <v>340</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412</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315</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413</v>
      </c>
      <c r="D90" s="165"/>
      <c r="E90" s="166">
        <v>0.12075</v>
      </c>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315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414</v>
      </c>
      <c r="D91" s="165"/>
      <c r="E91" s="166">
        <v>5.1749999999999997E-2</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315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415</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416</v>
      </c>
      <c r="D93" s="165"/>
      <c r="E93" s="166">
        <v>1.3506800000000001</v>
      </c>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315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46"/>
      <c r="D94" s="247"/>
      <c r="E94" s="247"/>
      <c r="F94" s="247"/>
      <c r="G94" s="247"/>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295</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4">
        <v>12</v>
      </c>
      <c r="B95" s="175" t="s">
        <v>417</v>
      </c>
      <c r="C95" s="185" t="s">
        <v>418</v>
      </c>
      <c r="D95" s="176" t="s">
        <v>377</v>
      </c>
      <c r="E95" s="177">
        <v>2.683E-2</v>
      </c>
      <c r="F95" s="178"/>
      <c r="G95" s="179">
        <f>ROUND(E95*F95,2)</f>
        <v>0</v>
      </c>
      <c r="H95" s="178"/>
      <c r="I95" s="179">
        <f>ROUND(E95*H95,2)</f>
        <v>0</v>
      </c>
      <c r="J95" s="178"/>
      <c r="K95" s="179">
        <f>ROUND(E95*J95,2)</f>
        <v>0</v>
      </c>
      <c r="L95" s="179">
        <v>21</v>
      </c>
      <c r="M95" s="179">
        <f>G95*(1+L95/100)</f>
        <v>0</v>
      </c>
      <c r="N95" s="179">
        <v>1</v>
      </c>
      <c r="O95" s="179">
        <f>ROUND(E95*N95,2)</f>
        <v>0.03</v>
      </c>
      <c r="P95" s="179">
        <v>0</v>
      </c>
      <c r="Q95" s="179">
        <f>ROUND(E95*P95,2)</f>
        <v>0</v>
      </c>
      <c r="R95" s="179" t="s">
        <v>419</v>
      </c>
      <c r="S95" s="179" t="s">
        <v>290</v>
      </c>
      <c r="T95" s="180" t="s">
        <v>361</v>
      </c>
      <c r="U95" s="160">
        <v>0</v>
      </c>
      <c r="V95" s="160">
        <f>ROUND(E95*U95,2)</f>
        <v>0</v>
      </c>
      <c r="W95" s="160"/>
      <c r="X95" s="150"/>
      <c r="Y95" s="150"/>
      <c r="Z95" s="150"/>
      <c r="AA95" s="150"/>
      <c r="AB95" s="150"/>
      <c r="AC95" s="150"/>
      <c r="AD95" s="150"/>
      <c r="AE95" s="150"/>
      <c r="AF95" s="150"/>
      <c r="AG95" s="150" t="s">
        <v>420</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379</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315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364</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421</v>
      </c>
      <c r="D98" s="165"/>
      <c r="E98" s="166">
        <v>1.702E-2</v>
      </c>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373</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422</v>
      </c>
      <c r="D100" s="165"/>
      <c r="E100" s="166">
        <v>9.8200000000000006E-3</v>
      </c>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6"/>
      <c r="D101" s="247"/>
      <c r="E101" s="247"/>
      <c r="F101" s="247"/>
      <c r="G101" s="247"/>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295</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x14ac:dyDescent="0.2">
      <c r="A102" s="168" t="s">
        <v>285</v>
      </c>
      <c r="B102" s="169" t="s">
        <v>122</v>
      </c>
      <c r="C102" s="184" t="s">
        <v>123</v>
      </c>
      <c r="D102" s="170"/>
      <c r="E102" s="171"/>
      <c r="F102" s="172"/>
      <c r="G102" s="172">
        <f>SUMIF(AG103:AG203,"&lt;&gt;NOR",G103:G203)</f>
        <v>0</v>
      </c>
      <c r="H102" s="172"/>
      <c r="I102" s="172">
        <f>SUM(I103:I203)</f>
        <v>0</v>
      </c>
      <c r="J102" s="172"/>
      <c r="K102" s="172">
        <f>SUM(K103:K203)</f>
        <v>0</v>
      </c>
      <c r="L102" s="172"/>
      <c r="M102" s="172">
        <f>SUM(M103:M203)</f>
        <v>0</v>
      </c>
      <c r="N102" s="172"/>
      <c r="O102" s="172">
        <f>SUM(O103:O203)</f>
        <v>48.7</v>
      </c>
      <c r="P102" s="172"/>
      <c r="Q102" s="172">
        <f>SUM(Q103:Q203)</f>
        <v>0</v>
      </c>
      <c r="R102" s="172"/>
      <c r="S102" s="172"/>
      <c r="T102" s="173"/>
      <c r="U102" s="167"/>
      <c r="V102" s="167">
        <f>SUM(V103:V203)</f>
        <v>23.569999999999997</v>
      </c>
      <c r="W102" s="167"/>
      <c r="AG102" t="s">
        <v>286</v>
      </c>
    </row>
    <row r="103" spans="1:60" ht="22.5" outlineLevel="1" x14ac:dyDescent="0.2">
      <c r="A103" s="174">
        <v>13</v>
      </c>
      <c r="B103" s="175" t="s">
        <v>423</v>
      </c>
      <c r="C103" s="185" t="s">
        <v>424</v>
      </c>
      <c r="D103" s="176" t="s">
        <v>384</v>
      </c>
      <c r="E103" s="177">
        <v>1.5</v>
      </c>
      <c r="F103" s="178"/>
      <c r="G103" s="179">
        <f>ROUND(E103*F103,2)</f>
        <v>0</v>
      </c>
      <c r="H103" s="178"/>
      <c r="I103" s="179">
        <f>ROUND(E103*H103,2)</f>
        <v>0</v>
      </c>
      <c r="J103" s="178"/>
      <c r="K103" s="179">
        <f>ROUND(E103*J103,2)</f>
        <v>0</v>
      </c>
      <c r="L103" s="179">
        <v>21</v>
      </c>
      <c r="M103" s="179">
        <f>G103*(1+L103/100)</f>
        <v>0</v>
      </c>
      <c r="N103" s="179">
        <v>2.017E-2</v>
      </c>
      <c r="O103" s="179">
        <f>ROUND(E103*N103,2)</f>
        <v>0.03</v>
      </c>
      <c r="P103" s="179">
        <v>0</v>
      </c>
      <c r="Q103" s="179">
        <f>ROUND(E103*P103,2)</f>
        <v>0</v>
      </c>
      <c r="R103" s="179" t="s">
        <v>360</v>
      </c>
      <c r="S103" s="179" t="s">
        <v>290</v>
      </c>
      <c r="T103" s="180" t="s">
        <v>361</v>
      </c>
      <c r="U103" s="160">
        <v>1.0109999999999999</v>
      </c>
      <c r="V103" s="160">
        <f>ROUND(E103*U103,2)</f>
        <v>1.52</v>
      </c>
      <c r="W103" s="160"/>
      <c r="X103" s="150"/>
      <c r="Y103" s="150"/>
      <c r="Z103" s="150"/>
      <c r="AA103" s="150"/>
      <c r="AB103" s="150"/>
      <c r="AC103" s="150"/>
      <c r="AD103" s="150"/>
      <c r="AE103" s="150"/>
      <c r="AF103" s="150"/>
      <c r="AG103" s="150" t="s">
        <v>340</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412</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425</v>
      </c>
      <c r="D105" s="165"/>
      <c r="E105" s="166">
        <v>1.5</v>
      </c>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46"/>
      <c r="D106" s="247"/>
      <c r="E106" s="247"/>
      <c r="F106" s="247"/>
      <c r="G106" s="247"/>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295</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22.5" outlineLevel="1" x14ac:dyDescent="0.2">
      <c r="A107" s="174">
        <v>14</v>
      </c>
      <c r="B107" s="175" t="s">
        <v>426</v>
      </c>
      <c r="C107" s="185" t="s">
        <v>427</v>
      </c>
      <c r="D107" s="176" t="s">
        <v>384</v>
      </c>
      <c r="E107" s="177">
        <v>1.5</v>
      </c>
      <c r="F107" s="178"/>
      <c r="G107" s="179">
        <f>ROUND(E107*F107,2)</f>
        <v>0</v>
      </c>
      <c r="H107" s="178"/>
      <c r="I107" s="179">
        <f>ROUND(E107*H107,2)</f>
        <v>0</v>
      </c>
      <c r="J107" s="178"/>
      <c r="K107" s="179">
        <f>ROUND(E107*J107,2)</f>
        <v>0</v>
      </c>
      <c r="L107" s="179">
        <v>21</v>
      </c>
      <c r="M107" s="179">
        <f>G107*(1+L107/100)</f>
        <v>0</v>
      </c>
      <c r="N107" s="179">
        <v>1.81E-3</v>
      </c>
      <c r="O107" s="179">
        <f>ROUND(E107*N107,2)</f>
        <v>0</v>
      </c>
      <c r="P107" s="179">
        <v>0</v>
      </c>
      <c r="Q107" s="179">
        <f>ROUND(E107*P107,2)</f>
        <v>0</v>
      </c>
      <c r="R107" s="179" t="s">
        <v>360</v>
      </c>
      <c r="S107" s="179" t="s">
        <v>290</v>
      </c>
      <c r="T107" s="180" t="s">
        <v>361</v>
      </c>
      <c r="U107" s="160">
        <v>3.2000000000000001E-2</v>
      </c>
      <c r="V107" s="160">
        <f>ROUND(E107*U107,2)</f>
        <v>0.05</v>
      </c>
      <c r="W107" s="160"/>
      <c r="X107" s="150"/>
      <c r="Y107" s="150"/>
      <c r="Z107" s="150"/>
      <c r="AA107" s="150"/>
      <c r="AB107" s="150"/>
      <c r="AC107" s="150"/>
      <c r="AD107" s="150"/>
      <c r="AE107" s="150"/>
      <c r="AF107" s="150"/>
      <c r="AG107" s="150" t="s">
        <v>340</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412</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315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425</v>
      </c>
      <c r="D109" s="165"/>
      <c r="E109" s="166">
        <v>1.5</v>
      </c>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315</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6"/>
      <c r="D110" s="247"/>
      <c r="E110" s="247"/>
      <c r="F110" s="247"/>
      <c r="G110" s="247"/>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295</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ht="22.5" outlineLevel="1" x14ac:dyDescent="0.2">
      <c r="A111" s="174">
        <v>15</v>
      </c>
      <c r="B111" s="175" t="s">
        <v>428</v>
      </c>
      <c r="C111" s="185" t="s">
        <v>429</v>
      </c>
      <c r="D111" s="176" t="s">
        <v>384</v>
      </c>
      <c r="E111" s="177">
        <v>1.5</v>
      </c>
      <c r="F111" s="178"/>
      <c r="G111" s="179">
        <f>ROUND(E111*F111,2)</f>
        <v>0</v>
      </c>
      <c r="H111" s="178"/>
      <c r="I111" s="179">
        <f>ROUND(E111*H111,2)</f>
        <v>0</v>
      </c>
      <c r="J111" s="178"/>
      <c r="K111" s="179">
        <f>ROUND(E111*J111,2)</f>
        <v>0</v>
      </c>
      <c r="L111" s="179">
        <v>21</v>
      </c>
      <c r="M111" s="179">
        <f>G111*(1+L111/100)</f>
        <v>0</v>
      </c>
      <c r="N111" s="179">
        <v>0</v>
      </c>
      <c r="O111" s="179">
        <f>ROUND(E111*N111,2)</f>
        <v>0</v>
      </c>
      <c r="P111" s="179">
        <v>0</v>
      </c>
      <c r="Q111" s="179">
        <f>ROUND(E111*P111,2)</f>
        <v>0</v>
      </c>
      <c r="R111" s="179" t="s">
        <v>360</v>
      </c>
      <c r="S111" s="179" t="s">
        <v>290</v>
      </c>
      <c r="T111" s="180" t="s">
        <v>361</v>
      </c>
      <c r="U111" s="160">
        <v>0.57999999999999996</v>
      </c>
      <c r="V111" s="160">
        <f>ROUND(E111*U111,2)</f>
        <v>0.87</v>
      </c>
      <c r="W111" s="160"/>
      <c r="X111" s="150"/>
      <c r="Y111" s="150"/>
      <c r="Z111" s="150"/>
      <c r="AA111" s="150"/>
      <c r="AB111" s="150"/>
      <c r="AC111" s="150"/>
      <c r="AD111" s="150"/>
      <c r="AE111" s="150"/>
      <c r="AF111" s="150"/>
      <c r="AG111" s="150" t="s">
        <v>340</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412</v>
      </c>
      <c r="D112" s="165"/>
      <c r="E112" s="166"/>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425</v>
      </c>
      <c r="D113" s="165"/>
      <c r="E113" s="166">
        <v>1.5</v>
      </c>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315</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46"/>
      <c r="D114" s="247"/>
      <c r="E114" s="247"/>
      <c r="F114" s="247"/>
      <c r="G114" s="247"/>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295</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ht="33.75" outlineLevel="1" x14ac:dyDescent="0.2">
      <c r="A115" s="174">
        <v>16</v>
      </c>
      <c r="B115" s="175" t="s">
        <v>430</v>
      </c>
      <c r="C115" s="185" t="s">
        <v>431</v>
      </c>
      <c r="D115" s="176" t="s">
        <v>432</v>
      </c>
      <c r="E115" s="177">
        <v>2</v>
      </c>
      <c r="F115" s="178"/>
      <c r="G115" s="179">
        <f>ROUND(E115*F115,2)</f>
        <v>0</v>
      </c>
      <c r="H115" s="178"/>
      <c r="I115" s="179">
        <f>ROUND(E115*H115,2)</f>
        <v>0</v>
      </c>
      <c r="J115" s="178"/>
      <c r="K115" s="179">
        <f>ROUND(E115*J115,2)</f>
        <v>0</v>
      </c>
      <c r="L115" s="179">
        <v>21</v>
      </c>
      <c r="M115" s="179">
        <f>G115*(1+L115/100)</f>
        <v>0</v>
      </c>
      <c r="N115" s="179">
        <v>2.606E-2</v>
      </c>
      <c r="O115" s="179">
        <f>ROUND(E115*N115,2)</f>
        <v>0.05</v>
      </c>
      <c r="P115" s="179">
        <v>0</v>
      </c>
      <c r="Q115" s="179">
        <f>ROUND(E115*P115,2)</f>
        <v>0</v>
      </c>
      <c r="R115" s="179" t="s">
        <v>360</v>
      </c>
      <c r="S115" s="179" t="s">
        <v>290</v>
      </c>
      <c r="T115" s="180" t="s">
        <v>361</v>
      </c>
      <c r="U115" s="160">
        <v>2.6080000000000001</v>
      </c>
      <c r="V115" s="160">
        <f>ROUND(E115*U115,2)</f>
        <v>5.22</v>
      </c>
      <c r="W115" s="160"/>
      <c r="X115" s="150"/>
      <c r="Y115" s="150"/>
      <c r="Z115" s="150"/>
      <c r="AA115" s="150"/>
      <c r="AB115" s="150"/>
      <c r="AC115" s="150"/>
      <c r="AD115" s="150"/>
      <c r="AE115" s="150"/>
      <c r="AF115" s="150"/>
      <c r="AG115" s="150" t="s">
        <v>340</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433</v>
      </c>
      <c r="D116" s="165"/>
      <c r="E116" s="166"/>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315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434</v>
      </c>
      <c r="D117" s="165"/>
      <c r="E117" s="166"/>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435</v>
      </c>
      <c r="D118" s="165"/>
      <c r="E118" s="166">
        <v>2</v>
      </c>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6"/>
      <c r="D119" s="247"/>
      <c r="E119" s="247"/>
      <c r="F119" s="247"/>
      <c r="G119" s="247"/>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295</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2.5" outlineLevel="1" x14ac:dyDescent="0.2">
      <c r="A120" s="174">
        <v>17</v>
      </c>
      <c r="B120" s="175" t="s">
        <v>436</v>
      </c>
      <c r="C120" s="185" t="s">
        <v>437</v>
      </c>
      <c r="D120" s="176" t="s">
        <v>384</v>
      </c>
      <c r="E120" s="177">
        <v>72.840599999999995</v>
      </c>
      <c r="F120" s="178"/>
      <c r="G120" s="179">
        <f>ROUND(E120*F120,2)</f>
        <v>0</v>
      </c>
      <c r="H120" s="178"/>
      <c r="I120" s="179">
        <f>ROUND(E120*H120,2)</f>
        <v>0</v>
      </c>
      <c r="J120" s="178"/>
      <c r="K120" s="179">
        <f>ROUND(E120*J120,2)</f>
        <v>0</v>
      </c>
      <c r="L120" s="179">
        <v>21</v>
      </c>
      <c r="M120" s="179">
        <f>G120*(1+L120/100)</f>
        <v>0</v>
      </c>
      <c r="N120" s="179">
        <v>3.3000000000000002E-2</v>
      </c>
      <c r="O120" s="179">
        <f>ROUND(E120*N120,2)</f>
        <v>2.4</v>
      </c>
      <c r="P120" s="179">
        <v>0</v>
      </c>
      <c r="Q120" s="179">
        <f>ROUND(E120*P120,2)</f>
        <v>0</v>
      </c>
      <c r="R120" s="179"/>
      <c r="S120" s="179" t="s">
        <v>322</v>
      </c>
      <c r="T120" s="180" t="s">
        <v>291</v>
      </c>
      <c r="U120" s="160">
        <v>0</v>
      </c>
      <c r="V120" s="160">
        <f>ROUND(E120*U120,2)</f>
        <v>0</v>
      </c>
      <c r="W120" s="160"/>
      <c r="X120" s="150"/>
      <c r="Y120" s="150"/>
      <c r="Z120" s="150"/>
      <c r="AA120" s="150"/>
      <c r="AB120" s="150"/>
      <c r="AC120" s="150"/>
      <c r="AD120" s="150"/>
      <c r="AE120" s="150"/>
      <c r="AF120" s="150"/>
      <c r="AG120" s="150" t="s">
        <v>340</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438</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439</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363</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440</v>
      </c>
      <c r="D124" s="165"/>
      <c r="E124" s="166">
        <v>69.372</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441</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442</v>
      </c>
      <c r="D126" s="165"/>
      <c r="E126" s="166">
        <v>3.4685999999999999</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6"/>
      <c r="D127" s="247"/>
      <c r="E127" s="247"/>
      <c r="F127" s="247"/>
      <c r="G127" s="247"/>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295</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33.75" outlineLevel="1" x14ac:dyDescent="0.2">
      <c r="A128" s="174">
        <v>18</v>
      </c>
      <c r="B128" s="175" t="s">
        <v>443</v>
      </c>
      <c r="C128" s="185" t="s">
        <v>444</v>
      </c>
      <c r="D128" s="176" t="s">
        <v>384</v>
      </c>
      <c r="E128" s="177">
        <v>101.8788</v>
      </c>
      <c r="F128" s="178"/>
      <c r="G128" s="179">
        <f>ROUND(E128*F128,2)</f>
        <v>0</v>
      </c>
      <c r="H128" s="178"/>
      <c r="I128" s="179">
        <f>ROUND(E128*H128,2)</f>
        <v>0</v>
      </c>
      <c r="J128" s="178"/>
      <c r="K128" s="179">
        <f>ROUND(E128*J128,2)</f>
        <v>0</v>
      </c>
      <c r="L128" s="179">
        <v>21</v>
      </c>
      <c r="M128" s="179">
        <f>G128*(1+L128/100)</f>
        <v>0</v>
      </c>
      <c r="N128" s="179">
        <v>3.3000000000000002E-2</v>
      </c>
      <c r="O128" s="179">
        <f>ROUND(E128*N128,2)</f>
        <v>3.36</v>
      </c>
      <c r="P128" s="179">
        <v>0</v>
      </c>
      <c r="Q128" s="179">
        <f>ROUND(E128*P128,2)</f>
        <v>0</v>
      </c>
      <c r="R128" s="179"/>
      <c r="S128" s="179" t="s">
        <v>322</v>
      </c>
      <c r="T128" s="180" t="s">
        <v>291</v>
      </c>
      <c r="U128" s="160">
        <v>0</v>
      </c>
      <c r="V128" s="160">
        <f>ROUND(E128*U128,2)</f>
        <v>0</v>
      </c>
      <c r="W128" s="160"/>
      <c r="X128" s="150"/>
      <c r="Y128" s="150"/>
      <c r="Z128" s="150"/>
      <c r="AA128" s="150"/>
      <c r="AB128" s="150"/>
      <c r="AC128" s="150"/>
      <c r="AD128" s="150"/>
      <c r="AE128" s="150"/>
      <c r="AF128" s="150"/>
      <c r="AG128" s="150" t="s">
        <v>340</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439</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315</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363</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315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445</v>
      </c>
      <c r="D131" s="165"/>
      <c r="E131" s="166">
        <v>98.135999999999996</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446</v>
      </c>
      <c r="D132" s="165"/>
      <c r="E132" s="166">
        <v>-14.7</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447</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448</v>
      </c>
      <c r="D134" s="165"/>
      <c r="E134" s="166">
        <v>14.271000000000001</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441</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315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449</v>
      </c>
      <c r="D136" s="165"/>
      <c r="E136" s="166">
        <v>4.1718000000000002</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295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19</v>
      </c>
      <c r="B138" s="175" t="s">
        <v>450</v>
      </c>
      <c r="C138" s="185" t="s">
        <v>451</v>
      </c>
      <c r="D138" s="176" t="s">
        <v>384</v>
      </c>
      <c r="E138" s="177">
        <v>60.315570000000001</v>
      </c>
      <c r="F138" s="178"/>
      <c r="G138" s="179">
        <f>ROUND(E138*F138,2)</f>
        <v>0</v>
      </c>
      <c r="H138" s="178"/>
      <c r="I138" s="179">
        <f>ROUND(E138*H138,2)</f>
        <v>0</v>
      </c>
      <c r="J138" s="178"/>
      <c r="K138" s="179">
        <f>ROUND(E138*J138,2)</f>
        <v>0</v>
      </c>
      <c r="L138" s="179">
        <v>21</v>
      </c>
      <c r="M138" s="179">
        <f>G138*(1+L138/100)</f>
        <v>0</v>
      </c>
      <c r="N138" s="179">
        <v>3.3000000000000002E-2</v>
      </c>
      <c r="O138" s="179">
        <f>ROUND(E138*N138,2)</f>
        <v>1.99</v>
      </c>
      <c r="P138" s="179">
        <v>0</v>
      </c>
      <c r="Q138" s="179">
        <f>ROUND(E138*P138,2)</f>
        <v>0</v>
      </c>
      <c r="R138" s="179"/>
      <c r="S138" s="179" t="s">
        <v>322</v>
      </c>
      <c r="T138" s="180" t="s">
        <v>291</v>
      </c>
      <c r="U138" s="160">
        <v>0</v>
      </c>
      <c r="V138" s="160">
        <f>ROUND(E138*U138,2)</f>
        <v>0</v>
      </c>
      <c r="W138" s="160"/>
      <c r="X138" s="150"/>
      <c r="Y138" s="150"/>
      <c r="Z138" s="150"/>
      <c r="AA138" s="150"/>
      <c r="AB138" s="150"/>
      <c r="AC138" s="150"/>
      <c r="AD138" s="150"/>
      <c r="AE138" s="150"/>
      <c r="AF138" s="150"/>
      <c r="AG138" s="150" t="s">
        <v>340</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452</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439</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453</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454</v>
      </c>
      <c r="D142" s="165"/>
      <c r="E142" s="166">
        <v>57.443399999999997</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441</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455</v>
      </c>
      <c r="D144" s="165"/>
      <c r="E144" s="166">
        <v>2.8721700000000001</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315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295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20</v>
      </c>
      <c r="B146" s="175" t="s">
        <v>456</v>
      </c>
      <c r="C146" s="185" t="s">
        <v>457</v>
      </c>
      <c r="D146" s="176" t="s">
        <v>384</v>
      </c>
      <c r="E146" s="177">
        <v>1.06375</v>
      </c>
      <c r="F146" s="178"/>
      <c r="G146" s="179">
        <f>ROUND(E146*F146,2)</f>
        <v>0</v>
      </c>
      <c r="H146" s="178"/>
      <c r="I146" s="179">
        <f>ROUND(E146*H146,2)</f>
        <v>0</v>
      </c>
      <c r="J146" s="178"/>
      <c r="K146" s="179">
        <f>ROUND(E146*J146,2)</f>
        <v>0</v>
      </c>
      <c r="L146" s="179">
        <v>21</v>
      </c>
      <c r="M146" s="179">
        <f>G146*(1+L146/100)</f>
        <v>0</v>
      </c>
      <c r="N146" s="179">
        <v>0.125</v>
      </c>
      <c r="O146" s="179">
        <f>ROUND(E146*N146,2)</f>
        <v>0.13</v>
      </c>
      <c r="P146" s="179">
        <v>0</v>
      </c>
      <c r="Q146" s="179">
        <f>ROUND(E146*P146,2)</f>
        <v>0</v>
      </c>
      <c r="R146" s="179"/>
      <c r="S146" s="179" t="s">
        <v>322</v>
      </c>
      <c r="T146" s="180" t="s">
        <v>291</v>
      </c>
      <c r="U146" s="160">
        <v>0</v>
      </c>
      <c r="V146" s="160">
        <f>ROUND(E146*U146,2)</f>
        <v>0</v>
      </c>
      <c r="W146" s="160"/>
      <c r="X146" s="150"/>
      <c r="Y146" s="150"/>
      <c r="Z146" s="150"/>
      <c r="AA146" s="150"/>
      <c r="AB146" s="150"/>
      <c r="AC146" s="150"/>
      <c r="AD146" s="150"/>
      <c r="AE146" s="150"/>
      <c r="AF146" s="150"/>
      <c r="AG146" s="150" t="s">
        <v>340</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412</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458</v>
      </c>
      <c r="D148" s="165"/>
      <c r="E148" s="166">
        <v>1.06375</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295</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21</v>
      </c>
      <c r="B150" s="175" t="s">
        <v>459</v>
      </c>
      <c r="C150" s="185" t="s">
        <v>460</v>
      </c>
      <c r="D150" s="176" t="s">
        <v>384</v>
      </c>
      <c r="E150" s="177">
        <v>288.86</v>
      </c>
      <c r="F150" s="178"/>
      <c r="G150" s="179">
        <f>ROUND(E150*F150,2)</f>
        <v>0</v>
      </c>
      <c r="H150" s="178"/>
      <c r="I150" s="179">
        <f>ROUND(E150*H150,2)</f>
        <v>0</v>
      </c>
      <c r="J150" s="178"/>
      <c r="K150" s="179">
        <f>ROUND(E150*J150,2)</f>
        <v>0</v>
      </c>
      <c r="L150" s="179">
        <v>21</v>
      </c>
      <c r="M150" s="179">
        <f>G150*(1+L150/100)</f>
        <v>0</v>
      </c>
      <c r="N150" s="179">
        <v>0.125</v>
      </c>
      <c r="O150" s="179">
        <f>ROUND(E150*N150,2)</f>
        <v>36.11</v>
      </c>
      <c r="P150" s="179">
        <v>0</v>
      </c>
      <c r="Q150" s="179">
        <f>ROUND(E150*P150,2)</f>
        <v>0</v>
      </c>
      <c r="R150" s="179"/>
      <c r="S150" s="179" t="s">
        <v>322</v>
      </c>
      <c r="T150" s="180" t="s">
        <v>291</v>
      </c>
      <c r="U150" s="160">
        <v>0</v>
      </c>
      <c r="V150" s="160">
        <f>ROUND(E150*U150,2)</f>
        <v>0</v>
      </c>
      <c r="W150" s="160"/>
      <c r="X150" s="150"/>
      <c r="Y150" s="150"/>
      <c r="Z150" s="150"/>
      <c r="AA150" s="150"/>
      <c r="AB150" s="150"/>
      <c r="AC150" s="150"/>
      <c r="AD150" s="150"/>
      <c r="AE150" s="150"/>
      <c r="AF150" s="150"/>
      <c r="AG150" s="150" t="s">
        <v>340</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363</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461</v>
      </c>
      <c r="D152" s="165"/>
      <c r="E152" s="166">
        <v>288.86</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295</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4">
        <v>22</v>
      </c>
      <c r="B154" s="175" t="s">
        <v>462</v>
      </c>
      <c r="C154" s="185" t="s">
        <v>463</v>
      </c>
      <c r="D154" s="176" t="s">
        <v>384</v>
      </c>
      <c r="E154" s="177">
        <v>15</v>
      </c>
      <c r="F154" s="178"/>
      <c r="G154" s="179">
        <f>ROUND(E154*F154,2)</f>
        <v>0</v>
      </c>
      <c r="H154" s="178"/>
      <c r="I154" s="179">
        <f>ROUND(E154*H154,2)</f>
        <v>0</v>
      </c>
      <c r="J154" s="178"/>
      <c r="K154" s="179">
        <f>ROUND(E154*J154,2)</f>
        <v>0</v>
      </c>
      <c r="L154" s="179">
        <v>21</v>
      </c>
      <c r="M154" s="179">
        <f>G154*(1+L154/100)</f>
        <v>0</v>
      </c>
      <c r="N154" s="179">
        <v>0.125</v>
      </c>
      <c r="O154" s="179">
        <f>ROUND(E154*N154,2)</f>
        <v>1.88</v>
      </c>
      <c r="P154" s="179">
        <v>0</v>
      </c>
      <c r="Q154" s="179">
        <f>ROUND(E154*P154,2)</f>
        <v>0</v>
      </c>
      <c r="R154" s="179"/>
      <c r="S154" s="179" t="s">
        <v>322</v>
      </c>
      <c r="T154" s="180" t="s">
        <v>291</v>
      </c>
      <c r="U154" s="160">
        <v>0</v>
      </c>
      <c r="V154" s="160">
        <f>ROUND(E154*U154,2)</f>
        <v>0</v>
      </c>
      <c r="W154" s="160"/>
      <c r="X154" s="150"/>
      <c r="Y154" s="150"/>
      <c r="Z154" s="150"/>
      <c r="AA154" s="150"/>
      <c r="AB154" s="150"/>
      <c r="AC154" s="150"/>
      <c r="AD154" s="150"/>
      <c r="AE154" s="150"/>
      <c r="AF154" s="150"/>
      <c r="AG154" s="150" t="s">
        <v>340</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464</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465</v>
      </c>
      <c r="D156" s="165"/>
      <c r="E156" s="166">
        <v>15</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6"/>
      <c r="D157" s="247"/>
      <c r="E157" s="247"/>
      <c r="F157" s="247"/>
      <c r="G157" s="247"/>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295</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4">
        <v>23</v>
      </c>
      <c r="B158" s="175" t="s">
        <v>466</v>
      </c>
      <c r="C158" s="185" t="s">
        <v>467</v>
      </c>
      <c r="D158" s="176" t="s">
        <v>468</v>
      </c>
      <c r="E158" s="177">
        <v>22</v>
      </c>
      <c r="F158" s="178"/>
      <c r="G158" s="179">
        <f>ROUND(E158*F158,2)</f>
        <v>0</v>
      </c>
      <c r="H158" s="178"/>
      <c r="I158" s="179">
        <f>ROUND(E158*H158,2)</f>
        <v>0</v>
      </c>
      <c r="J158" s="178"/>
      <c r="K158" s="179">
        <f>ROUND(E158*J158,2)</f>
        <v>0</v>
      </c>
      <c r="L158" s="179">
        <v>21</v>
      </c>
      <c r="M158" s="179">
        <f>G158*(1+L158/100)</f>
        <v>0</v>
      </c>
      <c r="N158" s="179">
        <v>0.125</v>
      </c>
      <c r="O158" s="179">
        <f>ROUND(E158*N158,2)</f>
        <v>2.75</v>
      </c>
      <c r="P158" s="179">
        <v>0</v>
      </c>
      <c r="Q158" s="179">
        <f>ROUND(E158*P158,2)</f>
        <v>0</v>
      </c>
      <c r="R158" s="179"/>
      <c r="S158" s="179" t="s">
        <v>322</v>
      </c>
      <c r="T158" s="180" t="s">
        <v>291</v>
      </c>
      <c r="U158" s="160">
        <v>0</v>
      </c>
      <c r="V158" s="160">
        <f>ROUND(E158*U158,2)</f>
        <v>0</v>
      </c>
      <c r="W158" s="160"/>
      <c r="X158" s="150"/>
      <c r="Y158" s="150"/>
      <c r="Z158" s="150"/>
      <c r="AA158" s="150"/>
      <c r="AB158" s="150"/>
      <c r="AC158" s="150"/>
      <c r="AD158" s="150"/>
      <c r="AE158" s="150"/>
      <c r="AF158" s="150"/>
      <c r="AG158" s="150" t="s">
        <v>340</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464</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469</v>
      </c>
      <c r="D160" s="165"/>
      <c r="E160" s="166">
        <v>22</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295</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24</v>
      </c>
      <c r="B162" s="175" t="s">
        <v>470</v>
      </c>
      <c r="C162" s="185" t="s">
        <v>471</v>
      </c>
      <c r="D162" s="176" t="s">
        <v>384</v>
      </c>
      <c r="E162" s="177">
        <v>24.083500000000001</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322</v>
      </c>
      <c r="T162" s="180" t="s">
        <v>291</v>
      </c>
      <c r="U162" s="160">
        <v>0</v>
      </c>
      <c r="V162" s="160">
        <f>ROUND(E162*U162,2)</f>
        <v>0</v>
      </c>
      <c r="W162" s="160"/>
      <c r="X162" s="150"/>
      <c r="Y162" s="150"/>
      <c r="Z162" s="150"/>
      <c r="AA162" s="150"/>
      <c r="AB162" s="150"/>
      <c r="AC162" s="150"/>
      <c r="AD162" s="150"/>
      <c r="AE162" s="150"/>
      <c r="AF162" s="150"/>
      <c r="AG162" s="150" t="s">
        <v>472</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363</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315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473</v>
      </c>
      <c r="D164" s="165"/>
      <c r="E164" s="166">
        <v>27.2835</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474</v>
      </c>
      <c r="D165" s="165"/>
      <c r="E165" s="166">
        <v>-3.2</v>
      </c>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315</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6"/>
      <c r="D166" s="247"/>
      <c r="E166" s="247"/>
      <c r="F166" s="247"/>
      <c r="G166" s="247"/>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295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25</v>
      </c>
      <c r="B167" s="175" t="s">
        <v>475</v>
      </c>
      <c r="C167" s="185" t="s">
        <v>476</v>
      </c>
      <c r="D167" s="176" t="s">
        <v>468</v>
      </c>
      <c r="E167" s="177">
        <v>20</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c r="S167" s="179" t="s">
        <v>322</v>
      </c>
      <c r="T167" s="180" t="s">
        <v>291</v>
      </c>
      <c r="U167" s="160">
        <v>0</v>
      </c>
      <c r="V167" s="160">
        <f>ROUND(E167*U167,2)</f>
        <v>0</v>
      </c>
      <c r="W167" s="160"/>
      <c r="X167" s="150"/>
      <c r="Y167" s="150"/>
      <c r="Z167" s="150"/>
      <c r="AA167" s="150"/>
      <c r="AB167" s="150"/>
      <c r="AC167" s="150"/>
      <c r="AD167" s="150"/>
      <c r="AE167" s="150"/>
      <c r="AF167" s="150"/>
      <c r="AG167" s="150" t="s">
        <v>340</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363</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315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477</v>
      </c>
      <c r="D169" s="165"/>
      <c r="E169" s="166">
        <v>20</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295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4">
        <v>26</v>
      </c>
      <c r="B171" s="175" t="s">
        <v>478</v>
      </c>
      <c r="C171" s="185" t="s">
        <v>479</v>
      </c>
      <c r="D171" s="176" t="s">
        <v>468</v>
      </c>
      <c r="E171" s="177">
        <v>73.715000000000003</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c r="S171" s="179" t="s">
        <v>322</v>
      </c>
      <c r="T171" s="180" t="s">
        <v>291</v>
      </c>
      <c r="U171" s="160">
        <v>0</v>
      </c>
      <c r="V171" s="160">
        <f>ROUND(E171*U171,2)</f>
        <v>0</v>
      </c>
      <c r="W171" s="160"/>
      <c r="X171" s="150"/>
      <c r="Y171" s="150"/>
      <c r="Z171" s="150"/>
      <c r="AA171" s="150"/>
      <c r="AB171" s="150"/>
      <c r="AC171" s="150"/>
      <c r="AD171" s="150"/>
      <c r="AE171" s="150"/>
      <c r="AF171" s="150"/>
      <c r="AG171" s="150" t="s">
        <v>340</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363</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315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480</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481</v>
      </c>
      <c r="D174" s="165"/>
      <c r="E174" s="166">
        <v>73.715000000000003</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315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295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27</v>
      </c>
      <c r="B176" s="175" t="s">
        <v>482</v>
      </c>
      <c r="C176" s="185" t="s">
        <v>483</v>
      </c>
      <c r="D176" s="176" t="s">
        <v>484</v>
      </c>
      <c r="E176" s="177">
        <v>5</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322</v>
      </c>
      <c r="T176" s="180" t="s">
        <v>291</v>
      </c>
      <c r="U176" s="160">
        <v>0.43</v>
      </c>
      <c r="V176" s="160">
        <f>ROUND(E176*U176,2)</f>
        <v>2.15</v>
      </c>
      <c r="W176" s="160"/>
      <c r="X176" s="150"/>
      <c r="Y176" s="150"/>
      <c r="Z176" s="150"/>
      <c r="AA176" s="150"/>
      <c r="AB176" s="150"/>
      <c r="AC176" s="150"/>
      <c r="AD176" s="150"/>
      <c r="AE176" s="150"/>
      <c r="AF176" s="150"/>
      <c r="AG176" s="150" t="s">
        <v>340</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363</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129</v>
      </c>
      <c r="D178" s="165"/>
      <c r="E178" s="166">
        <v>5</v>
      </c>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315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6"/>
      <c r="D179" s="247"/>
      <c r="E179" s="247"/>
      <c r="F179" s="247"/>
      <c r="G179" s="247"/>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295</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74">
        <v>28</v>
      </c>
      <c r="B180" s="175" t="s">
        <v>485</v>
      </c>
      <c r="C180" s="185" t="s">
        <v>486</v>
      </c>
      <c r="D180" s="176" t="s">
        <v>484</v>
      </c>
      <c r="E180" s="177">
        <v>11</v>
      </c>
      <c r="F180" s="178"/>
      <c r="G180" s="179">
        <f>ROUND(E180*F180,2)</f>
        <v>0</v>
      </c>
      <c r="H180" s="178"/>
      <c r="I180" s="179">
        <f>ROUND(E180*H180,2)</f>
        <v>0</v>
      </c>
      <c r="J180" s="178"/>
      <c r="K180" s="179">
        <f>ROUND(E180*J180,2)</f>
        <v>0</v>
      </c>
      <c r="L180" s="179">
        <v>21</v>
      </c>
      <c r="M180" s="179">
        <f>G180*(1+L180/100)</f>
        <v>0</v>
      </c>
      <c r="N180" s="179">
        <v>0</v>
      </c>
      <c r="O180" s="179">
        <f>ROUND(E180*N180,2)</f>
        <v>0</v>
      </c>
      <c r="P180" s="179">
        <v>0</v>
      </c>
      <c r="Q180" s="179">
        <f>ROUND(E180*P180,2)</f>
        <v>0</v>
      </c>
      <c r="R180" s="179"/>
      <c r="S180" s="179" t="s">
        <v>322</v>
      </c>
      <c r="T180" s="180" t="s">
        <v>291</v>
      </c>
      <c r="U180" s="160">
        <v>0.43</v>
      </c>
      <c r="V180" s="160">
        <f>ROUND(E180*U180,2)</f>
        <v>4.7300000000000004</v>
      </c>
      <c r="W180" s="160"/>
      <c r="X180" s="150"/>
      <c r="Y180" s="150"/>
      <c r="Z180" s="150"/>
      <c r="AA180" s="150"/>
      <c r="AB180" s="150"/>
      <c r="AC180" s="150"/>
      <c r="AD180" s="150"/>
      <c r="AE180" s="150"/>
      <c r="AF180" s="150"/>
      <c r="AG180" s="150" t="s">
        <v>340</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487</v>
      </c>
      <c r="D181" s="165"/>
      <c r="E181" s="166"/>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103</v>
      </c>
      <c r="D182" s="165"/>
      <c r="E182" s="166">
        <v>11</v>
      </c>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6"/>
      <c r="D183" s="247"/>
      <c r="E183" s="247"/>
      <c r="F183" s="247"/>
      <c r="G183" s="247"/>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295</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74">
        <v>29</v>
      </c>
      <c r="B184" s="175" t="s">
        <v>488</v>
      </c>
      <c r="C184" s="185" t="s">
        <v>489</v>
      </c>
      <c r="D184" s="176" t="s">
        <v>484</v>
      </c>
      <c r="E184" s="177">
        <v>9</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322</v>
      </c>
      <c r="T184" s="180" t="s">
        <v>291</v>
      </c>
      <c r="U184" s="160">
        <v>0.43</v>
      </c>
      <c r="V184" s="160">
        <f>ROUND(E184*U184,2)</f>
        <v>3.87</v>
      </c>
      <c r="W184" s="160"/>
      <c r="X184" s="150"/>
      <c r="Y184" s="150"/>
      <c r="Z184" s="150"/>
      <c r="AA184" s="150"/>
      <c r="AB184" s="150"/>
      <c r="AC184" s="150"/>
      <c r="AD184" s="150"/>
      <c r="AE184" s="150"/>
      <c r="AF184" s="150"/>
      <c r="AG184" s="150" t="s">
        <v>340</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487</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315</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146</v>
      </c>
      <c r="D186" s="165"/>
      <c r="E186" s="166">
        <v>9</v>
      </c>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315</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6"/>
      <c r="D187" s="247"/>
      <c r="E187" s="247"/>
      <c r="F187" s="247"/>
      <c r="G187" s="247"/>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295</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30</v>
      </c>
      <c r="B188" s="175" t="s">
        <v>490</v>
      </c>
      <c r="C188" s="185" t="s">
        <v>491</v>
      </c>
      <c r="D188" s="176" t="s">
        <v>484</v>
      </c>
      <c r="E188" s="177">
        <v>5</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322</v>
      </c>
      <c r="T188" s="180" t="s">
        <v>291</v>
      </c>
      <c r="U188" s="160">
        <v>0.43</v>
      </c>
      <c r="V188" s="160">
        <f>ROUND(E188*U188,2)</f>
        <v>2.15</v>
      </c>
      <c r="W188" s="160"/>
      <c r="X188" s="150"/>
      <c r="Y188" s="150"/>
      <c r="Z188" s="150"/>
      <c r="AA188" s="150"/>
      <c r="AB188" s="150"/>
      <c r="AC188" s="150"/>
      <c r="AD188" s="150"/>
      <c r="AE188" s="150"/>
      <c r="AF188" s="150"/>
      <c r="AG188" s="150" t="s">
        <v>340</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487</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315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129</v>
      </c>
      <c r="D190" s="165"/>
      <c r="E190" s="166">
        <v>5</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295</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31</v>
      </c>
      <c r="B192" s="175" t="s">
        <v>492</v>
      </c>
      <c r="C192" s="185" t="s">
        <v>493</v>
      </c>
      <c r="D192" s="176" t="s">
        <v>484</v>
      </c>
      <c r="E192" s="177">
        <v>5</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322</v>
      </c>
      <c r="T192" s="180" t="s">
        <v>291</v>
      </c>
      <c r="U192" s="160">
        <v>0.43</v>
      </c>
      <c r="V192" s="160">
        <f>ROUND(E192*U192,2)</f>
        <v>2.15</v>
      </c>
      <c r="W192" s="160"/>
      <c r="X192" s="150"/>
      <c r="Y192" s="150"/>
      <c r="Z192" s="150"/>
      <c r="AA192" s="150"/>
      <c r="AB192" s="150"/>
      <c r="AC192" s="150"/>
      <c r="AD192" s="150"/>
      <c r="AE192" s="150"/>
      <c r="AF192" s="150"/>
      <c r="AG192" s="150" t="s">
        <v>340</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487</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315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129</v>
      </c>
      <c r="D194" s="165"/>
      <c r="E194" s="166">
        <v>5</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295</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32</v>
      </c>
      <c r="B196" s="175" t="s">
        <v>494</v>
      </c>
      <c r="C196" s="185" t="s">
        <v>495</v>
      </c>
      <c r="D196" s="176" t="s">
        <v>484</v>
      </c>
      <c r="E196" s="177">
        <v>1</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322</v>
      </c>
      <c r="T196" s="180" t="s">
        <v>291</v>
      </c>
      <c r="U196" s="160">
        <v>0.43</v>
      </c>
      <c r="V196" s="160">
        <f>ROUND(E196*U196,2)</f>
        <v>0.43</v>
      </c>
      <c r="W196" s="160"/>
      <c r="X196" s="150"/>
      <c r="Y196" s="150"/>
      <c r="Z196" s="150"/>
      <c r="AA196" s="150"/>
      <c r="AB196" s="150"/>
      <c r="AC196" s="150"/>
      <c r="AD196" s="150"/>
      <c r="AE196" s="150"/>
      <c r="AF196" s="150"/>
      <c r="AG196" s="150" t="s">
        <v>340</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487</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315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92</v>
      </c>
      <c r="D198" s="165"/>
      <c r="E198" s="166">
        <v>1</v>
      </c>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6"/>
      <c r="D199" s="247"/>
      <c r="E199" s="247"/>
      <c r="F199" s="247"/>
      <c r="G199" s="247"/>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295</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4">
        <v>33</v>
      </c>
      <c r="B200" s="175" t="s">
        <v>496</v>
      </c>
      <c r="C200" s="185" t="s">
        <v>497</v>
      </c>
      <c r="D200" s="176" t="s">
        <v>484</v>
      </c>
      <c r="E200" s="177">
        <v>1</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322</v>
      </c>
      <c r="T200" s="180" t="s">
        <v>291</v>
      </c>
      <c r="U200" s="160">
        <v>0.43</v>
      </c>
      <c r="V200" s="160">
        <f>ROUND(E200*U200,2)</f>
        <v>0.43</v>
      </c>
      <c r="W200" s="160"/>
      <c r="X200" s="150"/>
      <c r="Y200" s="150"/>
      <c r="Z200" s="150"/>
      <c r="AA200" s="150"/>
      <c r="AB200" s="150"/>
      <c r="AC200" s="150"/>
      <c r="AD200" s="150"/>
      <c r="AE200" s="150"/>
      <c r="AF200" s="150"/>
      <c r="AG200" s="150" t="s">
        <v>340</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487</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315</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92</v>
      </c>
      <c r="D202" s="165"/>
      <c r="E202" s="166">
        <v>1</v>
      </c>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315</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6"/>
      <c r="D203" s="247"/>
      <c r="E203" s="247"/>
      <c r="F203" s="247"/>
      <c r="G203" s="247"/>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295</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x14ac:dyDescent="0.2">
      <c r="A204" s="168" t="s">
        <v>285</v>
      </c>
      <c r="B204" s="169" t="s">
        <v>135</v>
      </c>
      <c r="C204" s="184" t="s">
        <v>136</v>
      </c>
      <c r="D204" s="170"/>
      <c r="E204" s="171"/>
      <c r="F204" s="172"/>
      <c r="G204" s="172">
        <f>SUMIF(AG205:AG283,"&lt;&gt;NOR",G205:G283)</f>
        <v>0</v>
      </c>
      <c r="H204" s="172"/>
      <c r="I204" s="172">
        <f>SUM(I205:I283)</f>
        <v>0</v>
      </c>
      <c r="J204" s="172"/>
      <c r="K204" s="172">
        <f>SUM(K205:K283)</f>
        <v>0</v>
      </c>
      <c r="L204" s="172"/>
      <c r="M204" s="172">
        <f>SUM(M205:M283)</f>
        <v>0</v>
      </c>
      <c r="N204" s="172"/>
      <c r="O204" s="172">
        <f>SUM(O205:O283)</f>
        <v>32.690000000000005</v>
      </c>
      <c r="P204" s="172"/>
      <c r="Q204" s="172">
        <f>SUM(Q205:Q283)</f>
        <v>0</v>
      </c>
      <c r="R204" s="172"/>
      <c r="S204" s="172"/>
      <c r="T204" s="173"/>
      <c r="U204" s="167"/>
      <c r="V204" s="167">
        <f>SUM(V205:V283)</f>
        <v>547.45000000000005</v>
      </c>
      <c r="W204" s="167"/>
      <c r="AG204" t="s">
        <v>286</v>
      </c>
    </row>
    <row r="205" spans="1:60" ht="22.5" outlineLevel="1" x14ac:dyDescent="0.2">
      <c r="A205" s="174">
        <v>34</v>
      </c>
      <c r="B205" s="175" t="s">
        <v>498</v>
      </c>
      <c r="C205" s="185" t="s">
        <v>499</v>
      </c>
      <c r="D205" s="176" t="s">
        <v>384</v>
      </c>
      <c r="E205" s="177">
        <v>8.4499999999999993</v>
      </c>
      <c r="F205" s="178"/>
      <c r="G205" s="179">
        <f>ROUND(E205*F205,2)</f>
        <v>0</v>
      </c>
      <c r="H205" s="178"/>
      <c r="I205" s="179">
        <f>ROUND(E205*H205,2)</f>
        <v>0</v>
      </c>
      <c r="J205" s="178"/>
      <c r="K205" s="179">
        <f>ROUND(E205*J205,2)</f>
        <v>0</v>
      </c>
      <c r="L205" s="179">
        <v>21</v>
      </c>
      <c r="M205" s="179">
        <f>G205*(1+L205/100)</f>
        <v>0</v>
      </c>
      <c r="N205" s="179">
        <v>5.1229999999999998E-2</v>
      </c>
      <c r="O205" s="179">
        <f>ROUND(E205*N205,2)</f>
        <v>0.43</v>
      </c>
      <c r="P205" s="179">
        <v>0</v>
      </c>
      <c r="Q205" s="179">
        <f>ROUND(E205*P205,2)</f>
        <v>0</v>
      </c>
      <c r="R205" s="179" t="s">
        <v>360</v>
      </c>
      <c r="S205" s="179" t="s">
        <v>290</v>
      </c>
      <c r="T205" s="180" t="s">
        <v>361</v>
      </c>
      <c r="U205" s="160">
        <v>0.90800000000000003</v>
      </c>
      <c r="V205" s="160">
        <f>ROUND(E205*U205,2)</f>
        <v>7.67</v>
      </c>
      <c r="W205" s="160"/>
      <c r="X205" s="150"/>
      <c r="Y205" s="150"/>
      <c r="Z205" s="150"/>
      <c r="AA205" s="150"/>
      <c r="AB205" s="150"/>
      <c r="AC205" s="150"/>
      <c r="AD205" s="150"/>
      <c r="AE205" s="150"/>
      <c r="AF205" s="150"/>
      <c r="AG205" s="150" t="s">
        <v>340</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59" t="s">
        <v>500</v>
      </c>
      <c r="D206" s="260"/>
      <c r="E206" s="260"/>
      <c r="F206" s="260"/>
      <c r="G206" s="2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370</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487</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315</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501</v>
      </c>
      <c r="D208" s="165"/>
      <c r="E208" s="166">
        <v>8.4499999999999993</v>
      </c>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315</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6"/>
      <c r="D209" s="247"/>
      <c r="E209" s="247"/>
      <c r="F209" s="247"/>
      <c r="G209" s="247"/>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295</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ht="22.5" outlineLevel="1" x14ac:dyDescent="0.2">
      <c r="A210" s="174">
        <v>35</v>
      </c>
      <c r="B210" s="175" t="s">
        <v>502</v>
      </c>
      <c r="C210" s="185" t="s">
        <v>503</v>
      </c>
      <c r="D210" s="176" t="s">
        <v>384</v>
      </c>
      <c r="E210" s="177">
        <v>0.84499999999999997</v>
      </c>
      <c r="F210" s="178"/>
      <c r="G210" s="179">
        <f>ROUND(E210*F210,2)</f>
        <v>0</v>
      </c>
      <c r="H210" s="178"/>
      <c r="I210" s="179">
        <f>ROUND(E210*H210,2)</f>
        <v>0</v>
      </c>
      <c r="J210" s="178"/>
      <c r="K210" s="179">
        <f>ROUND(E210*J210,2)</f>
        <v>0</v>
      </c>
      <c r="L210" s="179">
        <v>21</v>
      </c>
      <c r="M210" s="179">
        <f>G210*(1+L210/100)</f>
        <v>0</v>
      </c>
      <c r="N210" s="179">
        <v>4.1099999999999999E-3</v>
      </c>
      <c r="O210" s="179">
        <f>ROUND(E210*N210,2)</f>
        <v>0</v>
      </c>
      <c r="P210" s="179">
        <v>0</v>
      </c>
      <c r="Q210" s="179">
        <f>ROUND(E210*P210,2)</f>
        <v>0</v>
      </c>
      <c r="R210" s="179" t="s">
        <v>360</v>
      </c>
      <c r="S210" s="179" t="s">
        <v>290</v>
      </c>
      <c r="T210" s="180" t="s">
        <v>361</v>
      </c>
      <c r="U210" s="160">
        <v>0.48399999999999999</v>
      </c>
      <c r="V210" s="160">
        <f>ROUND(E210*U210,2)</f>
        <v>0.41</v>
      </c>
      <c r="W210" s="160"/>
      <c r="X210" s="150"/>
      <c r="Y210" s="150"/>
      <c r="Z210" s="150"/>
      <c r="AA210" s="150"/>
      <c r="AB210" s="150"/>
      <c r="AC210" s="150"/>
      <c r="AD210" s="150"/>
      <c r="AE210" s="150"/>
      <c r="AF210" s="150"/>
      <c r="AG210" s="150" t="s">
        <v>340</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59" t="s">
        <v>500</v>
      </c>
      <c r="D211" s="260"/>
      <c r="E211" s="260"/>
      <c r="F211" s="260"/>
      <c r="G211" s="2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370</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504</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315</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487</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315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505</v>
      </c>
      <c r="D214" s="165"/>
      <c r="E214" s="166">
        <v>0.84499999999999997</v>
      </c>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315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6"/>
      <c r="D215" s="247"/>
      <c r="E215" s="247"/>
      <c r="F215" s="247"/>
      <c r="G215" s="247"/>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295</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2.5" outlineLevel="1" x14ac:dyDescent="0.2">
      <c r="A216" s="174">
        <v>36</v>
      </c>
      <c r="B216" s="175" t="s">
        <v>506</v>
      </c>
      <c r="C216" s="185" t="s">
        <v>507</v>
      </c>
      <c r="D216" s="176" t="s">
        <v>384</v>
      </c>
      <c r="E216" s="177">
        <v>17.131499999999999</v>
      </c>
      <c r="F216" s="178"/>
      <c r="G216" s="179">
        <f>ROUND(E216*F216,2)</f>
        <v>0</v>
      </c>
      <c r="H216" s="178"/>
      <c r="I216" s="179">
        <f>ROUND(E216*H216,2)</f>
        <v>0</v>
      </c>
      <c r="J216" s="178"/>
      <c r="K216" s="179">
        <f>ROUND(E216*J216,2)</f>
        <v>0</v>
      </c>
      <c r="L216" s="179">
        <v>21</v>
      </c>
      <c r="M216" s="179">
        <f>G216*(1+L216/100)</f>
        <v>0</v>
      </c>
      <c r="N216" s="179">
        <v>6.8000000000000005E-2</v>
      </c>
      <c r="O216" s="179">
        <f>ROUND(E216*N216,2)</f>
        <v>1.1599999999999999</v>
      </c>
      <c r="P216" s="179">
        <v>0</v>
      </c>
      <c r="Q216" s="179">
        <f>ROUND(E216*P216,2)</f>
        <v>0</v>
      </c>
      <c r="R216" s="179" t="s">
        <v>368</v>
      </c>
      <c r="S216" s="179" t="s">
        <v>290</v>
      </c>
      <c r="T216" s="180" t="s">
        <v>361</v>
      </c>
      <c r="U216" s="160">
        <v>0.71397999999999995</v>
      </c>
      <c r="V216" s="160">
        <f>ROUND(E216*U216,2)</f>
        <v>12.23</v>
      </c>
      <c r="W216" s="160"/>
      <c r="X216" s="150"/>
      <c r="Y216" s="150"/>
      <c r="Z216" s="150"/>
      <c r="AA216" s="150"/>
      <c r="AB216" s="150"/>
      <c r="AC216" s="150"/>
      <c r="AD216" s="150"/>
      <c r="AE216" s="150"/>
      <c r="AF216" s="150"/>
      <c r="AG216" s="150" t="s">
        <v>472</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59" t="s">
        <v>508</v>
      </c>
      <c r="D217" s="260"/>
      <c r="E217" s="260"/>
      <c r="F217" s="260"/>
      <c r="G217" s="2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370</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433</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315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509</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315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510</v>
      </c>
      <c r="D220" s="165"/>
      <c r="E220" s="166">
        <v>17.131499999999999</v>
      </c>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315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6"/>
      <c r="D221" s="247"/>
      <c r="E221" s="247"/>
      <c r="F221" s="247"/>
      <c r="G221" s="247"/>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295</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74">
        <v>37</v>
      </c>
      <c r="B222" s="175" t="s">
        <v>511</v>
      </c>
      <c r="C222" s="185" t="s">
        <v>512</v>
      </c>
      <c r="D222" s="176" t="s">
        <v>432</v>
      </c>
      <c r="E222" s="177">
        <v>88.28</v>
      </c>
      <c r="F222" s="178"/>
      <c r="G222" s="179">
        <f>ROUND(E222*F222,2)</f>
        <v>0</v>
      </c>
      <c r="H222" s="178"/>
      <c r="I222" s="179">
        <f>ROUND(E222*H222,2)</f>
        <v>0</v>
      </c>
      <c r="J222" s="178"/>
      <c r="K222" s="179">
        <f>ROUND(E222*J222,2)</f>
        <v>0</v>
      </c>
      <c r="L222" s="179">
        <v>21</v>
      </c>
      <c r="M222" s="179">
        <f>G222*(1+L222/100)</f>
        <v>0</v>
      </c>
      <c r="N222" s="179">
        <v>2.3800000000000002E-3</v>
      </c>
      <c r="O222" s="179">
        <f>ROUND(E222*N222,2)</f>
        <v>0.21</v>
      </c>
      <c r="P222" s="179">
        <v>0</v>
      </c>
      <c r="Q222" s="179">
        <f>ROUND(E222*P222,2)</f>
        <v>0</v>
      </c>
      <c r="R222" s="179" t="s">
        <v>368</v>
      </c>
      <c r="S222" s="179" t="s">
        <v>290</v>
      </c>
      <c r="T222" s="180" t="s">
        <v>361</v>
      </c>
      <c r="U222" s="160">
        <v>0.18232999999999999</v>
      </c>
      <c r="V222" s="160">
        <f>ROUND(E222*U222,2)</f>
        <v>16.100000000000001</v>
      </c>
      <c r="W222" s="160"/>
      <c r="X222" s="150"/>
      <c r="Y222" s="150"/>
      <c r="Z222" s="150"/>
      <c r="AA222" s="150"/>
      <c r="AB222" s="150"/>
      <c r="AC222" s="150"/>
      <c r="AD222" s="150"/>
      <c r="AE222" s="150"/>
      <c r="AF222" s="150"/>
      <c r="AG222" s="150" t="s">
        <v>340</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363</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315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513</v>
      </c>
      <c r="D224" s="165"/>
      <c r="E224" s="166">
        <v>88.28</v>
      </c>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6"/>
      <c r="D225" s="247"/>
      <c r="E225" s="247"/>
      <c r="F225" s="247"/>
      <c r="G225" s="247"/>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295</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4">
        <v>38</v>
      </c>
      <c r="B226" s="175" t="s">
        <v>514</v>
      </c>
      <c r="C226" s="185" t="s">
        <v>515</v>
      </c>
      <c r="D226" s="176" t="s">
        <v>384</v>
      </c>
      <c r="E226" s="177">
        <v>368.69450999999998</v>
      </c>
      <c r="F226" s="178"/>
      <c r="G226" s="179">
        <f>ROUND(E226*F226,2)</f>
        <v>0</v>
      </c>
      <c r="H226" s="178"/>
      <c r="I226" s="179">
        <f>ROUND(E226*H226,2)</f>
        <v>0</v>
      </c>
      <c r="J226" s="178"/>
      <c r="K226" s="179">
        <f>ROUND(E226*J226,2)</f>
        <v>0</v>
      </c>
      <c r="L226" s="179">
        <v>21</v>
      </c>
      <c r="M226" s="179">
        <f>G226*(1+L226/100)</f>
        <v>0</v>
      </c>
      <c r="N226" s="179">
        <v>4.7660000000000001E-2</v>
      </c>
      <c r="O226" s="179">
        <f>ROUND(E226*N226,2)</f>
        <v>17.57</v>
      </c>
      <c r="P226" s="179">
        <v>0</v>
      </c>
      <c r="Q226" s="179">
        <f>ROUND(E226*P226,2)</f>
        <v>0</v>
      </c>
      <c r="R226" s="179" t="s">
        <v>360</v>
      </c>
      <c r="S226" s="179" t="s">
        <v>290</v>
      </c>
      <c r="T226" s="180" t="s">
        <v>361</v>
      </c>
      <c r="U226" s="160">
        <v>0.65600000000000003</v>
      </c>
      <c r="V226" s="160">
        <f>ROUND(E226*U226,2)</f>
        <v>241.86</v>
      </c>
      <c r="W226" s="160"/>
      <c r="X226" s="150"/>
      <c r="Y226" s="150"/>
      <c r="Z226" s="150"/>
      <c r="AA226" s="150"/>
      <c r="AB226" s="150"/>
      <c r="AC226" s="150"/>
      <c r="AD226" s="150"/>
      <c r="AE226" s="150"/>
      <c r="AF226" s="150"/>
      <c r="AG226" s="150" t="s">
        <v>340</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516</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315</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517</v>
      </c>
      <c r="D228" s="165"/>
      <c r="E228" s="166">
        <v>406.01925</v>
      </c>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315</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518</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519</v>
      </c>
      <c r="D230" s="165"/>
      <c r="E230" s="166">
        <v>223.98526000000001</v>
      </c>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315</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386</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315</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520</v>
      </c>
      <c r="D232" s="165"/>
      <c r="E232" s="166">
        <v>-261.31</v>
      </c>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315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6"/>
      <c r="D233" s="247"/>
      <c r="E233" s="247"/>
      <c r="F233" s="247"/>
      <c r="G233" s="247"/>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295</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4">
        <v>39</v>
      </c>
      <c r="B234" s="175" t="s">
        <v>521</v>
      </c>
      <c r="C234" s="185" t="s">
        <v>522</v>
      </c>
      <c r="D234" s="176" t="s">
        <v>384</v>
      </c>
      <c r="E234" s="177">
        <v>261.31</v>
      </c>
      <c r="F234" s="178"/>
      <c r="G234" s="179">
        <f>ROUND(E234*F234,2)</f>
        <v>0</v>
      </c>
      <c r="H234" s="178"/>
      <c r="I234" s="179">
        <f>ROUND(E234*H234,2)</f>
        <v>0</v>
      </c>
      <c r="J234" s="178"/>
      <c r="K234" s="179">
        <f>ROUND(E234*J234,2)</f>
        <v>0</v>
      </c>
      <c r="L234" s="179">
        <v>21</v>
      </c>
      <c r="M234" s="179">
        <f>G234*(1+L234/100)</f>
        <v>0</v>
      </c>
      <c r="N234" s="179">
        <v>4.5580000000000002E-2</v>
      </c>
      <c r="O234" s="179">
        <f>ROUND(E234*N234,2)</f>
        <v>11.91</v>
      </c>
      <c r="P234" s="179">
        <v>0</v>
      </c>
      <c r="Q234" s="179">
        <f>ROUND(E234*P234,2)</f>
        <v>0</v>
      </c>
      <c r="R234" s="179" t="s">
        <v>360</v>
      </c>
      <c r="S234" s="179" t="s">
        <v>290</v>
      </c>
      <c r="T234" s="180" t="s">
        <v>361</v>
      </c>
      <c r="U234" s="160">
        <v>0.60799999999999998</v>
      </c>
      <c r="V234" s="160">
        <f>ROUND(E234*U234,2)</f>
        <v>158.88</v>
      </c>
      <c r="W234" s="160"/>
      <c r="X234" s="150"/>
      <c r="Y234" s="150"/>
      <c r="Z234" s="150"/>
      <c r="AA234" s="150"/>
      <c r="AB234" s="150"/>
      <c r="AC234" s="150"/>
      <c r="AD234" s="150"/>
      <c r="AE234" s="150"/>
      <c r="AF234" s="150"/>
      <c r="AG234" s="150" t="s">
        <v>523</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59" t="s">
        <v>524</v>
      </c>
      <c r="D235" s="260"/>
      <c r="E235" s="260"/>
      <c r="F235" s="260"/>
      <c r="G235" s="2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370</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525</v>
      </c>
      <c r="D236" s="165"/>
      <c r="E236" s="166"/>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315</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526</v>
      </c>
      <c r="D237" s="165"/>
      <c r="E237" s="166"/>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315</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527</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315</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528</v>
      </c>
      <c r="D239" s="165"/>
      <c r="E239" s="166">
        <v>38.74</v>
      </c>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315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529</v>
      </c>
      <c r="D240" s="165"/>
      <c r="E240" s="166">
        <v>-6.93</v>
      </c>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315</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6" t="s">
        <v>530</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315</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527</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315</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531</v>
      </c>
      <c r="D243" s="165"/>
      <c r="E243" s="166">
        <v>39.96</v>
      </c>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315</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532</v>
      </c>
      <c r="D244" s="165"/>
      <c r="E244" s="166">
        <v>-3.78</v>
      </c>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315</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6" t="s">
        <v>533</v>
      </c>
      <c r="D245" s="165"/>
      <c r="E245" s="166"/>
      <c r="F245" s="160"/>
      <c r="G245" s="160"/>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315</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527</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315</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534</v>
      </c>
      <c r="D247" s="165"/>
      <c r="E247" s="166">
        <v>138.51</v>
      </c>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315</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535</v>
      </c>
      <c r="D248" s="165"/>
      <c r="E248" s="166">
        <v>-3.78</v>
      </c>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315</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536</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315</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527</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315</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537</v>
      </c>
      <c r="D251" s="165"/>
      <c r="E251" s="166">
        <v>35.369999999999997</v>
      </c>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315</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538</v>
      </c>
      <c r="D252" s="165"/>
      <c r="E252" s="166">
        <v>-1.89</v>
      </c>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315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539</v>
      </c>
      <c r="D253" s="165"/>
      <c r="E253" s="166"/>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315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527</v>
      </c>
      <c r="D254" s="165"/>
      <c r="E254" s="166"/>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315</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540</v>
      </c>
      <c r="D255" s="165"/>
      <c r="E255" s="166">
        <v>27</v>
      </c>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315</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538</v>
      </c>
      <c r="D256" s="165"/>
      <c r="E256" s="166">
        <v>-1.89</v>
      </c>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315</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295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22.5" outlineLevel="1" x14ac:dyDescent="0.2">
      <c r="A258" s="174">
        <v>40</v>
      </c>
      <c r="B258" s="175" t="s">
        <v>541</v>
      </c>
      <c r="C258" s="185" t="s">
        <v>542</v>
      </c>
      <c r="D258" s="176" t="s">
        <v>384</v>
      </c>
      <c r="E258" s="177">
        <v>106.53255</v>
      </c>
      <c r="F258" s="178"/>
      <c r="G258" s="179">
        <f>ROUND(E258*F258,2)</f>
        <v>0</v>
      </c>
      <c r="H258" s="178"/>
      <c r="I258" s="179">
        <f>ROUND(E258*H258,2)</f>
        <v>0</v>
      </c>
      <c r="J258" s="178"/>
      <c r="K258" s="179">
        <f>ROUND(E258*J258,2)</f>
        <v>0</v>
      </c>
      <c r="L258" s="179">
        <v>21</v>
      </c>
      <c r="M258" s="179">
        <f>G258*(1+L258/100)</f>
        <v>0</v>
      </c>
      <c r="N258" s="179">
        <v>6.5799999999999999E-3</v>
      </c>
      <c r="O258" s="179">
        <f>ROUND(E258*N258,2)</f>
        <v>0.7</v>
      </c>
      <c r="P258" s="179">
        <v>0</v>
      </c>
      <c r="Q258" s="179">
        <f>ROUND(E258*P258,2)</f>
        <v>0</v>
      </c>
      <c r="R258" s="179" t="s">
        <v>360</v>
      </c>
      <c r="S258" s="179" t="s">
        <v>290</v>
      </c>
      <c r="T258" s="180" t="s">
        <v>361</v>
      </c>
      <c r="U258" s="160">
        <v>0.31900000000000001</v>
      </c>
      <c r="V258" s="160">
        <f>ROUND(E258*U258,2)</f>
        <v>33.979999999999997</v>
      </c>
      <c r="W258" s="160"/>
      <c r="X258" s="150"/>
      <c r="Y258" s="150"/>
      <c r="Z258" s="150"/>
      <c r="AA258" s="150"/>
      <c r="AB258" s="150"/>
      <c r="AC258" s="150"/>
      <c r="AD258" s="150"/>
      <c r="AE258" s="150"/>
      <c r="AF258" s="150"/>
      <c r="AG258" s="150" t="s">
        <v>340</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59" t="s">
        <v>543</v>
      </c>
      <c r="D259" s="260"/>
      <c r="E259" s="260"/>
      <c r="F259" s="260"/>
      <c r="G259" s="2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370</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363</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315</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544</v>
      </c>
      <c r="D261" s="165"/>
      <c r="E261" s="166"/>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315</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545</v>
      </c>
      <c r="D262" s="165"/>
      <c r="E262" s="166">
        <v>106.53255</v>
      </c>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315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6"/>
      <c r="D263" s="247"/>
      <c r="E263" s="247"/>
      <c r="F263" s="247"/>
      <c r="G263" s="247"/>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295</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74">
        <v>41</v>
      </c>
      <c r="B264" s="175" t="s">
        <v>546</v>
      </c>
      <c r="C264" s="185" t="s">
        <v>547</v>
      </c>
      <c r="D264" s="176" t="s">
        <v>384</v>
      </c>
      <c r="E264" s="177">
        <v>63.000450000000001</v>
      </c>
      <c r="F264" s="178"/>
      <c r="G264" s="179">
        <f>ROUND(E264*F264,2)</f>
        <v>0</v>
      </c>
      <c r="H264" s="178"/>
      <c r="I264" s="179">
        <f>ROUND(E264*H264,2)</f>
        <v>0</v>
      </c>
      <c r="J264" s="178"/>
      <c r="K264" s="179">
        <f>ROUND(E264*J264,2)</f>
        <v>0</v>
      </c>
      <c r="L264" s="179">
        <v>21</v>
      </c>
      <c r="M264" s="179">
        <f>G264*(1+L264/100)</f>
        <v>0</v>
      </c>
      <c r="N264" s="179">
        <v>3.6700000000000001E-3</v>
      </c>
      <c r="O264" s="179">
        <f>ROUND(E264*N264,2)</f>
        <v>0.23</v>
      </c>
      <c r="P264" s="179">
        <v>0</v>
      </c>
      <c r="Q264" s="179">
        <f>ROUND(E264*P264,2)</f>
        <v>0</v>
      </c>
      <c r="R264" s="179" t="s">
        <v>360</v>
      </c>
      <c r="S264" s="179" t="s">
        <v>290</v>
      </c>
      <c r="T264" s="180" t="s">
        <v>361</v>
      </c>
      <c r="U264" s="160">
        <v>0.36199999999999999</v>
      </c>
      <c r="V264" s="160">
        <f>ROUND(E264*U264,2)</f>
        <v>22.81</v>
      </c>
      <c r="W264" s="160"/>
      <c r="X264" s="150"/>
      <c r="Y264" s="150"/>
      <c r="Z264" s="150"/>
      <c r="AA264" s="150"/>
      <c r="AB264" s="150"/>
      <c r="AC264" s="150"/>
      <c r="AD264" s="150"/>
      <c r="AE264" s="150"/>
      <c r="AF264" s="150"/>
      <c r="AG264" s="150" t="s">
        <v>340</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504</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315</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516</v>
      </c>
      <c r="D266" s="165"/>
      <c r="E266" s="166"/>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315</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548</v>
      </c>
      <c r="D267" s="165"/>
      <c r="E267" s="166">
        <v>40.601930000000003</v>
      </c>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315</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518</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315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549</v>
      </c>
      <c r="D269" s="165"/>
      <c r="E269" s="166">
        <v>22.398530000000001</v>
      </c>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315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6"/>
      <c r="D270" s="247"/>
      <c r="E270" s="247"/>
      <c r="F270" s="247"/>
      <c r="G270" s="247"/>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295</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ht="22.5" outlineLevel="1" x14ac:dyDescent="0.2">
      <c r="A271" s="174">
        <v>42</v>
      </c>
      <c r="B271" s="175" t="s">
        <v>550</v>
      </c>
      <c r="C271" s="185" t="s">
        <v>551</v>
      </c>
      <c r="D271" s="176" t="s">
        <v>552</v>
      </c>
      <c r="E271" s="177">
        <v>25.781849999999999</v>
      </c>
      <c r="F271" s="178"/>
      <c r="G271" s="179">
        <f>ROUND(E271*F271,2)</f>
        <v>0</v>
      </c>
      <c r="H271" s="178"/>
      <c r="I271" s="179">
        <f>ROUND(E271*H271,2)</f>
        <v>0</v>
      </c>
      <c r="J271" s="178"/>
      <c r="K271" s="179">
        <f>ROUND(E271*J271,2)</f>
        <v>0</v>
      </c>
      <c r="L271" s="179">
        <v>21</v>
      </c>
      <c r="M271" s="179">
        <f>G271*(1+L271/100)</f>
        <v>0</v>
      </c>
      <c r="N271" s="179">
        <v>1.187E-2</v>
      </c>
      <c r="O271" s="179">
        <f>ROUND(E271*N271,2)</f>
        <v>0.31</v>
      </c>
      <c r="P271" s="179">
        <v>0</v>
      </c>
      <c r="Q271" s="179">
        <f>ROUND(E271*P271,2)</f>
        <v>0</v>
      </c>
      <c r="R271" s="179"/>
      <c r="S271" s="179" t="s">
        <v>322</v>
      </c>
      <c r="T271" s="180" t="s">
        <v>291</v>
      </c>
      <c r="U271" s="160">
        <v>0.35974</v>
      </c>
      <c r="V271" s="160">
        <f>ROUND(E271*U271,2)</f>
        <v>9.27</v>
      </c>
      <c r="W271" s="160"/>
      <c r="X271" s="150"/>
      <c r="Y271" s="150"/>
      <c r="Z271" s="150"/>
      <c r="AA271" s="150"/>
      <c r="AB271" s="150"/>
      <c r="AC271" s="150"/>
      <c r="AD271" s="150"/>
      <c r="AE271" s="150"/>
      <c r="AF271" s="150"/>
      <c r="AG271" s="150" t="s">
        <v>472</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393</v>
      </c>
      <c r="D272" s="165"/>
      <c r="E272" s="166"/>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363</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315</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553</v>
      </c>
      <c r="D274" s="165"/>
      <c r="E274" s="166">
        <v>25.781849999999999</v>
      </c>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315</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6"/>
      <c r="D275" s="247"/>
      <c r="E275" s="247"/>
      <c r="F275" s="247"/>
      <c r="G275" s="247"/>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295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43</v>
      </c>
      <c r="B276" s="175" t="s">
        <v>554</v>
      </c>
      <c r="C276" s="185" t="s">
        <v>555</v>
      </c>
      <c r="D276" s="176" t="s">
        <v>384</v>
      </c>
      <c r="E276" s="177">
        <v>368.69450999999998</v>
      </c>
      <c r="F276" s="178"/>
      <c r="G276" s="179">
        <f>ROUND(E276*F276,2)</f>
        <v>0</v>
      </c>
      <c r="H276" s="178"/>
      <c r="I276" s="179">
        <f>ROUND(E276*H276,2)</f>
        <v>0</v>
      </c>
      <c r="J276" s="178"/>
      <c r="K276" s="179">
        <f>ROUND(E276*J276,2)</f>
        <v>0</v>
      </c>
      <c r="L276" s="179">
        <v>21</v>
      </c>
      <c r="M276" s="179">
        <f>G276*(1+L276/100)</f>
        <v>0</v>
      </c>
      <c r="N276" s="179">
        <v>4.6000000000000001E-4</v>
      </c>
      <c r="O276" s="179">
        <f>ROUND(E276*N276,2)</f>
        <v>0.17</v>
      </c>
      <c r="P276" s="179">
        <v>0</v>
      </c>
      <c r="Q276" s="179">
        <f>ROUND(E276*P276,2)</f>
        <v>0</v>
      </c>
      <c r="R276" s="179"/>
      <c r="S276" s="179" t="s">
        <v>322</v>
      </c>
      <c r="T276" s="180" t="s">
        <v>291</v>
      </c>
      <c r="U276" s="160">
        <v>0.12</v>
      </c>
      <c r="V276" s="160">
        <f>ROUND(E276*U276,2)</f>
        <v>44.24</v>
      </c>
      <c r="W276" s="160"/>
      <c r="X276" s="150"/>
      <c r="Y276" s="150"/>
      <c r="Z276" s="150"/>
      <c r="AA276" s="150"/>
      <c r="AB276" s="150"/>
      <c r="AC276" s="150"/>
      <c r="AD276" s="150"/>
      <c r="AE276" s="150"/>
      <c r="AF276" s="150"/>
      <c r="AG276" s="150" t="s">
        <v>472</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516</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517</v>
      </c>
      <c r="D278" s="165"/>
      <c r="E278" s="166">
        <v>406.01925</v>
      </c>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315</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518</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315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519</v>
      </c>
      <c r="D280" s="165"/>
      <c r="E280" s="166">
        <v>223.98526000000001</v>
      </c>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315</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386</v>
      </c>
      <c r="D281" s="165"/>
      <c r="E281" s="166"/>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315</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520</v>
      </c>
      <c r="D282" s="165"/>
      <c r="E282" s="166">
        <v>-261.31</v>
      </c>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315</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6"/>
      <c r="D283" s="247"/>
      <c r="E283" s="247"/>
      <c r="F283" s="247"/>
      <c r="G283" s="247"/>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295</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x14ac:dyDescent="0.2">
      <c r="A284" s="168" t="s">
        <v>285</v>
      </c>
      <c r="B284" s="169" t="s">
        <v>137</v>
      </c>
      <c r="C284" s="184" t="s">
        <v>138</v>
      </c>
      <c r="D284" s="170"/>
      <c r="E284" s="171"/>
      <c r="F284" s="172"/>
      <c r="G284" s="172">
        <f>SUMIF(AG285:AG316,"&lt;&gt;NOR",G285:G316)</f>
        <v>0</v>
      </c>
      <c r="H284" s="172"/>
      <c r="I284" s="172">
        <f>SUM(I285:I316)</f>
        <v>0</v>
      </c>
      <c r="J284" s="172"/>
      <c r="K284" s="172">
        <f>SUM(K285:K316)</f>
        <v>0</v>
      </c>
      <c r="L284" s="172"/>
      <c r="M284" s="172">
        <f>SUM(M285:M316)</f>
        <v>0</v>
      </c>
      <c r="N284" s="172"/>
      <c r="O284" s="172">
        <f>SUM(O285:O316)</f>
        <v>1.0900000000000001</v>
      </c>
      <c r="P284" s="172"/>
      <c r="Q284" s="172">
        <f>SUM(Q285:Q316)</f>
        <v>0</v>
      </c>
      <c r="R284" s="172"/>
      <c r="S284" s="172"/>
      <c r="T284" s="173"/>
      <c r="U284" s="167"/>
      <c r="V284" s="167">
        <f>SUM(V285:V316)</f>
        <v>167.13</v>
      </c>
      <c r="W284" s="167"/>
      <c r="AG284" t="s">
        <v>286</v>
      </c>
    </row>
    <row r="285" spans="1:60" outlineLevel="1" x14ac:dyDescent="0.2">
      <c r="A285" s="174">
        <v>44</v>
      </c>
      <c r="B285" s="175" t="s">
        <v>556</v>
      </c>
      <c r="C285" s="185" t="s">
        <v>557</v>
      </c>
      <c r="D285" s="176" t="s">
        <v>384</v>
      </c>
      <c r="E285" s="177">
        <v>27.022500000000001</v>
      </c>
      <c r="F285" s="178"/>
      <c r="G285" s="179">
        <f>ROUND(E285*F285,2)</f>
        <v>0</v>
      </c>
      <c r="H285" s="178"/>
      <c r="I285" s="179">
        <f>ROUND(E285*H285,2)</f>
        <v>0</v>
      </c>
      <c r="J285" s="178"/>
      <c r="K285" s="179">
        <f>ROUND(E285*J285,2)</f>
        <v>0</v>
      </c>
      <c r="L285" s="179">
        <v>21</v>
      </c>
      <c r="M285" s="179">
        <f>G285*(1+L285/100)</f>
        <v>0</v>
      </c>
      <c r="N285" s="179">
        <v>3.9199999999999999E-2</v>
      </c>
      <c r="O285" s="179">
        <f>ROUND(E285*N285,2)</f>
        <v>1.06</v>
      </c>
      <c r="P285" s="179">
        <v>0</v>
      </c>
      <c r="Q285" s="179">
        <f>ROUND(E285*P285,2)</f>
        <v>0</v>
      </c>
      <c r="R285" s="179" t="s">
        <v>360</v>
      </c>
      <c r="S285" s="179" t="s">
        <v>290</v>
      </c>
      <c r="T285" s="180" t="s">
        <v>361</v>
      </c>
      <c r="U285" s="160">
        <v>1.6</v>
      </c>
      <c r="V285" s="160">
        <f>ROUND(E285*U285,2)</f>
        <v>43.24</v>
      </c>
      <c r="W285" s="160"/>
      <c r="X285" s="150"/>
      <c r="Y285" s="150"/>
      <c r="Z285" s="150"/>
      <c r="AA285" s="150"/>
      <c r="AB285" s="150"/>
      <c r="AC285" s="150"/>
      <c r="AD285" s="150"/>
      <c r="AE285" s="150"/>
      <c r="AF285" s="150"/>
      <c r="AG285" s="150" t="s">
        <v>340</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2.5" outlineLevel="1" x14ac:dyDescent="0.2">
      <c r="A286" s="157"/>
      <c r="B286" s="158"/>
      <c r="C286" s="259" t="s">
        <v>558</v>
      </c>
      <c r="D286" s="260"/>
      <c r="E286" s="260"/>
      <c r="F286" s="260"/>
      <c r="G286" s="2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370</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81" t="str">
        <f>C286</f>
        <v>svislé nebo šikmé (odkloněné) , půdorysně přímé nebo zalomené, stěn základových desek ve volných nebo zapažených jámách, rýhách, šachtách, včetně případných vzpěr,</v>
      </c>
      <c r="BB286" s="150"/>
      <c r="BC286" s="150"/>
      <c r="BD286" s="150"/>
      <c r="BE286" s="150"/>
      <c r="BF286" s="150"/>
      <c r="BG286" s="150"/>
      <c r="BH286" s="150"/>
    </row>
    <row r="287" spans="1:60" outlineLevel="1" x14ac:dyDescent="0.2">
      <c r="A287" s="157"/>
      <c r="B287" s="158"/>
      <c r="C287" s="186" t="s">
        <v>559</v>
      </c>
      <c r="D287" s="165"/>
      <c r="E287" s="166"/>
      <c r="F287" s="160"/>
      <c r="G287" s="160"/>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315</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ht="22.5" outlineLevel="1" x14ac:dyDescent="0.2">
      <c r="A288" s="157"/>
      <c r="B288" s="158"/>
      <c r="C288" s="186" t="s">
        <v>560</v>
      </c>
      <c r="D288" s="165"/>
      <c r="E288" s="166">
        <v>27.022500000000001</v>
      </c>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315</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6"/>
      <c r="D289" s="247"/>
      <c r="E289" s="247"/>
      <c r="F289" s="247"/>
      <c r="G289" s="247"/>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295</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4">
        <v>45</v>
      </c>
      <c r="B290" s="175" t="s">
        <v>561</v>
      </c>
      <c r="C290" s="185" t="s">
        <v>562</v>
      </c>
      <c r="D290" s="176" t="s">
        <v>384</v>
      </c>
      <c r="E290" s="177">
        <v>27.022500000000001</v>
      </c>
      <c r="F290" s="178"/>
      <c r="G290" s="179">
        <f>ROUND(E290*F290,2)</f>
        <v>0</v>
      </c>
      <c r="H290" s="178"/>
      <c r="I290" s="179">
        <f>ROUND(E290*H290,2)</f>
        <v>0</v>
      </c>
      <c r="J290" s="178"/>
      <c r="K290" s="179">
        <f>ROUND(E290*J290,2)</f>
        <v>0</v>
      </c>
      <c r="L290" s="179">
        <v>21</v>
      </c>
      <c r="M290" s="179">
        <f>G290*(1+L290/100)</f>
        <v>0</v>
      </c>
      <c r="N290" s="179">
        <v>0</v>
      </c>
      <c r="O290" s="179">
        <f>ROUND(E290*N290,2)</f>
        <v>0</v>
      </c>
      <c r="P290" s="179">
        <v>0</v>
      </c>
      <c r="Q290" s="179">
        <f>ROUND(E290*P290,2)</f>
        <v>0</v>
      </c>
      <c r="R290" s="179" t="s">
        <v>360</v>
      </c>
      <c r="S290" s="179" t="s">
        <v>290</v>
      </c>
      <c r="T290" s="180" t="s">
        <v>361</v>
      </c>
      <c r="U290" s="160">
        <v>0.32</v>
      </c>
      <c r="V290" s="160">
        <f>ROUND(E290*U290,2)</f>
        <v>8.65</v>
      </c>
      <c r="W290" s="160"/>
      <c r="X290" s="150"/>
      <c r="Y290" s="150"/>
      <c r="Z290" s="150"/>
      <c r="AA290" s="150"/>
      <c r="AB290" s="150"/>
      <c r="AC290" s="150"/>
      <c r="AD290" s="150"/>
      <c r="AE290" s="150"/>
      <c r="AF290" s="150"/>
      <c r="AG290" s="150" t="s">
        <v>340</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ht="22.5" outlineLevel="1" x14ac:dyDescent="0.2">
      <c r="A291" s="157"/>
      <c r="B291" s="158"/>
      <c r="C291" s="259" t="s">
        <v>558</v>
      </c>
      <c r="D291" s="260"/>
      <c r="E291" s="260"/>
      <c r="F291" s="260"/>
      <c r="G291" s="2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370</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81" t="str">
        <f>C291</f>
        <v>svislé nebo šikmé (odkloněné) , půdorysně přímé nebo zalomené, stěn základových desek ve volných nebo zapažených jámách, rýhách, šachtách, včetně případných vzpěr,</v>
      </c>
      <c r="BB291" s="150"/>
      <c r="BC291" s="150"/>
      <c r="BD291" s="150"/>
      <c r="BE291" s="150"/>
      <c r="BF291" s="150"/>
      <c r="BG291" s="150"/>
      <c r="BH291" s="150"/>
    </row>
    <row r="292" spans="1:60" outlineLevel="1" x14ac:dyDescent="0.2">
      <c r="A292" s="157"/>
      <c r="B292" s="158"/>
      <c r="C292" s="255" t="s">
        <v>563</v>
      </c>
      <c r="D292" s="256"/>
      <c r="E292" s="256"/>
      <c r="F292" s="256"/>
      <c r="G292" s="256"/>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294</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559</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ht="22.5" outlineLevel="1" x14ac:dyDescent="0.2">
      <c r="A294" s="157"/>
      <c r="B294" s="158"/>
      <c r="C294" s="186" t="s">
        <v>560</v>
      </c>
      <c r="D294" s="165"/>
      <c r="E294" s="166">
        <v>27.022500000000001</v>
      </c>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315</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6"/>
      <c r="D295" s="247"/>
      <c r="E295" s="247"/>
      <c r="F295" s="247"/>
      <c r="G295" s="247"/>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295</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46</v>
      </c>
      <c r="B296" s="175" t="s">
        <v>564</v>
      </c>
      <c r="C296" s="185" t="s">
        <v>565</v>
      </c>
      <c r="D296" s="176" t="s">
        <v>384</v>
      </c>
      <c r="E296" s="177">
        <v>0.59</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322</v>
      </c>
      <c r="T296" s="180" t="s">
        <v>291</v>
      </c>
      <c r="U296" s="160">
        <v>0.42692000000000002</v>
      </c>
      <c r="V296" s="160">
        <f>ROUND(E296*U296,2)</f>
        <v>0.25</v>
      </c>
      <c r="W296" s="160"/>
      <c r="X296" s="150"/>
      <c r="Y296" s="150"/>
      <c r="Z296" s="150"/>
      <c r="AA296" s="150"/>
      <c r="AB296" s="150"/>
      <c r="AC296" s="150"/>
      <c r="AD296" s="150"/>
      <c r="AE296" s="150"/>
      <c r="AF296" s="150"/>
      <c r="AG296" s="150" t="s">
        <v>340</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ht="22.5" outlineLevel="1" x14ac:dyDescent="0.2">
      <c r="A297" s="157"/>
      <c r="B297" s="158"/>
      <c r="C297" s="244" t="s">
        <v>566</v>
      </c>
      <c r="D297" s="245"/>
      <c r="E297" s="245"/>
      <c r="F297" s="245"/>
      <c r="G297" s="245"/>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294</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81" t="str">
        <f>C297</f>
        <v xml:space="preserve"> Součástí položky ja dodávka + montáž veškerých materiálů, pomocné lešení, vnitrostaveništní přesun hmot. Včetně vytvoření a zaplnění dilatačních spár.</v>
      </c>
      <c r="BB297" s="150"/>
      <c r="BC297" s="150"/>
      <c r="BD297" s="150"/>
      <c r="BE297" s="150"/>
      <c r="BF297" s="150"/>
      <c r="BG297" s="150"/>
      <c r="BH297" s="150"/>
    </row>
    <row r="298" spans="1:60" outlineLevel="1" x14ac:dyDescent="0.2">
      <c r="A298" s="157"/>
      <c r="B298" s="158"/>
      <c r="C298" s="186" t="s">
        <v>567</v>
      </c>
      <c r="D298" s="165"/>
      <c r="E298" s="166"/>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315</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568</v>
      </c>
      <c r="D299" s="165"/>
      <c r="E299" s="166"/>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315</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569</v>
      </c>
      <c r="D300" s="165"/>
      <c r="E300" s="166">
        <v>0.59</v>
      </c>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315</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6"/>
      <c r="D301" s="247"/>
      <c r="E301" s="247"/>
      <c r="F301" s="247"/>
      <c r="G301" s="247"/>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295</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47</v>
      </c>
      <c r="B302" s="175" t="s">
        <v>570</v>
      </c>
      <c r="C302" s="185" t="s">
        <v>571</v>
      </c>
      <c r="D302" s="176" t="s">
        <v>384</v>
      </c>
      <c r="E302" s="177">
        <v>242.91</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322</v>
      </c>
      <c r="T302" s="180" t="s">
        <v>291</v>
      </c>
      <c r="U302" s="160">
        <v>0.42692000000000002</v>
      </c>
      <c r="V302" s="160">
        <f>ROUND(E302*U302,2)</f>
        <v>103.7</v>
      </c>
      <c r="W302" s="160"/>
      <c r="X302" s="150"/>
      <c r="Y302" s="150"/>
      <c r="Z302" s="150"/>
      <c r="AA302" s="150"/>
      <c r="AB302" s="150"/>
      <c r="AC302" s="150"/>
      <c r="AD302" s="150"/>
      <c r="AE302" s="150"/>
      <c r="AF302" s="150"/>
      <c r="AG302" s="150" t="s">
        <v>340</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2.5" outlineLevel="1" x14ac:dyDescent="0.2">
      <c r="A303" s="157"/>
      <c r="B303" s="158"/>
      <c r="C303" s="244" t="s">
        <v>566</v>
      </c>
      <c r="D303" s="245"/>
      <c r="E303" s="245"/>
      <c r="F303" s="245"/>
      <c r="G303" s="245"/>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294</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81" t="str">
        <f>C303</f>
        <v xml:space="preserve"> Součástí položky ja dodávka + montáž veškerých materiálů, pomocné lešení, vnitrostaveništní přesun hmot. Včetně vytvoření a zaplnění dilatačních spár.</v>
      </c>
      <c r="BB303" s="150"/>
      <c r="BC303" s="150"/>
      <c r="BD303" s="150"/>
      <c r="BE303" s="150"/>
      <c r="BF303" s="150"/>
      <c r="BG303" s="150"/>
      <c r="BH303" s="150"/>
    </row>
    <row r="304" spans="1:60" outlineLevel="1" x14ac:dyDescent="0.2">
      <c r="A304" s="157"/>
      <c r="B304" s="158"/>
      <c r="C304" s="186" t="s">
        <v>572</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315</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573</v>
      </c>
      <c r="D305" s="165"/>
      <c r="E305" s="166">
        <v>3.68</v>
      </c>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315</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186" t="s">
        <v>574</v>
      </c>
      <c r="D306" s="165"/>
      <c r="E306" s="166">
        <v>5.52</v>
      </c>
      <c r="F306" s="160"/>
      <c r="G306" s="160"/>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315</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6" t="s">
        <v>567</v>
      </c>
      <c r="D307" s="165"/>
      <c r="E307" s="166"/>
      <c r="F307" s="160"/>
      <c r="G307" s="160"/>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315</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575</v>
      </c>
      <c r="D308" s="165"/>
      <c r="E308" s="166"/>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315</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576</v>
      </c>
      <c r="D309" s="165"/>
      <c r="E309" s="166">
        <v>79.77</v>
      </c>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315</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577</v>
      </c>
      <c r="D310" s="165"/>
      <c r="E310" s="166"/>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315</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6" t="s">
        <v>578</v>
      </c>
      <c r="D311" s="165"/>
      <c r="E311" s="166">
        <v>153.94</v>
      </c>
      <c r="F311" s="160"/>
      <c r="G311" s="160"/>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315</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6"/>
      <c r="D312" s="247"/>
      <c r="E312" s="247"/>
      <c r="F312" s="247"/>
      <c r="G312" s="247"/>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295</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4">
        <v>48</v>
      </c>
      <c r="B313" s="175" t="s">
        <v>579</v>
      </c>
      <c r="C313" s="185" t="s">
        <v>580</v>
      </c>
      <c r="D313" s="176" t="s">
        <v>468</v>
      </c>
      <c r="E313" s="177">
        <v>42.5</v>
      </c>
      <c r="F313" s="178"/>
      <c r="G313" s="179">
        <f>ROUND(E313*F313,2)</f>
        <v>0</v>
      </c>
      <c r="H313" s="178"/>
      <c r="I313" s="179">
        <f>ROUND(E313*H313,2)</f>
        <v>0</v>
      </c>
      <c r="J313" s="178"/>
      <c r="K313" s="179">
        <f>ROUND(E313*J313,2)</f>
        <v>0</v>
      </c>
      <c r="L313" s="179">
        <v>21</v>
      </c>
      <c r="M313" s="179">
        <f>G313*(1+L313/100)</f>
        <v>0</v>
      </c>
      <c r="N313" s="179">
        <v>7.2000000000000005E-4</v>
      </c>
      <c r="O313" s="179">
        <f>ROUND(E313*N313,2)</f>
        <v>0.03</v>
      </c>
      <c r="P313" s="179">
        <v>0</v>
      </c>
      <c r="Q313" s="179">
        <f>ROUND(E313*P313,2)</f>
        <v>0</v>
      </c>
      <c r="R313" s="179"/>
      <c r="S313" s="179" t="s">
        <v>322</v>
      </c>
      <c r="T313" s="180" t="s">
        <v>291</v>
      </c>
      <c r="U313" s="160">
        <v>0.26572000000000001</v>
      </c>
      <c r="V313" s="160">
        <f>ROUND(E313*U313,2)</f>
        <v>11.29</v>
      </c>
      <c r="W313" s="160"/>
      <c r="X313" s="150"/>
      <c r="Y313" s="150"/>
      <c r="Z313" s="150"/>
      <c r="AA313" s="150"/>
      <c r="AB313" s="150"/>
      <c r="AC313" s="150"/>
      <c r="AD313" s="150"/>
      <c r="AE313" s="150"/>
      <c r="AF313" s="150"/>
      <c r="AG313" s="150" t="s">
        <v>340</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363</v>
      </c>
      <c r="D314" s="165"/>
      <c r="E314" s="166"/>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315</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581</v>
      </c>
      <c r="D315" s="165"/>
      <c r="E315" s="166">
        <v>42.5</v>
      </c>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315</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6"/>
      <c r="D316" s="247"/>
      <c r="E316" s="247"/>
      <c r="F316" s="247"/>
      <c r="G316" s="247"/>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295</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x14ac:dyDescent="0.2">
      <c r="A317" s="168" t="s">
        <v>285</v>
      </c>
      <c r="B317" s="169" t="s">
        <v>150</v>
      </c>
      <c r="C317" s="184" t="s">
        <v>151</v>
      </c>
      <c r="D317" s="170"/>
      <c r="E317" s="171"/>
      <c r="F317" s="172"/>
      <c r="G317" s="172">
        <f>SUMIF(AG318:AG323,"&lt;&gt;NOR",G318:G323)</f>
        <v>0</v>
      </c>
      <c r="H317" s="172"/>
      <c r="I317" s="172">
        <f>SUM(I318:I323)</f>
        <v>0</v>
      </c>
      <c r="J317" s="172"/>
      <c r="K317" s="172">
        <f>SUM(K318:K323)</f>
        <v>0</v>
      </c>
      <c r="L317" s="172"/>
      <c r="M317" s="172">
        <f>SUM(M318:M323)</f>
        <v>0</v>
      </c>
      <c r="N317" s="172"/>
      <c r="O317" s="172">
        <f>SUM(O318:O323)</f>
        <v>3.88</v>
      </c>
      <c r="P317" s="172"/>
      <c r="Q317" s="172">
        <f>SUM(Q318:Q323)</f>
        <v>0</v>
      </c>
      <c r="R317" s="172"/>
      <c r="S317" s="172"/>
      <c r="T317" s="173"/>
      <c r="U317" s="167"/>
      <c r="V317" s="167">
        <f>SUM(V318:V323)</f>
        <v>170.34</v>
      </c>
      <c r="W317" s="167"/>
      <c r="AG317" t="s">
        <v>286</v>
      </c>
    </row>
    <row r="318" spans="1:60" outlineLevel="1" x14ac:dyDescent="0.2">
      <c r="A318" s="174">
        <v>49</v>
      </c>
      <c r="B318" s="175" t="s">
        <v>582</v>
      </c>
      <c r="C318" s="185" t="s">
        <v>583</v>
      </c>
      <c r="D318" s="176" t="s">
        <v>384</v>
      </c>
      <c r="E318" s="177">
        <v>655.15</v>
      </c>
      <c r="F318" s="178"/>
      <c r="G318" s="179">
        <f>ROUND(E318*F318,2)</f>
        <v>0</v>
      </c>
      <c r="H318" s="178"/>
      <c r="I318" s="179">
        <f>ROUND(E318*H318,2)</f>
        <v>0</v>
      </c>
      <c r="J318" s="178"/>
      <c r="K318" s="179">
        <f>ROUND(E318*J318,2)</f>
        <v>0</v>
      </c>
      <c r="L318" s="179">
        <v>21</v>
      </c>
      <c r="M318" s="179">
        <f>G318*(1+L318/100)</f>
        <v>0</v>
      </c>
      <c r="N318" s="179">
        <v>5.9199999999999999E-3</v>
      </c>
      <c r="O318" s="179">
        <f>ROUND(E318*N318,2)</f>
        <v>3.88</v>
      </c>
      <c r="P318" s="179">
        <v>0</v>
      </c>
      <c r="Q318" s="179">
        <f>ROUND(E318*P318,2)</f>
        <v>0</v>
      </c>
      <c r="R318" s="179" t="s">
        <v>584</v>
      </c>
      <c r="S318" s="179" t="s">
        <v>290</v>
      </c>
      <c r="T318" s="180" t="s">
        <v>361</v>
      </c>
      <c r="U318" s="160">
        <v>0.26</v>
      </c>
      <c r="V318" s="160">
        <f>ROUND(E318*U318,2)</f>
        <v>170.34</v>
      </c>
      <c r="W318" s="160"/>
      <c r="X318" s="150"/>
      <c r="Y318" s="150"/>
      <c r="Z318" s="150"/>
      <c r="AA318" s="150"/>
      <c r="AB318" s="150"/>
      <c r="AC318" s="150"/>
      <c r="AD318" s="150"/>
      <c r="AE318" s="150"/>
      <c r="AF318" s="150"/>
      <c r="AG318" s="150" t="s">
        <v>340</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585</v>
      </c>
      <c r="D319" s="165"/>
      <c r="E319" s="166"/>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315</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586</v>
      </c>
      <c r="D320" s="165"/>
      <c r="E320" s="166">
        <v>515.15</v>
      </c>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315</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587</v>
      </c>
      <c r="D321" s="165"/>
      <c r="E321" s="166"/>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315</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86" t="s">
        <v>588</v>
      </c>
      <c r="D322" s="165"/>
      <c r="E322" s="166">
        <v>140</v>
      </c>
      <c r="F322" s="160"/>
      <c r="G322" s="160"/>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315</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6"/>
      <c r="D323" s="247"/>
      <c r="E323" s="247"/>
      <c r="F323" s="247"/>
      <c r="G323" s="247"/>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295</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x14ac:dyDescent="0.2">
      <c r="A324" s="168" t="s">
        <v>285</v>
      </c>
      <c r="B324" s="169" t="s">
        <v>152</v>
      </c>
      <c r="C324" s="184" t="s">
        <v>153</v>
      </c>
      <c r="D324" s="170"/>
      <c r="E324" s="171"/>
      <c r="F324" s="172"/>
      <c r="G324" s="172">
        <f>SUMIF(AG325:AG418,"&lt;&gt;NOR",G325:G418)</f>
        <v>0</v>
      </c>
      <c r="H324" s="172"/>
      <c r="I324" s="172">
        <f>SUM(I325:I418)</f>
        <v>0</v>
      </c>
      <c r="J324" s="172"/>
      <c r="K324" s="172">
        <f>SUM(K325:K418)</f>
        <v>0</v>
      </c>
      <c r="L324" s="172"/>
      <c r="M324" s="172">
        <f>SUM(M325:M418)</f>
        <v>0</v>
      </c>
      <c r="N324" s="172"/>
      <c r="O324" s="172">
        <f>SUM(O325:O418)</f>
        <v>2.48</v>
      </c>
      <c r="P324" s="172"/>
      <c r="Q324" s="172">
        <f>SUM(Q325:Q418)</f>
        <v>0</v>
      </c>
      <c r="R324" s="172"/>
      <c r="S324" s="172"/>
      <c r="T324" s="173"/>
      <c r="U324" s="167"/>
      <c r="V324" s="167">
        <f>SUM(V325:V418)</f>
        <v>196.94</v>
      </c>
      <c r="W324" s="167"/>
      <c r="AG324" t="s">
        <v>286</v>
      </c>
    </row>
    <row r="325" spans="1:60" ht="56.25" outlineLevel="1" x14ac:dyDescent="0.2">
      <c r="A325" s="174">
        <v>50</v>
      </c>
      <c r="B325" s="175" t="s">
        <v>589</v>
      </c>
      <c r="C325" s="185" t="s">
        <v>590</v>
      </c>
      <c r="D325" s="176" t="s">
        <v>384</v>
      </c>
      <c r="E325" s="177">
        <v>515.15</v>
      </c>
      <c r="F325" s="178"/>
      <c r="G325" s="179">
        <f>ROUND(E325*F325,2)</f>
        <v>0</v>
      </c>
      <c r="H325" s="178"/>
      <c r="I325" s="179">
        <f>ROUND(E325*H325,2)</f>
        <v>0</v>
      </c>
      <c r="J325" s="178"/>
      <c r="K325" s="179">
        <f>ROUND(E325*J325,2)</f>
        <v>0</v>
      </c>
      <c r="L325" s="179">
        <v>21</v>
      </c>
      <c r="M325" s="179">
        <f>G325*(1+L325/100)</f>
        <v>0</v>
      </c>
      <c r="N325" s="179">
        <v>4.0000000000000003E-5</v>
      </c>
      <c r="O325" s="179">
        <f>ROUND(E325*N325,2)</f>
        <v>0.02</v>
      </c>
      <c r="P325" s="179">
        <v>0</v>
      </c>
      <c r="Q325" s="179">
        <f>ROUND(E325*P325,2)</f>
        <v>0</v>
      </c>
      <c r="R325" s="179" t="s">
        <v>360</v>
      </c>
      <c r="S325" s="179" t="s">
        <v>290</v>
      </c>
      <c r="T325" s="180" t="s">
        <v>361</v>
      </c>
      <c r="U325" s="160">
        <v>0.308</v>
      </c>
      <c r="V325" s="160">
        <f>ROUND(E325*U325,2)</f>
        <v>158.66999999999999</v>
      </c>
      <c r="W325" s="160"/>
      <c r="X325" s="150"/>
      <c r="Y325" s="150"/>
      <c r="Z325" s="150"/>
      <c r="AA325" s="150"/>
      <c r="AB325" s="150"/>
      <c r="AC325" s="150"/>
      <c r="AD325" s="150"/>
      <c r="AE325" s="150"/>
      <c r="AF325" s="150"/>
      <c r="AG325" s="150" t="s">
        <v>340</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86" t="s">
        <v>591</v>
      </c>
      <c r="D326" s="165"/>
      <c r="E326" s="166"/>
      <c r="F326" s="160"/>
      <c r="G326" s="160"/>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315</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86" t="s">
        <v>592</v>
      </c>
      <c r="D327" s="165"/>
      <c r="E327" s="166"/>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315</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593</v>
      </c>
      <c r="D328" s="165"/>
      <c r="E328" s="166">
        <v>19.71</v>
      </c>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315</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568</v>
      </c>
      <c r="D329" s="165"/>
      <c r="E329" s="166"/>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315</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86" t="s">
        <v>569</v>
      </c>
      <c r="D330" s="165"/>
      <c r="E330" s="166">
        <v>0.59</v>
      </c>
      <c r="F330" s="160"/>
      <c r="G330" s="160"/>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315</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575</v>
      </c>
      <c r="D331" s="165"/>
      <c r="E331" s="166"/>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315</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594</v>
      </c>
      <c r="D332" s="165"/>
      <c r="E332" s="166">
        <v>79.77</v>
      </c>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315</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595</v>
      </c>
      <c r="D333" s="165"/>
      <c r="E333" s="166"/>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315</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596</v>
      </c>
      <c r="D334" s="165"/>
      <c r="E334" s="166">
        <v>252.69</v>
      </c>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315</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577</v>
      </c>
      <c r="D335" s="165"/>
      <c r="E335" s="166"/>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315</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86" t="s">
        <v>597</v>
      </c>
      <c r="D336" s="165"/>
      <c r="E336" s="166">
        <v>153.94</v>
      </c>
      <c r="F336" s="160"/>
      <c r="G336" s="160"/>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315</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186" t="s">
        <v>598</v>
      </c>
      <c r="D337" s="165"/>
      <c r="E337" s="166"/>
      <c r="F337" s="160"/>
      <c r="G337" s="160"/>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315</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186" t="s">
        <v>501</v>
      </c>
      <c r="D338" s="165"/>
      <c r="E338" s="166">
        <v>8.4499999999999993</v>
      </c>
      <c r="F338" s="160"/>
      <c r="G338" s="160"/>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315</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6"/>
      <c r="D339" s="247"/>
      <c r="E339" s="247"/>
      <c r="F339" s="247"/>
      <c r="G339" s="247"/>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295</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74">
        <v>51</v>
      </c>
      <c r="B340" s="175" t="s">
        <v>599</v>
      </c>
      <c r="C340" s="185" t="s">
        <v>600</v>
      </c>
      <c r="D340" s="176" t="s">
        <v>384</v>
      </c>
      <c r="E340" s="177">
        <v>261.14</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t="s">
        <v>601</v>
      </c>
      <c r="S340" s="179" t="s">
        <v>290</v>
      </c>
      <c r="T340" s="180" t="s">
        <v>361</v>
      </c>
      <c r="U340" s="160">
        <v>0</v>
      </c>
      <c r="V340" s="160">
        <f>ROUND(E340*U340,2)</f>
        <v>0</v>
      </c>
      <c r="W340" s="160"/>
      <c r="X340" s="150"/>
      <c r="Y340" s="150"/>
      <c r="Z340" s="150"/>
      <c r="AA340" s="150"/>
      <c r="AB340" s="150"/>
      <c r="AC340" s="150"/>
      <c r="AD340" s="150"/>
      <c r="AE340" s="150"/>
      <c r="AF340" s="150"/>
      <c r="AG340" s="150" t="s">
        <v>523</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602</v>
      </c>
      <c r="D341" s="165"/>
      <c r="E341" s="166"/>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315</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186" t="s">
        <v>603</v>
      </c>
      <c r="D342" s="165"/>
      <c r="E342" s="166">
        <v>261.14</v>
      </c>
      <c r="F342" s="160"/>
      <c r="G342" s="160"/>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315</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6"/>
      <c r="D343" s="247"/>
      <c r="E343" s="247"/>
      <c r="F343" s="247"/>
      <c r="G343" s="247"/>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295</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74">
        <v>52</v>
      </c>
      <c r="B344" s="175" t="s">
        <v>604</v>
      </c>
      <c r="C344" s="185" t="s">
        <v>605</v>
      </c>
      <c r="D344" s="176" t="s">
        <v>384</v>
      </c>
      <c r="E344" s="177">
        <v>240.03800000000001</v>
      </c>
      <c r="F344" s="178"/>
      <c r="G344" s="179">
        <f>ROUND(E344*F344,2)</f>
        <v>0</v>
      </c>
      <c r="H344" s="178"/>
      <c r="I344" s="179">
        <f>ROUND(E344*H344,2)</f>
        <v>0</v>
      </c>
      <c r="J344" s="178"/>
      <c r="K344" s="179">
        <f>ROUND(E344*J344,2)</f>
        <v>0</v>
      </c>
      <c r="L344" s="179">
        <v>21</v>
      </c>
      <c r="M344" s="179">
        <f>G344*(1+L344/100)</f>
        <v>0</v>
      </c>
      <c r="N344" s="179">
        <v>0</v>
      </c>
      <c r="O344" s="179">
        <f>ROUND(E344*N344,2)</f>
        <v>0</v>
      </c>
      <c r="P344" s="179">
        <v>0</v>
      </c>
      <c r="Q344" s="179">
        <f>ROUND(E344*P344,2)</f>
        <v>0</v>
      </c>
      <c r="R344" s="179"/>
      <c r="S344" s="179" t="s">
        <v>322</v>
      </c>
      <c r="T344" s="180" t="s">
        <v>291</v>
      </c>
      <c r="U344" s="160">
        <v>0</v>
      </c>
      <c r="V344" s="160">
        <f>ROUND(E344*U344,2)</f>
        <v>0</v>
      </c>
      <c r="W344" s="160"/>
      <c r="X344" s="150"/>
      <c r="Y344" s="150"/>
      <c r="Z344" s="150"/>
      <c r="AA344" s="150"/>
      <c r="AB344" s="150"/>
      <c r="AC344" s="150"/>
      <c r="AD344" s="150"/>
      <c r="AE344" s="150"/>
      <c r="AF344" s="150"/>
      <c r="AG344" s="150" t="s">
        <v>340</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606</v>
      </c>
      <c r="D345" s="165"/>
      <c r="E345" s="166"/>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315</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607</v>
      </c>
      <c r="D346" s="165"/>
      <c r="E346" s="166"/>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315</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608</v>
      </c>
      <c r="D347" s="165"/>
      <c r="E347" s="166"/>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315</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6" t="s">
        <v>609</v>
      </c>
      <c r="D348" s="165"/>
      <c r="E348" s="166"/>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315</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6" t="s">
        <v>610</v>
      </c>
      <c r="D349" s="165"/>
      <c r="E349" s="166"/>
      <c r="F349" s="160"/>
      <c r="G349" s="160"/>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315</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ht="22.5" outlineLevel="1" x14ac:dyDescent="0.2">
      <c r="A350" s="157"/>
      <c r="B350" s="158"/>
      <c r="C350" s="186" t="s">
        <v>611</v>
      </c>
      <c r="D350" s="165"/>
      <c r="E350" s="166"/>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315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433</v>
      </c>
      <c r="D351" s="165"/>
      <c r="E351" s="166"/>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315</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6" t="s">
        <v>612</v>
      </c>
      <c r="D352" s="165"/>
      <c r="E352" s="166">
        <v>208.988</v>
      </c>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315</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186" t="s">
        <v>613</v>
      </c>
      <c r="D353" s="165"/>
      <c r="E353" s="166">
        <v>31.05</v>
      </c>
      <c r="F353" s="160"/>
      <c r="G353" s="160"/>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315</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46"/>
      <c r="D354" s="247"/>
      <c r="E354" s="247"/>
      <c r="F354" s="247"/>
      <c r="G354" s="247"/>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295</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74">
        <v>53</v>
      </c>
      <c r="B355" s="175" t="s">
        <v>614</v>
      </c>
      <c r="C355" s="185" t="s">
        <v>615</v>
      </c>
      <c r="D355" s="176" t="s">
        <v>384</v>
      </c>
      <c r="E355" s="177">
        <v>261.14</v>
      </c>
      <c r="F355" s="178"/>
      <c r="G355" s="179">
        <f>ROUND(E355*F355,2)</f>
        <v>0</v>
      </c>
      <c r="H355" s="178"/>
      <c r="I355" s="179">
        <f>ROUND(E355*H355,2)</f>
        <v>0</v>
      </c>
      <c r="J355" s="178"/>
      <c r="K355" s="179">
        <f>ROUND(E355*J355,2)</f>
        <v>0</v>
      </c>
      <c r="L355" s="179">
        <v>21</v>
      </c>
      <c r="M355" s="179">
        <f>G355*(1+L355/100)</f>
        <v>0</v>
      </c>
      <c r="N355" s="179">
        <v>0</v>
      </c>
      <c r="O355" s="179">
        <f>ROUND(E355*N355,2)</f>
        <v>0</v>
      </c>
      <c r="P355" s="179">
        <v>0</v>
      </c>
      <c r="Q355" s="179">
        <f>ROUND(E355*P355,2)</f>
        <v>0</v>
      </c>
      <c r="R355" s="179"/>
      <c r="S355" s="179" t="s">
        <v>616</v>
      </c>
      <c r="T355" s="180" t="s">
        <v>617</v>
      </c>
      <c r="U355" s="160">
        <v>0</v>
      </c>
      <c r="V355" s="160">
        <f>ROUND(E355*U355,2)</f>
        <v>0</v>
      </c>
      <c r="W355" s="160"/>
      <c r="X355" s="150"/>
      <c r="Y355" s="150"/>
      <c r="Z355" s="150"/>
      <c r="AA355" s="150"/>
      <c r="AB355" s="150"/>
      <c r="AC355" s="150"/>
      <c r="AD355" s="150"/>
      <c r="AE355" s="150"/>
      <c r="AF355" s="150"/>
      <c r="AG355" s="150" t="s">
        <v>523</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6" t="s">
        <v>567</v>
      </c>
      <c r="D356" s="165"/>
      <c r="E356" s="166"/>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315</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598</v>
      </c>
      <c r="D357" s="165"/>
      <c r="E357" s="166"/>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315</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6" t="s">
        <v>501</v>
      </c>
      <c r="D358" s="165"/>
      <c r="E358" s="166">
        <v>8.4499999999999993</v>
      </c>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315</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595</v>
      </c>
      <c r="D359" s="165"/>
      <c r="E359" s="166"/>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315</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618</v>
      </c>
      <c r="D360" s="165"/>
      <c r="E360" s="166">
        <v>252.69</v>
      </c>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315</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6"/>
      <c r="D361" s="247"/>
      <c r="E361" s="247"/>
      <c r="F361" s="247"/>
      <c r="G361" s="247"/>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295</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74">
        <v>54</v>
      </c>
      <c r="B362" s="175" t="s">
        <v>619</v>
      </c>
      <c r="C362" s="185" t="s">
        <v>620</v>
      </c>
      <c r="D362" s="176" t="s">
        <v>552</v>
      </c>
      <c r="E362" s="177">
        <v>19.71</v>
      </c>
      <c r="F362" s="178"/>
      <c r="G362" s="179">
        <f>ROUND(E362*F362,2)</f>
        <v>0</v>
      </c>
      <c r="H362" s="178"/>
      <c r="I362" s="179">
        <f>ROUND(E362*H362,2)</f>
        <v>0</v>
      </c>
      <c r="J362" s="178"/>
      <c r="K362" s="179">
        <f>ROUND(E362*J362,2)</f>
        <v>0</v>
      </c>
      <c r="L362" s="179">
        <v>21</v>
      </c>
      <c r="M362" s="179">
        <f>G362*(1+L362/100)</f>
        <v>0</v>
      </c>
      <c r="N362" s="179">
        <v>0.125</v>
      </c>
      <c r="O362" s="179">
        <f>ROUND(E362*N362,2)</f>
        <v>2.46</v>
      </c>
      <c r="P362" s="179">
        <v>0</v>
      </c>
      <c r="Q362" s="179">
        <f>ROUND(E362*P362,2)</f>
        <v>0</v>
      </c>
      <c r="R362" s="179"/>
      <c r="S362" s="179" t="s">
        <v>322</v>
      </c>
      <c r="T362" s="180" t="s">
        <v>291</v>
      </c>
      <c r="U362" s="160">
        <v>1.89</v>
      </c>
      <c r="V362" s="160">
        <f>ROUND(E362*U362,2)</f>
        <v>37.25</v>
      </c>
      <c r="W362" s="160"/>
      <c r="X362" s="150"/>
      <c r="Y362" s="150"/>
      <c r="Z362" s="150"/>
      <c r="AA362" s="150"/>
      <c r="AB362" s="150"/>
      <c r="AC362" s="150"/>
      <c r="AD362" s="150"/>
      <c r="AE362" s="150"/>
      <c r="AF362" s="150"/>
      <c r="AG362" s="150" t="s">
        <v>340</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4" t="s">
        <v>621</v>
      </c>
      <c r="D363" s="245"/>
      <c r="E363" s="245"/>
      <c r="F363" s="245"/>
      <c r="G363" s="245"/>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294</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6" t="s">
        <v>622</v>
      </c>
      <c r="D364" s="165"/>
      <c r="E364" s="166"/>
      <c r="F364" s="160"/>
      <c r="G364" s="1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315</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593</v>
      </c>
      <c r="D365" s="165"/>
      <c r="E365" s="166">
        <v>19.71</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315</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86" t="s">
        <v>592</v>
      </c>
      <c r="D366" s="165"/>
      <c r="E366" s="166"/>
      <c r="F366" s="160"/>
      <c r="G366" s="160"/>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315</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6"/>
      <c r="D367" s="247"/>
      <c r="E367" s="247"/>
      <c r="F367" s="247"/>
      <c r="G367" s="247"/>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295</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74">
        <v>55</v>
      </c>
      <c r="B368" s="175" t="s">
        <v>623</v>
      </c>
      <c r="C368" s="185" t="s">
        <v>624</v>
      </c>
      <c r="D368" s="176" t="s">
        <v>384</v>
      </c>
      <c r="E368" s="177">
        <v>1030.3</v>
      </c>
      <c r="F368" s="178"/>
      <c r="G368" s="179">
        <f>ROUND(E368*F368,2)</f>
        <v>0</v>
      </c>
      <c r="H368" s="178"/>
      <c r="I368" s="179">
        <f>ROUND(E368*H368,2)</f>
        <v>0</v>
      </c>
      <c r="J368" s="178"/>
      <c r="K368" s="179">
        <f>ROUND(E368*J368,2)</f>
        <v>0</v>
      </c>
      <c r="L368" s="179">
        <v>21</v>
      </c>
      <c r="M368" s="179">
        <f>G368*(1+L368/100)</f>
        <v>0</v>
      </c>
      <c r="N368" s="179">
        <v>0</v>
      </c>
      <c r="O368" s="179">
        <f>ROUND(E368*N368,2)</f>
        <v>0</v>
      </c>
      <c r="P368" s="179">
        <v>0</v>
      </c>
      <c r="Q368" s="179">
        <f>ROUND(E368*P368,2)</f>
        <v>0</v>
      </c>
      <c r="R368" s="179"/>
      <c r="S368" s="179" t="s">
        <v>322</v>
      </c>
      <c r="T368" s="180" t="s">
        <v>291</v>
      </c>
      <c r="U368" s="160">
        <v>0</v>
      </c>
      <c r="V368" s="160">
        <f>ROUND(E368*U368,2)</f>
        <v>0</v>
      </c>
      <c r="W368" s="160"/>
      <c r="X368" s="150"/>
      <c r="Y368" s="150"/>
      <c r="Z368" s="150"/>
      <c r="AA368" s="150"/>
      <c r="AB368" s="150"/>
      <c r="AC368" s="150"/>
      <c r="AD368" s="150"/>
      <c r="AE368" s="150"/>
      <c r="AF368" s="150"/>
      <c r="AG368" s="150" t="s">
        <v>340</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585</v>
      </c>
      <c r="D369" s="165"/>
      <c r="E369" s="166"/>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315</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6" t="s">
        <v>625</v>
      </c>
      <c r="D370" s="165"/>
      <c r="E370" s="166">
        <v>1030.3</v>
      </c>
      <c r="F370" s="160"/>
      <c r="G370" s="160"/>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315</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6"/>
      <c r="D371" s="247"/>
      <c r="E371" s="247"/>
      <c r="F371" s="247"/>
      <c r="G371" s="247"/>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295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74">
        <v>56</v>
      </c>
      <c r="B372" s="175" t="s">
        <v>626</v>
      </c>
      <c r="C372" s="185" t="s">
        <v>627</v>
      </c>
      <c r="D372" s="176" t="s">
        <v>384</v>
      </c>
      <c r="E372" s="177">
        <v>19</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322</v>
      </c>
      <c r="T372" s="180" t="s">
        <v>291</v>
      </c>
      <c r="U372" s="160">
        <v>0</v>
      </c>
      <c r="V372" s="160">
        <f>ROUND(E372*U372,2)</f>
        <v>0</v>
      </c>
      <c r="W372" s="160"/>
      <c r="X372" s="150"/>
      <c r="Y372" s="150"/>
      <c r="Z372" s="150"/>
      <c r="AA372" s="150"/>
      <c r="AB372" s="150"/>
      <c r="AC372" s="150"/>
      <c r="AD372" s="150"/>
      <c r="AE372" s="150"/>
      <c r="AF372" s="150"/>
      <c r="AG372" s="150" t="s">
        <v>340</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559</v>
      </c>
      <c r="D373" s="165"/>
      <c r="E373" s="166"/>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315</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86" t="s">
        <v>628</v>
      </c>
      <c r="D374" s="165"/>
      <c r="E374" s="166">
        <v>19</v>
      </c>
      <c r="F374" s="160"/>
      <c r="G374" s="160"/>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315</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46"/>
      <c r="D375" s="247"/>
      <c r="E375" s="247"/>
      <c r="F375" s="247"/>
      <c r="G375" s="247"/>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295</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74">
        <v>57</v>
      </c>
      <c r="B376" s="175" t="s">
        <v>629</v>
      </c>
      <c r="C376" s="185" t="s">
        <v>630</v>
      </c>
      <c r="D376" s="176" t="s">
        <v>484</v>
      </c>
      <c r="E376" s="177">
        <v>12</v>
      </c>
      <c r="F376" s="178"/>
      <c r="G376" s="179">
        <f>ROUND(E376*F376,2)</f>
        <v>0</v>
      </c>
      <c r="H376" s="178"/>
      <c r="I376" s="179">
        <f>ROUND(E376*H376,2)</f>
        <v>0</v>
      </c>
      <c r="J376" s="178"/>
      <c r="K376" s="179">
        <f>ROUND(E376*J376,2)</f>
        <v>0</v>
      </c>
      <c r="L376" s="179">
        <v>21</v>
      </c>
      <c r="M376" s="179">
        <f>G376*(1+L376/100)</f>
        <v>0</v>
      </c>
      <c r="N376" s="179">
        <v>0</v>
      </c>
      <c r="O376" s="179">
        <f>ROUND(E376*N376,2)</f>
        <v>0</v>
      </c>
      <c r="P376" s="179">
        <v>0</v>
      </c>
      <c r="Q376" s="179">
        <f>ROUND(E376*P376,2)</f>
        <v>0</v>
      </c>
      <c r="R376" s="179"/>
      <c r="S376" s="179" t="s">
        <v>322</v>
      </c>
      <c r="T376" s="180" t="s">
        <v>291</v>
      </c>
      <c r="U376" s="160">
        <v>0</v>
      </c>
      <c r="V376" s="160">
        <f>ROUND(E376*U376,2)</f>
        <v>0</v>
      </c>
      <c r="W376" s="160"/>
      <c r="X376" s="150"/>
      <c r="Y376" s="150"/>
      <c r="Z376" s="150"/>
      <c r="AA376" s="150"/>
      <c r="AB376" s="150"/>
      <c r="AC376" s="150"/>
      <c r="AD376" s="150"/>
      <c r="AE376" s="150"/>
      <c r="AF376" s="150"/>
      <c r="AG376" s="150" t="s">
        <v>340</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631</v>
      </c>
      <c r="D377" s="165"/>
      <c r="E377" s="166"/>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315</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86" t="s">
        <v>632</v>
      </c>
      <c r="D378" s="165"/>
      <c r="E378" s="166">
        <v>12</v>
      </c>
      <c r="F378" s="160"/>
      <c r="G378" s="160"/>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315</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46"/>
      <c r="D379" s="247"/>
      <c r="E379" s="247"/>
      <c r="F379" s="247"/>
      <c r="G379" s="247"/>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295</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74">
        <v>58</v>
      </c>
      <c r="B380" s="175" t="s">
        <v>633</v>
      </c>
      <c r="C380" s="185" t="s">
        <v>634</v>
      </c>
      <c r="D380" s="176" t="s">
        <v>552</v>
      </c>
      <c r="E380" s="177">
        <v>5</v>
      </c>
      <c r="F380" s="178"/>
      <c r="G380" s="179">
        <f>ROUND(E380*F380,2)</f>
        <v>0</v>
      </c>
      <c r="H380" s="178"/>
      <c r="I380" s="179">
        <f>ROUND(E380*H380,2)</f>
        <v>0</v>
      </c>
      <c r="J380" s="178"/>
      <c r="K380" s="179">
        <f>ROUND(E380*J380,2)</f>
        <v>0</v>
      </c>
      <c r="L380" s="179">
        <v>21</v>
      </c>
      <c r="M380" s="179">
        <f>G380*(1+L380/100)</f>
        <v>0</v>
      </c>
      <c r="N380" s="179">
        <v>0</v>
      </c>
      <c r="O380" s="179">
        <f>ROUND(E380*N380,2)</f>
        <v>0</v>
      </c>
      <c r="P380" s="179">
        <v>0</v>
      </c>
      <c r="Q380" s="179">
        <f>ROUND(E380*P380,2)</f>
        <v>0</v>
      </c>
      <c r="R380" s="179"/>
      <c r="S380" s="179" t="s">
        <v>322</v>
      </c>
      <c r="T380" s="180" t="s">
        <v>291</v>
      </c>
      <c r="U380" s="160">
        <v>0</v>
      </c>
      <c r="V380" s="160">
        <f>ROUND(E380*U380,2)</f>
        <v>0</v>
      </c>
      <c r="W380" s="160"/>
      <c r="X380" s="150"/>
      <c r="Y380" s="150"/>
      <c r="Z380" s="150"/>
      <c r="AA380" s="150"/>
      <c r="AB380" s="150"/>
      <c r="AC380" s="150"/>
      <c r="AD380" s="150"/>
      <c r="AE380" s="150"/>
      <c r="AF380" s="150"/>
      <c r="AG380" s="150" t="s">
        <v>340</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631</v>
      </c>
      <c r="D381" s="165"/>
      <c r="E381" s="166"/>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315</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86" t="s">
        <v>129</v>
      </c>
      <c r="D382" s="165"/>
      <c r="E382" s="166">
        <v>5</v>
      </c>
      <c r="F382" s="160"/>
      <c r="G382" s="160"/>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315</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46"/>
      <c r="D383" s="247"/>
      <c r="E383" s="247"/>
      <c r="F383" s="247"/>
      <c r="G383" s="247"/>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295</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74">
        <v>59</v>
      </c>
      <c r="B384" s="175" t="s">
        <v>635</v>
      </c>
      <c r="C384" s="185" t="s">
        <v>636</v>
      </c>
      <c r="D384" s="176" t="s">
        <v>552</v>
      </c>
      <c r="E384" s="177">
        <v>60</v>
      </c>
      <c r="F384" s="178"/>
      <c r="G384" s="179">
        <f>ROUND(E384*F384,2)</f>
        <v>0</v>
      </c>
      <c r="H384" s="178"/>
      <c r="I384" s="179">
        <f>ROUND(E384*H384,2)</f>
        <v>0</v>
      </c>
      <c r="J384" s="178"/>
      <c r="K384" s="179">
        <f>ROUND(E384*J384,2)</f>
        <v>0</v>
      </c>
      <c r="L384" s="179">
        <v>21</v>
      </c>
      <c r="M384" s="179">
        <f>G384*(1+L384/100)</f>
        <v>0</v>
      </c>
      <c r="N384" s="179">
        <v>0</v>
      </c>
      <c r="O384" s="179">
        <f>ROUND(E384*N384,2)</f>
        <v>0</v>
      </c>
      <c r="P384" s="179">
        <v>0</v>
      </c>
      <c r="Q384" s="179">
        <f>ROUND(E384*P384,2)</f>
        <v>0</v>
      </c>
      <c r="R384" s="179"/>
      <c r="S384" s="179" t="s">
        <v>322</v>
      </c>
      <c r="T384" s="180" t="s">
        <v>291</v>
      </c>
      <c r="U384" s="160">
        <v>0</v>
      </c>
      <c r="V384" s="160">
        <f>ROUND(E384*U384,2)</f>
        <v>0</v>
      </c>
      <c r="W384" s="160"/>
      <c r="X384" s="150"/>
      <c r="Y384" s="150"/>
      <c r="Z384" s="150"/>
      <c r="AA384" s="150"/>
      <c r="AB384" s="150"/>
      <c r="AC384" s="150"/>
      <c r="AD384" s="150"/>
      <c r="AE384" s="150"/>
      <c r="AF384" s="150"/>
      <c r="AG384" s="150" t="s">
        <v>340</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453</v>
      </c>
      <c r="D385" s="165"/>
      <c r="E385" s="166"/>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315</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186" t="s">
        <v>637</v>
      </c>
      <c r="D386" s="165"/>
      <c r="E386" s="166">
        <v>60</v>
      </c>
      <c r="F386" s="160"/>
      <c r="G386" s="160"/>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315</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46"/>
      <c r="D387" s="247"/>
      <c r="E387" s="247"/>
      <c r="F387" s="247"/>
      <c r="G387" s="247"/>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295</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74">
        <v>60</v>
      </c>
      <c r="B388" s="175" t="s">
        <v>638</v>
      </c>
      <c r="C388" s="185" t="s">
        <v>639</v>
      </c>
      <c r="D388" s="176" t="s">
        <v>552</v>
      </c>
      <c r="E388" s="177">
        <v>30</v>
      </c>
      <c r="F388" s="178"/>
      <c r="G388" s="179">
        <f>ROUND(E388*F388,2)</f>
        <v>0</v>
      </c>
      <c r="H388" s="178"/>
      <c r="I388" s="179">
        <f>ROUND(E388*H388,2)</f>
        <v>0</v>
      </c>
      <c r="J388" s="178"/>
      <c r="K388" s="179">
        <f>ROUND(E388*J388,2)</f>
        <v>0</v>
      </c>
      <c r="L388" s="179">
        <v>21</v>
      </c>
      <c r="M388" s="179">
        <f>G388*(1+L388/100)</f>
        <v>0</v>
      </c>
      <c r="N388" s="179">
        <v>0</v>
      </c>
      <c r="O388" s="179">
        <f>ROUND(E388*N388,2)</f>
        <v>0</v>
      </c>
      <c r="P388" s="179">
        <v>0</v>
      </c>
      <c r="Q388" s="179">
        <f>ROUND(E388*P388,2)</f>
        <v>0</v>
      </c>
      <c r="R388" s="179"/>
      <c r="S388" s="179" t="s">
        <v>322</v>
      </c>
      <c r="T388" s="180" t="s">
        <v>291</v>
      </c>
      <c r="U388" s="160">
        <v>0</v>
      </c>
      <c r="V388" s="160">
        <f>ROUND(E388*U388,2)</f>
        <v>0</v>
      </c>
      <c r="W388" s="160"/>
      <c r="X388" s="150"/>
      <c r="Y388" s="150"/>
      <c r="Z388" s="150"/>
      <c r="AA388" s="150"/>
      <c r="AB388" s="150"/>
      <c r="AC388" s="150"/>
      <c r="AD388" s="150"/>
      <c r="AE388" s="150"/>
      <c r="AF388" s="150"/>
      <c r="AG388" s="150" t="s">
        <v>340</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453</v>
      </c>
      <c r="D389" s="165"/>
      <c r="E389" s="166"/>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315</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186" t="s">
        <v>640</v>
      </c>
      <c r="D390" s="165"/>
      <c r="E390" s="166">
        <v>30</v>
      </c>
      <c r="F390" s="160"/>
      <c r="G390" s="160"/>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315</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6"/>
      <c r="D391" s="247"/>
      <c r="E391" s="247"/>
      <c r="F391" s="247"/>
      <c r="G391" s="247"/>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295</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74">
        <v>61</v>
      </c>
      <c r="B392" s="175" t="s">
        <v>641</v>
      </c>
      <c r="C392" s="185" t="s">
        <v>642</v>
      </c>
      <c r="D392" s="176" t="s">
        <v>552</v>
      </c>
      <c r="E392" s="177">
        <v>675.62</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c r="S392" s="179" t="s">
        <v>322</v>
      </c>
      <c r="T392" s="180" t="s">
        <v>291</v>
      </c>
      <c r="U392" s="160">
        <v>0</v>
      </c>
      <c r="V392" s="160">
        <f>ROUND(E392*U392,2)</f>
        <v>0</v>
      </c>
      <c r="W392" s="160"/>
      <c r="X392" s="150"/>
      <c r="Y392" s="150"/>
      <c r="Z392" s="150"/>
      <c r="AA392" s="150"/>
      <c r="AB392" s="150"/>
      <c r="AC392" s="150"/>
      <c r="AD392" s="150"/>
      <c r="AE392" s="150"/>
      <c r="AF392" s="150"/>
      <c r="AG392" s="150" t="s">
        <v>340</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643</v>
      </c>
      <c r="D393" s="165"/>
      <c r="E393" s="166"/>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315</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86" t="s">
        <v>644</v>
      </c>
      <c r="D394" s="165"/>
      <c r="E394" s="166"/>
      <c r="F394" s="160"/>
      <c r="G394" s="160"/>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315</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86" t="s">
        <v>645</v>
      </c>
      <c r="D395" s="165"/>
      <c r="E395" s="166">
        <v>675.62</v>
      </c>
      <c r="F395" s="160"/>
      <c r="G395" s="160"/>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315</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46"/>
      <c r="D396" s="247"/>
      <c r="E396" s="247"/>
      <c r="F396" s="247"/>
      <c r="G396" s="247"/>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295</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74">
        <v>62</v>
      </c>
      <c r="B397" s="175" t="s">
        <v>646</v>
      </c>
      <c r="C397" s="185" t="s">
        <v>647</v>
      </c>
      <c r="D397" s="176" t="s">
        <v>552</v>
      </c>
      <c r="E397" s="177">
        <v>150</v>
      </c>
      <c r="F397" s="178"/>
      <c r="G397" s="179">
        <f>ROUND(E397*F397,2)</f>
        <v>0</v>
      </c>
      <c r="H397" s="178"/>
      <c r="I397" s="179">
        <f>ROUND(E397*H397,2)</f>
        <v>0</v>
      </c>
      <c r="J397" s="178"/>
      <c r="K397" s="179">
        <f>ROUND(E397*J397,2)</f>
        <v>0</v>
      </c>
      <c r="L397" s="179">
        <v>21</v>
      </c>
      <c r="M397" s="179">
        <f>G397*(1+L397/100)</f>
        <v>0</v>
      </c>
      <c r="N397" s="179">
        <v>0</v>
      </c>
      <c r="O397" s="179">
        <f>ROUND(E397*N397,2)</f>
        <v>0</v>
      </c>
      <c r="P397" s="179">
        <v>0</v>
      </c>
      <c r="Q397" s="179">
        <f>ROUND(E397*P397,2)</f>
        <v>0</v>
      </c>
      <c r="R397" s="179"/>
      <c r="S397" s="179" t="s">
        <v>322</v>
      </c>
      <c r="T397" s="180" t="s">
        <v>291</v>
      </c>
      <c r="U397" s="160">
        <v>0</v>
      </c>
      <c r="V397" s="160">
        <f>ROUND(E397*U397,2)</f>
        <v>0</v>
      </c>
      <c r="W397" s="160"/>
      <c r="X397" s="150"/>
      <c r="Y397" s="150"/>
      <c r="Z397" s="150"/>
      <c r="AA397" s="150"/>
      <c r="AB397" s="150"/>
      <c r="AC397" s="150"/>
      <c r="AD397" s="150"/>
      <c r="AE397" s="150"/>
      <c r="AF397" s="150"/>
      <c r="AG397" s="150" t="s">
        <v>340</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186" t="s">
        <v>648</v>
      </c>
      <c r="D398" s="165"/>
      <c r="E398" s="166"/>
      <c r="F398" s="160"/>
      <c r="G398" s="160"/>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315</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186" t="s">
        <v>649</v>
      </c>
      <c r="D399" s="165"/>
      <c r="E399" s="166">
        <v>150</v>
      </c>
      <c r="F399" s="160"/>
      <c r="G399" s="160"/>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315</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6"/>
      <c r="D400" s="247"/>
      <c r="E400" s="247"/>
      <c r="F400" s="247"/>
      <c r="G400" s="247"/>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295</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74">
        <v>63</v>
      </c>
      <c r="B401" s="175" t="s">
        <v>650</v>
      </c>
      <c r="C401" s="185" t="s">
        <v>651</v>
      </c>
      <c r="D401" s="176" t="s">
        <v>384</v>
      </c>
      <c r="E401" s="177">
        <v>261.14</v>
      </c>
      <c r="F401" s="178"/>
      <c r="G401" s="179">
        <f>ROUND(E401*F401,2)</f>
        <v>0</v>
      </c>
      <c r="H401" s="178"/>
      <c r="I401" s="179">
        <f>ROUND(E401*H401,2)</f>
        <v>0</v>
      </c>
      <c r="J401" s="178"/>
      <c r="K401" s="179">
        <f>ROUND(E401*J401,2)</f>
        <v>0</v>
      </c>
      <c r="L401" s="179">
        <v>21</v>
      </c>
      <c r="M401" s="179">
        <f>G401*(1+L401/100)</f>
        <v>0</v>
      </c>
      <c r="N401" s="179">
        <v>0</v>
      </c>
      <c r="O401" s="179">
        <f>ROUND(E401*N401,2)</f>
        <v>0</v>
      </c>
      <c r="P401" s="179">
        <v>0</v>
      </c>
      <c r="Q401" s="179">
        <f>ROUND(E401*P401,2)</f>
        <v>0</v>
      </c>
      <c r="R401" s="179"/>
      <c r="S401" s="179" t="s">
        <v>616</v>
      </c>
      <c r="T401" s="180" t="s">
        <v>617</v>
      </c>
      <c r="U401" s="160">
        <v>0</v>
      </c>
      <c r="V401" s="160">
        <f>ROUND(E401*U401,2)</f>
        <v>0</v>
      </c>
      <c r="W401" s="160"/>
      <c r="X401" s="150"/>
      <c r="Y401" s="150"/>
      <c r="Z401" s="150"/>
      <c r="AA401" s="150"/>
      <c r="AB401" s="150"/>
      <c r="AC401" s="150"/>
      <c r="AD401" s="150"/>
      <c r="AE401" s="150"/>
      <c r="AF401" s="150"/>
      <c r="AG401" s="150" t="s">
        <v>523</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86" t="s">
        <v>602</v>
      </c>
      <c r="D402" s="165"/>
      <c r="E402" s="166"/>
      <c r="F402" s="160"/>
      <c r="G402" s="160"/>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315</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186" t="s">
        <v>603</v>
      </c>
      <c r="D403" s="165"/>
      <c r="E403" s="166">
        <v>261.14</v>
      </c>
      <c r="F403" s="160"/>
      <c r="G403" s="160"/>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315</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46"/>
      <c r="D404" s="247"/>
      <c r="E404" s="247"/>
      <c r="F404" s="247"/>
      <c r="G404" s="247"/>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295</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74">
        <v>64</v>
      </c>
      <c r="B405" s="175" t="s">
        <v>652</v>
      </c>
      <c r="C405" s="185" t="s">
        <v>653</v>
      </c>
      <c r="D405" s="176" t="s">
        <v>384</v>
      </c>
      <c r="E405" s="177">
        <v>261.14</v>
      </c>
      <c r="F405" s="178"/>
      <c r="G405" s="179">
        <f>ROUND(E405*F405,2)</f>
        <v>0</v>
      </c>
      <c r="H405" s="178"/>
      <c r="I405" s="179">
        <f>ROUND(E405*H405,2)</f>
        <v>0</v>
      </c>
      <c r="J405" s="178"/>
      <c r="K405" s="179">
        <f>ROUND(E405*J405,2)</f>
        <v>0</v>
      </c>
      <c r="L405" s="179">
        <v>21</v>
      </c>
      <c r="M405" s="179">
        <f>G405*(1+L405/100)</f>
        <v>0</v>
      </c>
      <c r="N405" s="179">
        <v>0</v>
      </c>
      <c r="O405" s="179">
        <f>ROUND(E405*N405,2)</f>
        <v>0</v>
      </c>
      <c r="P405" s="179">
        <v>0</v>
      </c>
      <c r="Q405" s="179">
        <f>ROUND(E405*P405,2)</f>
        <v>0</v>
      </c>
      <c r="R405" s="179"/>
      <c r="S405" s="179" t="s">
        <v>616</v>
      </c>
      <c r="T405" s="180" t="s">
        <v>617</v>
      </c>
      <c r="U405" s="160">
        <v>0</v>
      </c>
      <c r="V405" s="160">
        <f>ROUND(E405*U405,2)</f>
        <v>0</v>
      </c>
      <c r="W405" s="160"/>
      <c r="X405" s="150"/>
      <c r="Y405" s="150"/>
      <c r="Z405" s="150"/>
      <c r="AA405" s="150"/>
      <c r="AB405" s="150"/>
      <c r="AC405" s="150"/>
      <c r="AD405" s="150"/>
      <c r="AE405" s="150"/>
      <c r="AF405" s="150"/>
      <c r="AG405" s="150" t="s">
        <v>523</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86" t="s">
        <v>602</v>
      </c>
      <c r="D406" s="165"/>
      <c r="E406" s="166"/>
      <c r="F406" s="160"/>
      <c r="G406" s="160"/>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315</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86" t="s">
        <v>603</v>
      </c>
      <c r="D407" s="165"/>
      <c r="E407" s="166">
        <v>261.14</v>
      </c>
      <c r="F407" s="160"/>
      <c r="G407" s="160"/>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315</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46"/>
      <c r="D408" s="247"/>
      <c r="E408" s="247"/>
      <c r="F408" s="247"/>
      <c r="G408" s="247"/>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295</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74">
        <v>65</v>
      </c>
      <c r="B409" s="175" t="s">
        <v>654</v>
      </c>
      <c r="C409" s="185" t="s">
        <v>655</v>
      </c>
      <c r="D409" s="176" t="s">
        <v>384</v>
      </c>
      <c r="E409" s="177">
        <v>2</v>
      </c>
      <c r="F409" s="178"/>
      <c r="G409" s="179">
        <f>ROUND(E409*F409,2)</f>
        <v>0</v>
      </c>
      <c r="H409" s="178"/>
      <c r="I409" s="179">
        <f>ROUND(E409*H409,2)</f>
        <v>0</v>
      </c>
      <c r="J409" s="178"/>
      <c r="K409" s="179">
        <f>ROUND(E409*J409,2)</f>
        <v>0</v>
      </c>
      <c r="L409" s="179">
        <v>21</v>
      </c>
      <c r="M409" s="179">
        <f>G409*(1+L409/100)</f>
        <v>0</v>
      </c>
      <c r="N409" s="179">
        <v>0</v>
      </c>
      <c r="O409" s="179">
        <f>ROUND(E409*N409,2)</f>
        <v>0</v>
      </c>
      <c r="P409" s="179">
        <v>0</v>
      </c>
      <c r="Q409" s="179">
        <f>ROUND(E409*P409,2)</f>
        <v>0</v>
      </c>
      <c r="R409" s="179"/>
      <c r="S409" s="179" t="s">
        <v>322</v>
      </c>
      <c r="T409" s="180" t="s">
        <v>291</v>
      </c>
      <c r="U409" s="160">
        <v>0.51</v>
      </c>
      <c r="V409" s="160">
        <f>ROUND(E409*U409,2)</f>
        <v>1.02</v>
      </c>
      <c r="W409" s="160"/>
      <c r="X409" s="150"/>
      <c r="Y409" s="150"/>
      <c r="Z409" s="150"/>
      <c r="AA409" s="150"/>
      <c r="AB409" s="150"/>
      <c r="AC409" s="150"/>
      <c r="AD409" s="150"/>
      <c r="AE409" s="150"/>
      <c r="AF409" s="150"/>
      <c r="AG409" s="150" t="s">
        <v>340</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186" t="s">
        <v>412</v>
      </c>
      <c r="D410" s="165"/>
      <c r="E410" s="166"/>
      <c r="F410" s="160"/>
      <c r="G410" s="160"/>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315</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186" t="s">
        <v>435</v>
      </c>
      <c r="D411" s="165"/>
      <c r="E411" s="166">
        <v>2</v>
      </c>
      <c r="F411" s="160"/>
      <c r="G411" s="160"/>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315</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46"/>
      <c r="D412" s="247"/>
      <c r="E412" s="247"/>
      <c r="F412" s="247"/>
      <c r="G412" s="247"/>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295</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74">
        <v>66</v>
      </c>
      <c r="B413" s="175" t="s">
        <v>656</v>
      </c>
      <c r="C413" s="185" t="s">
        <v>657</v>
      </c>
      <c r="D413" s="176" t="s">
        <v>658</v>
      </c>
      <c r="E413" s="177">
        <v>50</v>
      </c>
      <c r="F413" s="178"/>
      <c r="G413" s="179">
        <f>ROUND(E413*F413,2)</f>
        <v>0</v>
      </c>
      <c r="H413" s="178"/>
      <c r="I413" s="179">
        <f>ROUND(E413*H413,2)</f>
        <v>0</v>
      </c>
      <c r="J413" s="178"/>
      <c r="K413" s="179">
        <f>ROUND(E413*J413,2)</f>
        <v>0</v>
      </c>
      <c r="L413" s="179">
        <v>21</v>
      </c>
      <c r="M413" s="179">
        <f>G413*(1+L413/100)</f>
        <v>0</v>
      </c>
      <c r="N413" s="179">
        <v>0</v>
      </c>
      <c r="O413" s="179">
        <f>ROUND(E413*N413,2)</f>
        <v>0</v>
      </c>
      <c r="P413" s="179">
        <v>0</v>
      </c>
      <c r="Q413" s="179">
        <f>ROUND(E413*P413,2)</f>
        <v>0</v>
      </c>
      <c r="R413" s="179"/>
      <c r="S413" s="179" t="s">
        <v>322</v>
      </c>
      <c r="T413" s="180" t="s">
        <v>291</v>
      </c>
      <c r="U413" s="160">
        <v>0</v>
      </c>
      <c r="V413" s="160">
        <f>ROUND(E413*U413,2)</f>
        <v>0</v>
      </c>
      <c r="W413" s="160"/>
      <c r="X413" s="150"/>
      <c r="Y413" s="150"/>
      <c r="Z413" s="150"/>
      <c r="AA413" s="150"/>
      <c r="AB413" s="150"/>
      <c r="AC413" s="150"/>
      <c r="AD413" s="150"/>
      <c r="AE413" s="150"/>
      <c r="AF413" s="150"/>
      <c r="AG413" s="150" t="s">
        <v>659</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42"/>
      <c r="D414" s="243"/>
      <c r="E414" s="243"/>
      <c r="F414" s="243"/>
      <c r="G414" s="243"/>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295</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74">
        <v>67</v>
      </c>
      <c r="B415" s="175" t="s">
        <v>660</v>
      </c>
      <c r="C415" s="185" t="s">
        <v>661</v>
      </c>
      <c r="D415" s="176" t="s">
        <v>658</v>
      </c>
      <c r="E415" s="177">
        <v>100</v>
      </c>
      <c r="F415" s="178"/>
      <c r="G415" s="179">
        <f>ROUND(E415*F415,2)</f>
        <v>0</v>
      </c>
      <c r="H415" s="178"/>
      <c r="I415" s="179">
        <f>ROUND(E415*H415,2)</f>
        <v>0</v>
      </c>
      <c r="J415" s="178"/>
      <c r="K415" s="179">
        <f>ROUND(E415*J415,2)</f>
        <v>0</v>
      </c>
      <c r="L415" s="179">
        <v>21</v>
      </c>
      <c r="M415" s="179">
        <f>G415*(1+L415/100)</f>
        <v>0</v>
      </c>
      <c r="N415" s="179">
        <v>0</v>
      </c>
      <c r="O415" s="179">
        <f>ROUND(E415*N415,2)</f>
        <v>0</v>
      </c>
      <c r="P415" s="179">
        <v>0</v>
      </c>
      <c r="Q415" s="179">
        <f>ROUND(E415*P415,2)</f>
        <v>0</v>
      </c>
      <c r="R415" s="179"/>
      <c r="S415" s="179" t="s">
        <v>322</v>
      </c>
      <c r="T415" s="180" t="s">
        <v>291</v>
      </c>
      <c r="U415" s="160">
        <v>0</v>
      </c>
      <c r="V415" s="160">
        <f>ROUND(E415*U415,2)</f>
        <v>0</v>
      </c>
      <c r="W415" s="160"/>
      <c r="X415" s="150"/>
      <c r="Y415" s="150"/>
      <c r="Z415" s="150"/>
      <c r="AA415" s="150"/>
      <c r="AB415" s="150"/>
      <c r="AC415" s="150"/>
      <c r="AD415" s="150"/>
      <c r="AE415" s="150"/>
      <c r="AF415" s="150"/>
      <c r="AG415" s="150" t="s">
        <v>659</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42"/>
      <c r="D416" s="243"/>
      <c r="E416" s="243"/>
      <c r="F416" s="243"/>
      <c r="G416" s="243"/>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295</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74">
        <v>68</v>
      </c>
      <c r="B417" s="175" t="s">
        <v>662</v>
      </c>
      <c r="C417" s="185" t="s">
        <v>663</v>
      </c>
      <c r="D417" s="176" t="s">
        <v>484</v>
      </c>
      <c r="E417" s="177">
        <v>1</v>
      </c>
      <c r="F417" s="178"/>
      <c r="G417" s="179">
        <f>ROUND(E417*F417,2)</f>
        <v>0</v>
      </c>
      <c r="H417" s="178"/>
      <c r="I417" s="179">
        <f>ROUND(E417*H417,2)</f>
        <v>0</v>
      </c>
      <c r="J417" s="178"/>
      <c r="K417" s="179">
        <f>ROUND(E417*J417,2)</f>
        <v>0</v>
      </c>
      <c r="L417" s="179">
        <v>21</v>
      </c>
      <c r="M417" s="179">
        <f>G417*(1+L417/100)</f>
        <v>0</v>
      </c>
      <c r="N417" s="179">
        <v>0</v>
      </c>
      <c r="O417" s="179">
        <f>ROUND(E417*N417,2)</f>
        <v>0</v>
      </c>
      <c r="P417" s="179">
        <v>0</v>
      </c>
      <c r="Q417" s="179">
        <f>ROUND(E417*P417,2)</f>
        <v>0</v>
      </c>
      <c r="R417" s="179"/>
      <c r="S417" s="179" t="s">
        <v>322</v>
      </c>
      <c r="T417" s="180" t="s">
        <v>291</v>
      </c>
      <c r="U417" s="160">
        <v>0</v>
      </c>
      <c r="V417" s="160">
        <f>ROUND(E417*U417,2)</f>
        <v>0</v>
      </c>
      <c r="W417" s="160"/>
      <c r="X417" s="150"/>
      <c r="Y417" s="150"/>
      <c r="Z417" s="150"/>
      <c r="AA417" s="150"/>
      <c r="AB417" s="150"/>
      <c r="AC417" s="150"/>
      <c r="AD417" s="150"/>
      <c r="AE417" s="150"/>
      <c r="AF417" s="150"/>
      <c r="AG417" s="150" t="s">
        <v>659</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42"/>
      <c r="D418" s="243"/>
      <c r="E418" s="243"/>
      <c r="F418" s="243"/>
      <c r="G418" s="243"/>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295</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x14ac:dyDescent="0.2">
      <c r="A419" s="168" t="s">
        <v>285</v>
      </c>
      <c r="B419" s="169" t="s">
        <v>154</v>
      </c>
      <c r="C419" s="184" t="s">
        <v>155</v>
      </c>
      <c r="D419" s="170"/>
      <c r="E419" s="171"/>
      <c r="F419" s="172"/>
      <c r="G419" s="172">
        <f>SUMIF(AG420:AG447,"&lt;&gt;NOR",G420:G447)</f>
        <v>0</v>
      </c>
      <c r="H419" s="172"/>
      <c r="I419" s="172">
        <f>SUM(I420:I447)</f>
        <v>0</v>
      </c>
      <c r="J419" s="172"/>
      <c r="K419" s="172">
        <f>SUM(K420:K447)</f>
        <v>0</v>
      </c>
      <c r="L419" s="172"/>
      <c r="M419" s="172">
        <f>SUM(M420:M447)</f>
        <v>0</v>
      </c>
      <c r="N419" s="172"/>
      <c r="O419" s="172">
        <f>SUM(O420:O447)</f>
        <v>0</v>
      </c>
      <c r="P419" s="172"/>
      <c r="Q419" s="172">
        <f>SUM(Q420:Q447)</f>
        <v>0.01</v>
      </c>
      <c r="R419" s="172"/>
      <c r="S419" s="172"/>
      <c r="T419" s="173"/>
      <c r="U419" s="167"/>
      <c r="V419" s="167">
        <f>SUM(V420:V447)</f>
        <v>16.72</v>
      </c>
      <c r="W419" s="167"/>
      <c r="AG419" t="s">
        <v>286</v>
      </c>
    </row>
    <row r="420" spans="1:60" outlineLevel="1" x14ac:dyDescent="0.2">
      <c r="A420" s="174">
        <v>69</v>
      </c>
      <c r="B420" s="175" t="s">
        <v>664</v>
      </c>
      <c r="C420" s="185" t="s">
        <v>665</v>
      </c>
      <c r="D420" s="176" t="s">
        <v>432</v>
      </c>
      <c r="E420" s="177">
        <v>1.75</v>
      </c>
      <c r="F420" s="178"/>
      <c r="G420" s="179">
        <f>ROUND(E420*F420,2)</f>
        <v>0</v>
      </c>
      <c r="H420" s="178"/>
      <c r="I420" s="179">
        <f>ROUND(E420*H420,2)</f>
        <v>0</v>
      </c>
      <c r="J420" s="178"/>
      <c r="K420" s="179">
        <f>ROUND(E420*J420,2)</f>
        <v>0</v>
      </c>
      <c r="L420" s="179">
        <v>21</v>
      </c>
      <c r="M420" s="179">
        <f>G420*(1+L420/100)</f>
        <v>0</v>
      </c>
      <c r="N420" s="179">
        <v>0</v>
      </c>
      <c r="O420" s="179">
        <f>ROUND(E420*N420,2)</f>
        <v>0</v>
      </c>
      <c r="P420" s="179">
        <v>2.8700000000000002E-3</v>
      </c>
      <c r="Q420" s="179">
        <f>ROUND(E420*P420,2)</f>
        <v>0.01</v>
      </c>
      <c r="R420" s="179" t="s">
        <v>666</v>
      </c>
      <c r="S420" s="179" t="s">
        <v>290</v>
      </c>
      <c r="T420" s="180" t="s">
        <v>361</v>
      </c>
      <c r="U420" s="160">
        <v>3.25</v>
      </c>
      <c r="V420" s="160">
        <f>ROUND(E420*U420,2)</f>
        <v>5.69</v>
      </c>
      <c r="W420" s="160"/>
      <c r="X420" s="150"/>
      <c r="Y420" s="150"/>
      <c r="Z420" s="150"/>
      <c r="AA420" s="150"/>
      <c r="AB420" s="150"/>
      <c r="AC420" s="150"/>
      <c r="AD420" s="150"/>
      <c r="AE420" s="150"/>
      <c r="AF420" s="150"/>
      <c r="AG420" s="150" t="s">
        <v>340</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86" t="s">
        <v>667</v>
      </c>
      <c r="D421" s="165"/>
      <c r="E421" s="166"/>
      <c r="F421" s="160"/>
      <c r="G421" s="160"/>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315</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186" t="s">
        <v>668</v>
      </c>
      <c r="D422" s="165"/>
      <c r="E422" s="166"/>
      <c r="F422" s="160"/>
      <c r="G422" s="160"/>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315</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186" t="s">
        <v>669</v>
      </c>
      <c r="D423" s="165"/>
      <c r="E423" s="166">
        <v>0.7</v>
      </c>
      <c r="F423" s="160"/>
      <c r="G423" s="160"/>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315</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670</v>
      </c>
      <c r="D424" s="165"/>
      <c r="E424" s="166"/>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315</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671</v>
      </c>
      <c r="D425" s="165"/>
      <c r="E425" s="166">
        <v>0.35</v>
      </c>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315</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86" t="s">
        <v>415</v>
      </c>
      <c r="D426" s="165"/>
      <c r="E426" s="166"/>
      <c r="F426" s="160"/>
      <c r="G426" s="160"/>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315</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186" t="s">
        <v>669</v>
      </c>
      <c r="D427" s="165"/>
      <c r="E427" s="166">
        <v>0.7</v>
      </c>
      <c r="F427" s="160"/>
      <c r="G427" s="160"/>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315</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6"/>
      <c r="D428" s="247"/>
      <c r="E428" s="247"/>
      <c r="F428" s="247"/>
      <c r="G428" s="247"/>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295</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4">
        <v>70</v>
      </c>
      <c r="B429" s="175" t="s">
        <v>672</v>
      </c>
      <c r="C429" s="185" t="s">
        <v>673</v>
      </c>
      <c r="D429" s="176" t="s">
        <v>432</v>
      </c>
      <c r="E429" s="177">
        <v>1.05</v>
      </c>
      <c r="F429" s="178"/>
      <c r="G429" s="179">
        <f>ROUND(E429*F429,2)</f>
        <v>0</v>
      </c>
      <c r="H429" s="178"/>
      <c r="I429" s="179">
        <f>ROUND(E429*H429,2)</f>
        <v>0</v>
      </c>
      <c r="J429" s="178"/>
      <c r="K429" s="179">
        <f>ROUND(E429*J429,2)</f>
        <v>0</v>
      </c>
      <c r="L429" s="179">
        <v>21</v>
      </c>
      <c r="M429" s="179">
        <f>G429*(1+L429/100)</f>
        <v>0</v>
      </c>
      <c r="N429" s="179">
        <v>0</v>
      </c>
      <c r="O429" s="179">
        <f>ROUND(E429*N429,2)</f>
        <v>0</v>
      </c>
      <c r="P429" s="179">
        <v>2.8700000000000002E-3</v>
      </c>
      <c r="Q429" s="179">
        <f>ROUND(E429*P429,2)</f>
        <v>0</v>
      </c>
      <c r="R429" s="179" t="s">
        <v>666</v>
      </c>
      <c r="S429" s="179" t="s">
        <v>290</v>
      </c>
      <c r="T429" s="180" t="s">
        <v>361</v>
      </c>
      <c r="U429" s="160">
        <v>4.5999999999999996</v>
      </c>
      <c r="V429" s="160">
        <f>ROUND(E429*U429,2)</f>
        <v>4.83</v>
      </c>
      <c r="W429" s="160"/>
      <c r="X429" s="150"/>
      <c r="Y429" s="150"/>
      <c r="Z429" s="150"/>
      <c r="AA429" s="150"/>
      <c r="AB429" s="150"/>
      <c r="AC429" s="150"/>
      <c r="AD429" s="150"/>
      <c r="AE429" s="150"/>
      <c r="AF429" s="150"/>
      <c r="AG429" s="150" t="s">
        <v>340</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186" t="s">
        <v>667</v>
      </c>
      <c r="D430" s="165"/>
      <c r="E430" s="166"/>
      <c r="F430" s="160"/>
      <c r="G430" s="160"/>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315</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186" t="s">
        <v>674</v>
      </c>
      <c r="D431" s="165"/>
      <c r="E431" s="166"/>
      <c r="F431" s="160"/>
      <c r="G431" s="160"/>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315</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186" t="s">
        <v>675</v>
      </c>
      <c r="D432" s="165"/>
      <c r="E432" s="166">
        <v>1.05</v>
      </c>
      <c r="F432" s="160"/>
      <c r="G432" s="160"/>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315</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46"/>
      <c r="D433" s="247"/>
      <c r="E433" s="247"/>
      <c r="F433" s="247"/>
      <c r="G433" s="247"/>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295</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ht="22.5" outlineLevel="1" x14ac:dyDescent="0.2">
      <c r="A434" s="174">
        <v>71</v>
      </c>
      <c r="B434" s="175" t="s">
        <v>676</v>
      </c>
      <c r="C434" s="185" t="s">
        <v>677</v>
      </c>
      <c r="D434" s="176" t="s">
        <v>432</v>
      </c>
      <c r="E434" s="177">
        <v>1.75</v>
      </c>
      <c r="F434" s="178"/>
      <c r="G434" s="179">
        <f>ROUND(E434*F434,2)</f>
        <v>0</v>
      </c>
      <c r="H434" s="178"/>
      <c r="I434" s="179">
        <f>ROUND(E434*H434,2)</f>
        <v>0</v>
      </c>
      <c r="J434" s="178"/>
      <c r="K434" s="179">
        <f>ROUND(E434*J434,2)</f>
        <v>0</v>
      </c>
      <c r="L434" s="179">
        <v>21</v>
      </c>
      <c r="M434" s="179">
        <f>G434*(1+L434/100)</f>
        <v>0</v>
      </c>
      <c r="N434" s="179">
        <v>2.2499999999999998E-3</v>
      </c>
      <c r="O434" s="179">
        <f>ROUND(E434*N434,2)</f>
        <v>0</v>
      </c>
      <c r="P434" s="179">
        <v>0</v>
      </c>
      <c r="Q434" s="179">
        <f>ROUND(E434*P434,2)</f>
        <v>0</v>
      </c>
      <c r="R434" s="179" t="s">
        <v>666</v>
      </c>
      <c r="S434" s="179" t="s">
        <v>290</v>
      </c>
      <c r="T434" s="180" t="s">
        <v>361</v>
      </c>
      <c r="U434" s="160">
        <v>1.9890000000000001</v>
      </c>
      <c r="V434" s="160">
        <f>ROUND(E434*U434,2)</f>
        <v>3.48</v>
      </c>
      <c r="W434" s="160"/>
      <c r="X434" s="150"/>
      <c r="Y434" s="150"/>
      <c r="Z434" s="150"/>
      <c r="AA434" s="150"/>
      <c r="AB434" s="150"/>
      <c r="AC434" s="150"/>
      <c r="AD434" s="150"/>
      <c r="AE434" s="150"/>
      <c r="AF434" s="150"/>
      <c r="AG434" s="150" t="s">
        <v>340</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186" t="s">
        <v>667</v>
      </c>
      <c r="D435" s="165"/>
      <c r="E435" s="166"/>
      <c r="F435" s="160"/>
      <c r="G435" s="160"/>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315</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186" t="s">
        <v>668</v>
      </c>
      <c r="D436" s="165"/>
      <c r="E436" s="166"/>
      <c r="F436" s="160"/>
      <c r="G436" s="160"/>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315</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186" t="s">
        <v>669</v>
      </c>
      <c r="D437" s="165"/>
      <c r="E437" s="166">
        <v>0.7</v>
      </c>
      <c r="F437" s="160"/>
      <c r="G437" s="160"/>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315</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186" t="s">
        <v>670</v>
      </c>
      <c r="D438" s="165"/>
      <c r="E438" s="166"/>
      <c r="F438" s="160"/>
      <c r="G438" s="160"/>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315</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86" t="s">
        <v>671</v>
      </c>
      <c r="D439" s="165"/>
      <c r="E439" s="166">
        <v>0.35</v>
      </c>
      <c r="F439" s="160"/>
      <c r="G439" s="160"/>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315</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6" t="s">
        <v>415</v>
      </c>
      <c r="D440" s="165"/>
      <c r="E440" s="166"/>
      <c r="F440" s="160"/>
      <c r="G440" s="160"/>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315</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186" t="s">
        <v>669</v>
      </c>
      <c r="D441" s="165"/>
      <c r="E441" s="166">
        <v>0.7</v>
      </c>
      <c r="F441" s="160"/>
      <c r="G441" s="160"/>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315</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46"/>
      <c r="D442" s="247"/>
      <c r="E442" s="247"/>
      <c r="F442" s="247"/>
      <c r="G442" s="247"/>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295</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ht="22.5" outlineLevel="1" x14ac:dyDescent="0.2">
      <c r="A443" s="174">
        <v>72</v>
      </c>
      <c r="B443" s="175" t="s">
        <v>678</v>
      </c>
      <c r="C443" s="185" t="s">
        <v>679</v>
      </c>
      <c r="D443" s="176" t="s">
        <v>432</v>
      </c>
      <c r="E443" s="177">
        <v>1.05</v>
      </c>
      <c r="F443" s="178"/>
      <c r="G443" s="179">
        <f>ROUND(E443*F443,2)</f>
        <v>0</v>
      </c>
      <c r="H443" s="178"/>
      <c r="I443" s="179">
        <f>ROUND(E443*H443,2)</f>
        <v>0</v>
      </c>
      <c r="J443" s="178"/>
      <c r="K443" s="179">
        <f>ROUND(E443*J443,2)</f>
        <v>0</v>
      </c>
      <c r="L443" s="179">
        <v>21</v>
      </c>
      <c r="M443" s="179">
        <f>G443*(1+L443/100)</f>
        <v>0</v>
      </c>
      <c r="N443" s="179">
        <v>2.2499999999999998E-3</v>
      </c>
      <c r="O443" s="179">
        <f>ROUND(E443*N443,2)</f>
        <v>0</v>
      </c>
      <c r="P443" s="179">
        <v>0</v>
      </c>
      <c r="Q443" s="179">
        <f>ROUND(E443*P443,2)</f>
        <v>0</v>
      </c>
      <c r="R443" s="179" t="s">
        <v>666</v>
      </c>
      <c r="S443" s="179" t="s">
        <v>290</v>
      </c>
      <c r="T443" s="180" t="s">
        <v>361</v>
      </c>
      <c r="U443" s="160">
        <v>2.589</v>
      </c>
      <c r="V443" s="160">
        <f>ROUND(E443*U443,2)</f>
        <v>2.72</v>
      </c>
      <c r="W443" s="160"/>
      <c r="X443" s="150"/>
      <c r="Y443" s="150"/>
      <c r="Z443" s="150"/>
      <c r="AA443" s="150"/>
      <c r="AB443" s="150"/>
      <c r="AC443" s="150"/>
      <c r="AD443" s="150"/>
      <c r="AE443" s="150"/>
      <c r="AF443" s="150"/>
      <c r="AG443" s="150" t="s">
        <v>340</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86" t="s">
        <v>667</v>
      </c>
      <c r="D444" s="165"/>
      <c r="E444" s="166"/>
      <c r="F444" s="160"/>
      <c r="G444" s="160"/>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315</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186" t="s">
        <v>674</v>
      </c>
      <c r="D445" s="165"/>
      <c r="E445" s="166"/>
      <c r="F445" s="160"/>
      <c r="G445" s="160"/>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315</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186" t="s">
        <v>675</v>
      </c>
      <c r="D446" s="165"/>
      <c r="E446" s="166">
        <v>1.05</v>
      </c>
      <c r="F446" s="160"/>
      <c r="G446" s="160"/>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315</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246"/>
      <c r="D447" s="247"/>
      <c r="E447" s="247"/>
      <c r="F447" s="247"/>
      <c r="G447" s="247"/>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295</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x14ac:dyDescent="0.2">
      <c r="A448" s="168" t="s">
        <v>285</v>
      </c>
      <c r="B448" s="169" t="s">
        <v>156</v>
      </c>
      <c r="C448" s="184" t="s">
        <v>157</v>
      </c>
      <c r="D448" s="170"/>
      <c r="E448" s="171"/>
      <c r="F448" s="172"/>
      <c r="G448" s="172">
        <f>SUMIF(AG449:AG513,"&lt;&gt;NOR",G449:G513)</f>
        <v>0</v>
      </c>
      <c r="H448" s="172"/>
      <c r="I448" s="172">
        <f>SUM(I449:I513)</f>
        <v>0</v>
      </c>
      <c r="J448" s="172"/>
      <c r="K448" s="172">
        <f>SUM(K449:K513)</f>
        <v>0</v>
      </c>
      <c r="L448" s="172"/>
      <c r="M448" s="172">
        <f>SUM(M449:M513)</f>
        <v>0</v>
      </c>
      <c r="N448" s="172"/>
      <c r="O448" s="172">
        <f>SUM(O449:O513)</f>
        <v>22.82</v>
      </c>
      <c r="P448" s="172"/>
      <c r="Q448" s="172">
        <f>SUM(Q449:Q513)</f>
        <v>9.86</v>
      </c>
      <c r="R448" s="172"/>
      <c r="S448" s="172"/>
      <c r="T448" s="173"/>
      <c r="U448" s="167"/>
      <c r="V448" s="167">
        <f>SUM(V449:V513)</f>
        <v>469.71000000000004</v>
      </c>
      <c r="W448" s="167"/>
      <c r="AG448" t="s">
        <v>286</v>
      </c>
    </row>
    <row r="449" spans="1:60" ht="22.5" outlineLevel="1" x14ac:dyDescent="0.2">
      <c r="A449" s="174">
        <v>73</v>
      </c>
      <c r="B449" s="175" t="s">
        <v>680</v>
      </c>
      <c r="C449" s="185" t="s">
        <v>681</v>
      </c>
      <c r="D449" s="176" t="s">
        <v>367</v>
      </c>
      <c r="E449" s="177">
        <v>1.794</v>
      </c>
      <c r="F449" s="178"/>
      <c r="G449" s="179">
        <f>ROUND(E449*F449,2)</f>
        <v>0</v>
      </c>
      <c r="H449" s="178"/>
      <c r="I449" s="179">
        <f>ROUND(E449*H449,2)</f>
        <v>0</v>
      </c>
      <c r="J449" s="178"/>
      <c r="K449" s="179">
        <f>ROUND(E449*J449,2)</f>
        <v>0</v>
      </c>
      <c r="L449" s="179">
        <v>21</v>
      </c>
      <c r="M449" s="179">
        <f>G449*(1+L449/100)</f>
        <v>0</v>
      </c>
      <c r="N449" s="179">
        <v>1.7671600000000001</v>
      </c>
      <c r="O449" s="179">
        <f>ROUND(E449*N449,2)</f>
        <v>3.17</v>
      </c>
      <c r="P449" s="179">
        <v>0</v>
      </c>
      <c r="Q449" s="179">
        <f>ROUND(E449*P449,2)</f>
        <v>0</v>
      </c>
      <c r="R449" s="179" t="s">
        <v>368</v>
      </c>
      <c r="S449" s="179" t="s">
        <v>290</v>
      </c>
      <c r="T449" s="180" t="s">
        <v>361</v>
      </c>
      <c r="U449" s="160">
        <v>3.9407000000000001</v>
      </c>
      <c r="V449" s="160">
        <f>ROUND(E449*U449,2)</f>
        <v>7.07</v>
      </c>
      <c r="W449" s="160"/>
      <c r="X449" s="150"/>
      <c r="Y449" s="150"/>
      <c r="Z449" s="150"/>
      <c r="AA449" s="150"/>
      <c r="AB449" s="150"/>
      <c r="AC449" s="150"/>
      <c r="AD449" s="150"/>
      <c r="AE449" s="150"/>
      <c r="AF449" s="150"/>
      <c r="AG449" s="150" t="s">
        <v>340</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59" t="s">
        <v>390</v>
      </c>
      <c r="D450" s="260"/>
      <c r="E450" s="260"/>
      <c r="F450" s="260"/>
      <c r="G450" s="260"/>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370</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186" t="s">
        <v>682</v>
      </c>
      <c r="D451" s="165"/>
      <c r="E451" s="166"/>
      <c r="F451" s="160"/>
      <c r="G451" s="160"/>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315</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86" t="s">
        <v>587</v>
      </c>
      <c r="D452" s="165"/>
      <c r="E452" s="166"/>
      <c r="F452" s="160"/>
      <c r="G452" s="160"/>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315</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86" t="s">
        <v>683</v>
      </c>
      <c r="D453" s="165"/>
      <c r="E453" s="166"/>
      <c r="F453" s="160"/>
      <c r="G453" s="160"/>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315</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186" t="s">
        <v>684</v>
      </c>
      <c r="D454" s="165"/>
      <c r="E454" s="166">
        <v>1.794</v>
      </c>
      <c r="F454" s="160"/>
      <c r="G454" s="160"/>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315</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46"/>
      <c r="D455" s="247"/>
      <c r="E455" s="247"/>
      <c r="F455" s="247"/>
      <c r="G455" s="247"/>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295</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ht="56.25" outlineLevel="1" x14ac:dyDescent="0.2">
      <c r="A456" s="174">
        <v>74</v>
      </c>
      <c r="B456" s="175" t="s">
        <v>589</v>
      </c>
      <c r="C456" s="185" t="s">
        <v>590</v>
      </c>
      <c r="D456" s="176" t="s">
        <v>384</v>
      </c>
      <c r="E456" s="177">
        <v>140</v>
      </c>
      <c r="F456" s="178"/>
      <c r="G456" s="179">
        <f>ROUND(E456*F456,2)</f>
        <v>0</v>
      </c>
      <c r="H456" s="178"/>
      <c r="I456" s="179">
        <f>ROUND(E456*H456,2)</f>
        <v>0</v>
      </c>
      <c r="J456" s="178"/>
      <c r="K456" s="179">
        <f>ROUND(E456*J456,2)</f>
        <v>0</v>
      </c>
      <c r="L456" s="179">
        <v>21</v>
      </c>
      <c r="M456" s="179">
        <f>G456*(1+L456/100)</f>
        <v>0</v>
      </c>
      <c r="N456" s="179">
        <v>4.0000000000000003E-5</v>
      </c>
      <c r="O456" s="179">
        <f>ROUND(E456*N456,2)</f>
        <v>0.01</v>
      </c>
      <c r="P456" s="179">
        <v>0</v>
      </c>
      <c r="Q456" s="179">
        <f>ROUND(E456*P456,2)</f>
        <v>0</v>
      </c>
      <c r="R456" s="179" t="s">
        <v>360</v>
      </c>
      <c r="S456" s="179" t="s">
        <v>290</v>
      </c>
      <c r="T456" s="180" t="s">
        <v>361</v>
      </c>
      <c r="U456" s="160">
        <v>0.308</v>
      </c>
      <c r="V456" s="160">
        <f>ROUND(E456*U456,2)</f>
        <v>43.12</v>
      </c>
      <c r="W456" s="160"/>
      <c r="X456" s="150"/>
      <c r="Y456" s="150"/>
      <c r="Z456" s="150"/>
      <c r="AA456" s="150"/>
      <c r="AB456" s="150"/>
      <c r="AC456" s="150"/>
      <c r="AD456" s="150"/>
      <c r="AE456" s="150"/>
      <c r="AF456" s="150"/>
      <c r="AG456" s="150" t="s">
        <v>340</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86" t="s">
        <v>587</v>
      </c>
      <c r="D457" s="165"/>
      <c r="E457" s="166"/>
      <c r="F457" s="160"/>
      <c r="G457" s="160"/>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315</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186" t="s">
        <v>588</v>
      </c>
      <c r="D458" s="165"/>
      <c r="E458" s="166">
        <v>140</v>
      </c>
      <c r="F458" s="160"/>
      <c r="G458" s="160"/>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315</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246"/>
      <c r="D459" s="247"/>
      <c r="E459" s="247"/>
      <c r="F459" s="247"/>
      <c r="G459" s="247"/>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295</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ht="22.5" outlineLevel="1" x14ac:dyDescent="0.2">
      <c r="A460" s="174">
        <v>75</v>
      </c>
      <c r="B460" s="175" t="s">
        <v>685</v>
      </c>
      <c r="C460" s="185" t="s">
        <v>686</v>
      </c>
      <c r="D460" s="176" t="s">
        <v>359</v>
      </c>
      <c r="E460" s="177">
        <v>24</v>
      </c>
      <c r="F460" s="178"/>
      <c r="G460" s="179">
        <f>ROUND(E460*F460,2)</f>
        <v>0</v>
      </c>
      <c r="H460" s="178"/>
      <c r="I460" s="179">
        <f>ROUND(E460*H460,2)</f>
        <v>0</v>
      </c>
      <c r="J460" s="178"/>
      <c r="K460" s="179">
        <f>ROUND(E460*J460,2)</f>
        <v>0</v>
      </c>
      <c r="L460" s="179">
        <v>21</v>
      </c>
      <c r="M460" s="179">
        <f>G460*(1+L460/100)</f>
        <v>0</v>
      </c>
      <c r="N460" s="179">
        <v>3.4000000000000002E-4</v>
      </c>
      <c r="O460" s="179">
        <f>ROUND(E460*N460,2)</f>
        <v>0.01</v>
      </c>
      <c r="P460" s="179">
        <v>0.187</v>
      </c>
      <c r="Q460" s="179">
        <f>ROUND(E460*P460,2)</f>
        <v>4.49</v>
      </c>
      <c r="R460" s="179" t="s">
        <v>666</v>
      </c>
      <c r="S460" s="179" t="s">
        <v>290</v>
      </c>
      <c r="T460" s="180" t="s">
        <v>687</v>
      </c>
      <c r="U460" s="160">
        <v>3.0939999999999999</v>
      </c>
      <c r="V460" s="160">
        <f>ROUND(E460*U460,2)</f>
        <v>74.260000000000005</v>
      </c>
      <c r="W460" s="160"/>
      <c r="X460" s="150"/>
      <c r="Y460" s="150"/>
      <c r="Z460" s="150"/>
      <c r="AA460" s="150"/>
      <c r="AB460" s="150"/>
      <c r="AC460" s="150"/>
      <c r="AD460" s="150"/>
      <c r="AE460" s="150"/>
      <c r="AF460" s="150"/>
      <c r="AG460" s="150" t="s">
        <v>340</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59" t="s">
        <v>688</v>
      </c>
      <c r="D461" s="260"/>
      <c r="E461" s="260"/>
      <c r="F461" s="260"/>
      <c r="G461" s="260"/>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370</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55" t="s">
        <v>689</v>
      </c>
      <c r="D462" s="256"/>
      <c r="E462" s="256"/>
      <c r="F462" s="256"/>
      <c r="G462" s="256"/>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294</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86" t="s">
        <v>587</v>
      </c>
      <c r="D463" s="165"/>
      <c r="E463" s="166"/>
      <c r="F463" s="160"/>
      <c r="G463" s="160"/>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315</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86" t="s">
        <v>690</v>
      </c>
      <c r="D464" s="165"/>
      <c r="E464" s="166">
        <v>24</v>
      </c>
      <c r="F464" s="160"/>
      <c r="G464" s="160"/>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315</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46"/>
      <c r="D465" s="247"/>
      <c r="E465" s="247"/>
      <c r="F465" s="247"/>
      <c r="G465" s="247"/>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295</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74">
        <v>76</v>
      </c>
      <c r="B466" s="175" t="s">
        <v>691</v>
      </c>
      <c r="C466" s="185" t="s">
        <v>692</v>
      </c>
      <c r="D466" s="176" t="s">
        <v>411</v>
      </c>
      <c r="E466" s="177">
        <v>7.0379999999999998E-2</v>
      </c>
      <c r="F466" s="178"/>
      <c r="G466" s="179">
        <f>ROUND(E466*F466,2)</f>
        <v>0</v>
      </c>
      <c r="H466" s="178"/>
      <c r="I466" s="179">
        <f>ROUND(E466*H466,2)</f>
        <v>0</v>
      </c>
      <c r="J466" s="178"/>
      <c r="K466" s="179">
        <f>ROUND(E466*J466,2)</f>
        <v>0</v>
      </c>
      <c r="L466" s="179">
        <v>21</v>
      </c>
      <c r="M466" s="179">
        <f>G466*(1+L466/100)</f>
        <v>0</v>
      </c>
      <c r="N466" s="179">
        <v>0</v>
      </c>
      <c r="O466" s="179">
        <f>ROUND(E466*N466,2)</f>
        <v>0</v>
      </c>
      <c r="P466" s="179">
        <v>0</v>
      </c>
      <c r="Q466" s="179">
        <f>ROUND(E466*P466,2)</f>
        <v>0</v>
      </c>
      <c r="R466" s="179"/>
      <c r="S466" s="179" t="s">
        <v>322</v>
      </c>
      <c r="T466" s="180" t="s">
        <v>291</v>
      </c>
      <c r="U466" s="160">
        <v>0</v>
      </c>
      <c r="V466" s="160">
        <f>ROUND(E466*U466,2)</f>
        <v>0</v>
      </c>
      <c r="W466" s="160"/>
      <c r="X466" s="150"/>
      <c r="Y466" s="150"/>
      <c r="Z466" s="150"/>
      <c r="AA466" s="150"/>
      <c r="AB466" s="150"/>
      <c r="AC466" s="150"/>
      <c r="AD466" s="150"/>
      <c r="AE466" s="150"/>
      <c r="AF466" s="150"/>
      <c r="AG466" s="150" t="s">
        <v>340</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186" t="s">
        <v>693</v>
      </c>
      <c r="D467" s="165"/>
      <c r="E467" s="166"/>
      <c r="F467" s="160"/>
      <c r="G467" s="160"/>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315</v>
      </c>
      <c r="AH467" s="150">
        <v>0</v>
      </c>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186" t="s">
        <v>694</v>
      </c>
      <c r="D468" s="165"/>
      <c r="E468" s="166">
        <v>2.4150000000000001E-2</v>
      </c>
      <c r="F468" s="160"/>
      <c r="G468" s="160"/>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315</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186" t="s">
        <v>695</v>
      </c>
      <c r="D469" s="165"/>
      <c r="E469" s="166">
        <v>4.623E-2</v>
      </c>
      <c r="F469" s="160"/>
      <c r="G469" s="160"/>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315</v>
      </c>
      <c r="AH469" s="150">
        <v>0</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246"/>
      <c r="D470" s="247"/>
      <c r="E470" s="247"/>
      <c r="F470" s="247"/>
      <c r="G470" s="247"/>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295</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74">
        <v>77</v>
      </c>
      <c r="B471" s="175" t="s">
        <v>696</v>
      </c>
      <c r="C471" s="185" t="s">
        <v>697</v>
      </c>
      <c r="D471" s="176" t="s">
        <v>411</v>
      </c>
      <c r="E471" s="177">
        <v>0.28520000000000001</v>
      </c>
      <c r="F471" s="178"/>
      <c r="G471" s="179">
        <f>ROUND(E471*F471,2)</f>
        <v>0</v>
      </c>
      <c r="H471" s="178"/>
      <c r="I471" s="179">
        <f>ROUND(E471*H471,2)</f>
        <v>0</v>
      </c>
      <c r="J471" s="178"/>
      <c r="K471" s="179">
        <f>ROUND(E471*J471,2)</f>
        <v>0</v>
      </c>
      <c r="L471" s="179">
        <v>21</v>
      </c>
      <c r="M471" s="179">
        <f>G471*(1+L471/100)</f>
        <v>0</v>
      </c>
      <c r="N471" s="179">
        <v>0</v>
      </c>
      <c r="O471" s="179">
        <f>ROUND(E471*N471,2)</f>
        <v>0</v>
      </c>
      <c r="P471" s="179">
        <v>0</v>
      </c>
      <c r="Q471" s="179">
        <f>ROUND(E471*P471,2)</f>
        <v>0</v>
      </c>
      <c r="R471" s="179"/>
      <c r="S471" s="179" t="s">
        <v>322</v>
      </c>
      <c r="T471" s="180" t="s">
        <v>291</v>
      </c>
      <c r="U471" s="160">
        <v>0</v>
      </c>
      <c r="V471" s="160">
        <f>ROUND(E471*U471,2)</f>
        <v>0</v>
      </c>
      <c r="W471" s="160"/>
      <c r="X471" s="150"/>
      <c r="Y471" s="150"/>
      <c r="Z471" s="150"/>
      <c r="AA471" s="150"/>
      <c r="AB471" s="150"/>
      <c r="AC471" s="150"/>
      <c r="AD471" s="150"/>
      <c r="AE471" s="150"/>
      <c r="AF471" s="150"/>
      <c r="AG471" s="150" t="s">
        <v>340</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186" t="s">
        <v>693</v>
      </c>
      <c r="D472" s="165"/>
      <c r="E472" s="166"/>
      <c r="F472" s="160"/>
      <c r="G472" s="160"/>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315</v>
      </c>
      <c r="AH472" s="150">
        <v>0</v>
      </c>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186" t="s">
        <v>698</v>
      </c>
      <c r="D473" s="165"/>
      <c r="E473" s="166">
        <v>0.28520000000000001</v>
      </c>
      <c r="F473" s="160"/>
      <c r="G473" s="160"/>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315</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246"/>
      <c r="D474" s="247"/>
      <c r="E474" s="247"/>
      <c r="F474" s="247"/>
      <c r="G474" s="247"/>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295</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74">
        <v>78</v>
      </c>
      <c r="B475" s="175" t="s">
        <v>699</v>
      </c>
      <c r="C475" s="185" t="s">
        <v>700</v>
      </c>
      <c r="D475" s="176" t="s">
        <v>552</v>
      </c>
      <c r="E475" s="177">
        <v>913.6</v>
      </c>
      <c r="F475" s="178"/>
      <c r="G475" s="179">
        <f>ROUND(E475*F475,2)</f>
        <v>0</v>
      </c>
      <c r="H475" s="178"/>
      <c r="I475" s="179">
        <f>ROUND(E475*H475,2)</f>
        <v>0</v>
      </c>
      <c r="J475" s="178"/>
      <c r="K475" s="179">
        <f>ROUND(E475*J475,2)</f>
        <v>0</v>
      </c>
      <c r="L475" s="179">
        <v>21</v>
      </c>
      <c r="M475" s="179">
        <f>G475*(1+L475/100)</f>
        <v>0</v>
      </c>
      <c r="N475" s="179">
        <v>1.187E-2</v>
      </c>
      <c r="O475" s="179">
        <f>ROUND(E475*N475,2)</f>
        <v>10.84</v>
      </c>
      <c r="P475" s="179">
        <v>0</v>
      </c>
      <c r="Q475" s="179">
        <f>ROUND(E475*P475,2)</f>
        <v>0</v>
      </c>
      <c r="R475" s="179"/>
      <c r="S475" s="179" t="s">
        <v>322</v>
      </c>
      <c r="T475" s="180" t="s">
        <v>291</v>
      </c>
      <c r="U475" s="160">
        <v>0.35974</v>
      </c>
      <c r="V475" s="160">
        <f>ROUND(E475*U475,2)</f>
        <v>328.66</v>
      </c>
      <c r="W475" s="160"/>
      <c r="X475" s="150"/>
      <c r="Y475" s="150"/>
      <c r="Z475" s="150"/>
      <c r="AA475" s="150"/>
      <c r="AB475" s="150"/>
      <c r="AC475" s="150"/>
      <c r="AD475" s="150"/>
      <c r="AE475" s="150"/>
      <c r="AF475" s="150"/>
      <c r="AG475" s="150" t="s">
        <v>472</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186" t="s">
        <v>587</v>
      </c>
      <c r="D476" s="165"/>
      <c r="E476" s="166"/>
      <c r="F476" s="160"/>
      <c r="G476" s="160"/>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315</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86" t="s">
        <v>701</v>
      </c>
      <c r="D477" s="165"/>
      <c r="E477" s="166"/>
      <c r="F477" s="160"/>
      <c r="G477" s="160"/>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315</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186" t="s">
        <v>702</v>
      </c>
      <c r="D478" s="165"/>
      <c r="E478" s="166"/>
      <c r="F478" s="160"/>
      <c r="G478" s="160"/>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315</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186" t="s">
        <v>703</v>
      </c>
      <c r="D479" s="165"/>
      <c r="E479" s="166"/>
      <c r="F479" s="160"/>
      <c r="G479" s="160"/>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315</v>
      </c>
      <c r="AH479" s="150">
        <v>0</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186" t="s">
        <v>704</v>
      </c>
      <c r="D480" s="165"/>
      <c r="E480" s="166">
        <v>975.2</v>
      </c>
      <c r="F480" s="160"/>
      <c r="G480" s="160"/>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315</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186" t="s">
        <v>705</v>
      </c>
      <c r="D481" s="165"/>
      <c r="E481" s="166">
        <v>-61.6</v>
      </c>
      <c r="F481" s="160"/>
      <c r="G481" s="160"/>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315</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246"/>
      <c r="D482" s="247"/>
      <c r="E482" s="247"/>
      <c r="F482" s="247"/>
      <c r="G482" s="247"/>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295</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74">
        <v>79</v>
      </c>
      <c r="B483" s="175" t="s">
        <v>706</v>
      </c>
      <c r="C483" s="185" t="s">
        <v>707</v>
      </c>
      <c r="D483" s="176" t="s">
        <v>552</v>
      </c>
      <c r="E483" s="177">
        <v>30.195</v>
      </c>
      <c r="F483" s="178"/>
      <c r="G483" s="179">
        <f>ROUND(E483*F483,2)</f>
        <v>0</v>
      </c>
      <c r="H483" s="178"/>
      <c r="I483" s="179">
        <f>ROUND(E483*H483,2)</f>
        <v>0</v>
      </c>
      <c r="J483" s="178"/>
      <c r="K483" s="179">
        <f>ROUND(E483*J483,2)</f>
        <v>0</v>
      </c>
      <c r="L483" s="179">
        <v>21</v>
      </c>
      <c r="M483" s="179">
        <f>G483*(1+L483/100)</f>
        <v>0</v>
      </c>
      <c r="N483" s="179">
        <v>1.187E-2</v>
      </c>
      <c r="O483" s="179">
        <f>ROUND(E483*N483,2)</f>
        <v>0.36</v>
      </c>
      <c r="P483" s="179">
        <v>0</v>
      </c>
      <c r="Q483" s="179">
        <f>ROUND(E483*P483,2)</f>
        <v>0</v>
      </c>
      <c r="R483" s="179"/>
      <c r="S483" s="179" t="s">
        <v>322</v>
      </c>
      <c r="T483" s="180" t="s">
        <v>291</v>
      </c>
      <c r="U483" s="160">
        <v>0.35974</v>
      </c>
      <c r="V483" s="160">
        <f>ROUND(E483*U483,2)</f>
        <v>10.86</v>
      </c>
      <c r="W483" s="160"/>
      <c r="X483" s="150"/>
      <c r="Y483" s="150"/>
      <c r="Z483" s="150"/>
      <c r="AA483" s="150"/>
      <c r="AB483" s="150"/>
      <c r="AC483" s="150"/>
      <c r="AD483" s="150"/>
      <c r="AE483" s="150"/>
      <c r="AF483" s="150"/>
      <c r="AG483" s="150" t="s">
        <v>472</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186" t="s">
        <v>587</v>
      </c>
      <c r="D484" s="165"/>
      <c r="E484" s="166"/>
      <c r="F484" s="160"/>
      <c r="G484" s="160"/>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315</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186" t="s">
        <v>708</v>
      </c>
      <c r="D485" s="165"/>
      <c r="E485" s="166">
        <v>30.195</v>
      </c>
      <c r="F485" s="160"/>
      <c r="G485" s="160"/>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315</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246"/>
      <c r="D486" s="247"/>
      <c r="E486" s="247"/>
      <c r="F486" s="247"/>
      <c r="G486" s="247"/>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295</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ht="33.75" outlineLevel="1" x14ac:dyDescent="0.2">
      <c r="A487" s="174">
        <v>80</v>
      </c>
      <c r="B487" s="175" t="s">
        <v>709</v>
      </c>
      <c r="C487" s="185" t="s">
        <v>710</v>
      </c>
      <c r="D487" s="176" t="s">
        <v>711</v>
      </c>
      <c r="E487" s="177">
        <v>4</v>
      </c>
      <c r="F487" s="178"/>
      <c r="G487" s="179">
        <f>ROUND(E487*F487,2)</f>
        <v>0</v>
      </c>
      <c r="H487" s="178"/>
      <c r="I487" s="179">
        <f>ROUND(E487*H487,2)</f>
        <v>0</v>
      </c>
      <c r="J487" s="178"/>
      <c r="K487" s="179">
        <f>ROUND(E487*J487,2)</f>
        <v>0</v>
      </c>
      <c r="L487" s="179">
        <v>21</v>
      </c>
      <c r="M487" s="179">
        <f>G487*(1+L487/100)</f>
        <v>0</v>
      </c>
      <c r="N487" s="179">
        <v>1.187E-2</v>
      </c>
      <c r="O487" s="179">
        <f>ROUND(E487*N487,2)</f>
        <v>0.05</v>
      </c>
      <c r="P487" s="179">
        <v>0</v>
      </c>
      <c r="Q487" s="179">
        <f>ROUND(E487*P487,2)</f>
        <v>0</v>
      </c>
      <c r="R487" s="179"/>
      <c r="S487" s="179" t="s">
        <v>322</v>
      </c>
      <c r="T487" s="180" t="s">
        <v>291</v>
      </c>
      <c r="U487" s="160">
        <v>0.35974</v>
      </c>
      <c r="V487" s="160">
        <f>ROUND(E487*U487,2)</f>
        <v>1.44</v>
      </c>
      <c r="W487" s="160"/>
      <c r="X487" s="150"/>
      <c r="Y487" s="150"/>
      <c r="Z487" s="150"/>
      <c r="AA487" s="150"/>
      <c r="AB487" s="150"/>
      <c r="AC487" s="150"/>
      <c r="AD487" s="150"/>
      <c r="AE487" s="150"/>
      <c r="AF487" s="150"/>
      <c r="AG487" s="150" t="s">
        <v>472</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186" t="s">
        <v>587</v>
      </c>
      <c r="D488" s="165"/>
      <c r="E488" s="166"/>
      <c r="F488" s="160"/>
      <c r="G488" s="160"/>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315</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186" t="s">
        <v>124</v>
      </c>
      <c r="D489" s="165"/>
      <c r="E489" s="166">
        <v>4</v>
      </c>
      <c r="F489" s="160"/>
      <c r="G489" s="160"/>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315</v>
      </c>
      <c r="AH489" s="150">
        <v>0</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246"/>
      <c r="D490" s="247"/>
      <c r="E490" s="247"/>
      <c r="F490" s="247"/>
      <c r="G490" s="247"/>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295</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ht="22.5" outlineLevel="1" x14ac:dyDescent="0.2">
      <c r="A491" s="174">
        <v>81</v>
      </c>
      <c r="B491" s="175" t="s">
        <v>550</v>
      </c>
      <c r="C491" s="185" t="s">
        <v>551</v>
      </c>
      <c r="D491" s="176" t="s">
        <v>552</v>
      </c>
      <c r="E491" s="177">
        <v>11.96</v>
      </c>
      <c r="F491" s="178"/>
      <c r="G491" s="179">
        <f>ROUND(E491*F491,2)</f>
        <v>0</v>
      </c>
      <c r="H491" s="178"/>
      <c r="I491" s="179">
        <f>ROUND(E491*H491,2)</f>
        <v>0</v>
      </c>
      <c r="J491" s="178"/>
      <c r="K491" s="179">
        <f>ROUND(E491*J491,2)</f>
        <v>0</v>
      </c>
      <c r="L491" s="179">
        <v>21</v>
      </c>
      <c r="M491" s="179">
        <f>G491*(1+L491/100)</f>
        <v>0</v>
      </c>
      <c r="N491" s="179">
        <v>1.187E-2</v>
      </c>
      <c r="O491" s="179">
        <f>ROUND(E491*N491,2)</f>
        <v>0.14000000000000001</v>
      </c>
      <c r="P491" s="179">
        <v>0</v>
      </c>
      <c r="Q491" s="179">
        <f>ROUND(E491*P491,2)</f>
        <v>0</v>
      </c>
      <c r="R491" s="179"/>
      <c r="S491" s="179" t="s">
        <v>322</v>
      </c>
      <c r="T491" s="180" t="s">
        <v>291</v>
      </c>
      <c r="U491" s="160">
        <v>0.35974</v>
      </c>
      <c r="V491" s="160">
        <f>ROUND(E491*U491,2)</f>
        <v>4.3</v>
      </c>
      <c r="W491" s="160"/>
      <c r="X491" s="150"/>
      <c r="Y491" s="150"/>
      <c r="Z491" s="150"/>
      <c r="AA491" s="150"/>
      <c r="AB491" s="150"/>
      <c r="AC491" s="150"/>
      <c r="AD491" s="150"/>
      <c r="AE491" s="150"/>
      <c r="AF491" s="150"/>
      <c r="AG491" s="150" t="s">
        <v>472</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186" t="s">
        <v>682</v>
      </c>
      <c r="D492" s="165"/>
      <c r="E492" s="166"/>
      <c r="F492" s="160"/>
      <c r="G492" s="160"/>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315</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186" t="s">
        <v>587</v>
      </c>
      <c r="D493" s="165"/>
      <c r="E493" s="166"/>
      <c r="F493" s="160"/>
      <c r="G493" s="160"/>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315</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186" t="s">
        <v>683</v>
      </c>
      <c r="D494" s="165"/>
      <c r="E494" s="166"/>
      <c r="F494" s="160"/>
      <c r="G494" s="160"/>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315</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186" t="s">
        <v>712</v>
      </c>
      <c r="D495" s="165"/>
      <c r="E495" s="166">
        <v>11.96</v>
      </c>
      <c r="F495" s="160"/>
      <c r="G495" s="160"/>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315</v>
      </c>
      <c r="AH495" s="150">
        <v>0</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246"/>
      <c r="D496" s="247"/>
      <c r="E496" s="247"/>
      <c r="F496" s="247"/>
      <c r="G496" s="247"/>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295</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ht="22.5" outlineLevel="1" x14ac:dyDescent="0.2">
      <c r="A497" s="174">
        <v>82</v>
      </c>
      <c r="B497" s="175" t="s">
        <v>713</v>
      </c>
      <c r="C497" s="185" t="s">
        <v>714</v>
      </c>
      <c r="D497" s="176" t="s">
        <v>552</v>
      </c>
      <c r="E497" s="177">
        <v>116.815</v>
      </c>
      <c r="F497" s="178"/>
      <c r="G497" s="179">
        <f>ROUND(E497*F497,2)</f>
        <v>0</v>
      </c>
      <c r="H497" s="178"/>
      <c r="I497" s="179">
        <f>ROUND(E497*H497,2)</f>
        <v>0</v>
      </c>
      <c r="J497" s="178"/>
      <c r="K497" s="179">
        <f>ROUND(E497*J497,2)</f>
        <v>0</v>
      </c>
      <c r="L497" s="179">
        <v>21</v>
      </c>
      <c r="M497" s="179">
        <f>G497*(1+L497/100)</f>
        <v>0</v>
      </c>
      <c r="N497" s="179">
        <v>7.0499999999999993E-2</v>
      </c>
      <c r="O497" s="179">
        <f>ROUND(E497*N497,2)</f>
        <v>8.24</v>
      </c>
      <c r="P497" s="179">
        <v>4.5999999999999999E-2</v>
      </c>
      <c r="Q497" s="179">
        <f>ROUND(E497*P497,2)</f>
        <v>5.37</v>
      </c>
      <c r="R497" s="179"/>
      <c r="S497" s="179" t="s">
        <v>322</v>
      </c>
      <c r="T497" s="180" t="s">
        <v>715</v>
      </c>
      <c r="U497" s="160">
        <v>0</v>
      </c>
      <c r="V497" s="160">
        <f>ROUND(E497*U497,2)</f>
        <v>0</v>
      </c>
      <c r="W497" s="160"/>
      <c r="X497" s="150"/>
      <c r="Y497" s="150"/>
      <c r="Z497" s="150"/>
      <c r="AA497" s="150"/>
      <c r="AB497" s="150"/>
      <c r="AC497" s="150"/>
      <c r="AD497" s="150"/>
      <c r="AE497" s="150"/>
      <c r="AF497" s="150"/>
      <c r="AG497" s="150" t="s">
        <v>340</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ht="22.5" outlineLevel="1" x14ac:dyDescent="0.2">
      <c r="A498" s="157"/>
      <c r="B498" s="158"/>
      <c r="C498" s="244" t="s">
        <v>716</v>
      </c>
      <c r="D498" s="245"/>
      <c r="E498" s="245"/>
      <c r="F498" s="245"/>
      <c r="G498" s="245"/>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294</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81" t="str">
        <f>C498</f>
        <v>Otlučení omítek vápenných nebo vápenocementových vnitřních stěn, postřik stěn maltou cementovou, dodávka a montáž obkladů vnitřních stěn z obkladaček pórovinových kladených do malty, začištění omítek kolem obkladů. Dodávka materiálu.</v>
      </c>
      <c r="BB498" s="150"/>
      <c r="BC498" s="150"/>
      <c r="BD498" s="150"/>
      <c r="BE498" s="150"/>
      <c r="BF498" s="150"/>
      <c r="BG498" s="150"/>
      <c r="BH498" s="150"/>
    </row>
    <row r="499" spans="1:60" outlineLevel="1" x14ac:dyDescent="0.2">
      <c r="A499" s="157"/>
      <c r="B499" s="158"/>
      <c r="C499" s="255" t="s">
        <v>717</v>
      </c>
      <c r="D499" s="256"/>
      <c r="E499" s="256"/>
      <c r="F499" s="256"/>
      <c r="G499" s="256"/>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294</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186" t="s">
        <v>587</v>
      </c>
      <c r="D500" s="165"/>
      <c r="E500" s="166"/>
      <c r="F500" s="160"/>
      <c r="G500" s="160"/>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315</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186" t="s">
        <v>718</v>
      </c>
      <c r="D501" s="165"/>
      <c r="E501" s="166">
        <v>97.635000000000005</v>
      </c>
      <c r="F501" s="160"/>
      <c r="G501" s="160"/>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315</v>
      </c>
      <c r="AH501" s="150">
        <v>0</v>
      </c>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186" t="s">
        <v>719</v>
      </c>
      <c r="D502" s="165"/>
      <c r="E502" s="166">
        <v>13.356</v>
      </c>
      <c r="F502" s="160"/>
      <c r="G502" s="160"/>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315</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186" t="s">
        <v>683</v>
      </c>
      <c r="D503" s="165"/>
      <c r="E503" s="166"/>
      <c r="F503" s="160"/>
      <c r="G503" s="160"/>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315</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186" t="s">
        <v>720</v>
      </c>
      <c r="D504" s="165"/>
      <c r="E504" s="166">
        <v>5.8239999999999998</v>
      </c>
      <c r="F504" s="160"/>
      <c r="G504" s="160"/>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315</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46"/>
      <c r="D505" s="247"/>
      <c r="E505" s="247"/>
      <c r="F505" s="247"/>
      <c r="G505" s="247"/>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295</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74">
        <v>83</v>
      </c>
      <c r="B506" s="175" t="s">
        <v>623</v>
      </c>
      <c r="C506" s="185" t="s">
        <v>624</v>
      </c>
      <c r="D506" s="176" t="s">
        <v>384</v>
      </c>
      <c r="E506" s="177">
        <v>560</v>
      </c>
      <c r="F506" s="178"/>
      <c r="G506" s="179">
        <f>ROUND(E506*F506,2)</f>
        <v>0</v>
      </c>
      <c r="H506" s="178"/>
      <c r="I506" s="179">
        <f>ROUND(E506*H506,2)</f>
        <v>0</v>
      </c>
      <c r="J506" s="178"/>
      <c r="K506" s="179">
        <f>ROUND(E506*J506,2)</f>
        <v>0</v>
      </c>
      <c r="L506" s="179">
        <v>21</v>
      </c>
      <c r="M506" s="179">
        <f>G506*(1+L506/100)</f>
        <v>0</v>
      </c>
      <c r="N506" s="179">
        <v>0</v>
      </c>
      <c r="O506" s="179">
        <f>ROUND(E506*N506,2)</f>
        <v>0</v>
      </c>
      <c r="P506" s="179">
        <v>0</v>
      </c>
      <c r="Q506" s="179">
        <f>ROUND(E506*P506,2)</f>
        <v>0</v>
      </c>
      <c r="R506" s="179"/>
      <c r="S506" s="179" t="s">
        <v>322</v>
      </c>
      <c r="T506" s="180" t="s">
        <v>291</v>
      </c>
      <c r="U506" s="160">
        <v>0</v>
      </c>
      <c r="V506" s="160">
        <f>ROUND(E506*U506,2)</f>
        <v>0</v>
      </c>
      <c r="W506" s="160"/>
      <c r="X506" s="150"/>
      <c r="Y506" s="150"/>
      <c r="Z506" s="150"/>
      <c r="AA506" s="150"/>
      <c r="AB506" s="150"/>
      <c r="AC506" s="150"/>
      <c r="AD506" s="150"/>
      <c r="AE506" s="150"/>
      <c r="AF506" s="150"/>
      <c r="AG506" s="150" t="s">
        <v>340</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186" t="s">
        <v>587</v>
      </c>
      <c r="D507" s="165"/>
      <c r="E507" s="166"/>
      <c r="F507" s="160"/>
      <c r="G507" s="160"/>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315</v>
      </c>
      <c r="AH507" s="150">
        <v>0</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186" t="s">
        <v>721</v>
      </c>
      <c r="D508" s="165"/>
      <c r="E508" s="166">
        <v>560</v>
      </c>
      <c r="F508" s="160"/>
      <c r="G508" s="160"/>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315</v>
      </c>
      <c r="AH508" s="150">
        <v>0</v>
      </c>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46"/>
      <c r="D509" s="247"/>
      <c r="E509" s="247"/>
      <c r="F509" s="247"/>
      <c r="G509" s="247"/>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295</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74">
        <v>84</v>
      </c>
      <c r="B510" s="175" t="s">
        <v>722</v>
      </c>
      <c r="C510" s="185" t="s">
        <v>723</v>
      </c>
      <c r="D510" s="176" t="s">
        <v>552</v>
      </c>
      <c r="E510" s="177">
        <v>5.2</v>
      </c>
      <c r="F510" s="178"/>
      <c r="G510" s="179">
        <f>ROUND(E510*F510,2)</f>
        <v>0</v>
      </c>
      <c r="H510" s="178"/>
      <c r="I510" s="179">
        <f>ROUND(E510*H510,2)</f>
        <v>0</v>
      </c>
      <c r="J510" s="178"/>
      <c r="K510" s="179">
        <f>ROUND(E510*J510,2)</f>
        <v>0</v>
      </c>
      <c r="L510" s="179">
        <v>21</v>
      </c>
      <c r="M510" s="179">
        <f>G510*(1+L510/100)</f>
        <v>0</v>
      </c>
      <c r="N510" s="179">
        <v>0</v>
      </c>
      <c r="O510" s="179">
        <f>ROUND(E510*N510,2)</f>
        <v>0</v>
      </c>
      <c r="P510" s="179">
        <v>0</v>
      </c>
      <c r="Q510" s="179">
        <f>ROUND(E510*P510,2)</f>
        <v>0</v>
      </c>
      <c r="R510" s="179"/>
      <c r="S510" s="179" t="s">
        <v>322</v>
      </c>
      <c r="T510" s="180" t="s">
        <v>291</v>
      </c>
      <c r="U510" s="160">
        <v>0</v>
      </c>
      <c r="V510" s="160">
        <f>ROUND(E510*U510,2)</f>
        <v>0</v>
      </c>
      <c r="W510" s="160"/>
      <c r="X510" s="150"/>
      <c r="Y510" s="150"/>
      <c r="Z510" s="150"/>
      <c r="AA510" s="150"/>
      <c r="AB510" s="150"/>
      <c r="AC510" s="150"/>
      <c r="AD510" s="150"/>
      <c r="AE510" s="150"/>
      <c r="AF510" s="150"/>
      <c r="AG510" s="150" t="s">
        <v>340</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186" t="s">
        <v>587</v>
      </c>
      <c r="D511" s="165"/>
      <c r="E511" s="166"/>
      <c r="F511" s="160"/>
      <c r="G511" s="160"/>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315</v>
      </c>
      <c r="AH511" s="150">
        <v>0</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186" t="s">
        <v>724</v>
      </c>
      <c r="D512" s="165"/>
      <c r="E512" s="166">
        <v>5.2</v>
      </c>
      <c r="F512" s="160"/>
      <c r="G512" s="160"/>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315</v>
      </c>
      <c r="AH512" s="150">
        <v>0</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46"/>
      <c r="D513" s="247"/>
      <c r="E513" s="247"/>
      <c r="F513" s="247"/>
      <c r="G513" s="247"/>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295</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x14ac:dyDescent="0.2">
      <c r="A514" s="168" t="s">
        <v>285</v>
      </c>
      <c r="B514" s="169" t="s">
        <v>158</v>
      </c>
      <c r="C514" s="184" t="s">
        <v>159</v>
      </c>
      <c r="D514" s="170"/>
      <c r="E514" s="171"/>
      <c r="F514" s="172"/>
      <c r="G514" s="172">
        <f>SUMIF(AG515:AG743,"&lt;&gt;NOR",G515:G743)</f>
        <v>0</v>
      </c>
      <c r="H514" s="172"/>
      <c r="I514" s="172">
        <f>SUM(I515:I743)</f>
        <v>0</v>
      </c>
      <c r="J514" s="172"/>
      <c r="K514" s="172">
        <f>SUM(K515:K743)</f>
        <v>0</v>
      </c>
      <c r="L514" s="172"/>
      <c r="M514" s="172">
        <f>SUM(M515:M743)</f>
        <v>0</v>
      </c>
      <c r="N514" s="172"/>
      <c r="O514" s="172">
        <f>SUM(O515:O743)</f>
        <v>0.35000000000000003</v>
      </c>
      <c r="P514" s="172"/>
      <c r="Q514" s="172">
        <f>SUM(Q515:Q743)</f>
        <v>279</v>
      </c>
      <c r="R514" s="172"/>
      <c r="S514" s="172"/>
      <c r="T514" s="173"/>
      <c r="U514" s="167"/>
      <c r="V514" s="167">
        <f>SUM(V515:V743)</f>
        <v>1299.5800000000002</v>
      </c>
      <c r="W514" s="167"/>
      <c r="AG514" t="s">
        <v>286</v>
      </c>
    </row>
    <row r="515" spans="1:60" ht="22.5" outlineLevel="1" x14ac:dyDescent="0.2">
      <c r="A515" s="174">
        <v>85</v>
      </c>
      <c r="B515" s="175" t="s">
        <v>725</v>
      </c>
      <c r="C515" s="185" t="s">
        <v>726</v>
      </c>
      <c r="D515" s="176" t="s">
        <v>384</v>
      </c>
      <c r="E515" s="177">
        <v>484.11419999999998</v>
      </c>
      <c r="F515" s="178"/>
      <c r="G515" s="179">
        <f>ROUND(E515*F515,2)</f>
        <v>0</v>
      </c>
      <c r="H515" s="178"/>
      <c r="I515" s="179">
        <f>ROUND(E515*H515,2)</f>
        <v>0</v>
      </c>
      <c r="J515" s="178"/>
      <c r="K515" s="179">
        <f>ROUND(E515*J515,2)</f>
        <v>0</v>
      </c>
      <c r="L515" s="179">
        <v>21</v>
      </c>
      <c r="M515" s="179">
        <f>G515*(1+L515/100)</f>
        <v>0</v>
      </c>
      <c r="N515" s="179">
        <v>6.7000000000000002E-4</v>
      </c>
      <c r="O515" s="179">
        <f>ROUND(E515*N515,2)</f>
        <v>0.32</v>
      </c>
      <c r="P515" s="179">
        <v>0.26100000000000001</v>
      </c>
      <c r="Q515" s="179">
        <f>ROUND(E515*P515,2)</f>
        <v>126.35</v>
      </c>
      <c r="R515" s="179" t="s">
        <v>666</v>
      </c>
      <c r="S515" s="179" t="s">
        <v>290</v>
      </c>
      <c r="T515" s="180" t="s">
        <v>361</v>
      </c>
      <c r="U515" s="160">
        <v>0.25800000000000001</v>
      </c>
      <c r="V515" s="160">
        <f>ROUND(E515*U515,2)</f>
        <v>124.9</v>
      </c>
      <c r="W515" s="160"/>
      <c r="X515" s="150"/>
      <c r="Y515" s="150"/>
      <c r="Z515" s="150"/>
      <c r="AA515" s="150"/>
      <c r="AB515" s="150"/>
      <c r="AC515" s="150"/>
      <c r="AD515" s="150"/>
      <c r="AE515" s="150"/>
      <c r="AF515" s="150"/>
      <c r="AG515" s="150" t="s">
        <v>340</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ht="22.5" outlineLevel="1" x14ac:dyDescent="0.2">
      <c r="A516" s="157"/>
      <c r="B516" s="158"/>
      <c r="C516" s="259" t="s">
        <v>727</v>
      </c>
      <c r="D516" s="260"/>
      <c r="E516" s="260"/>
      <c r="F516" s="260"/>
      <c r="G516" s="260"/>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370</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81" t="str">
        <f>C516</f>
        <v>nebo vybourání otvorů průřezové plochy přes 4 m2 v příčkách, včetně pomocného lešení o výšce podlahy do 1900 mm a pro zatížení do 1,5 kPa  (150 kg/m2),</v>
      </c>
      <c r="BB516" s="150"/>
      <c r="BC516" s="150"/>
      <c r="BD516" s="150"/>
      <c r="BE516" s="150"/>
      <c r="BF516" s="150"/>
      <c r="BG516" s="150"/>
      <c r="BH516" s="150"/>
    </row>
    <row r="517" spans="1:60" ht="22.5" outlineLevel="1" x14ac:dyDescent="0.2">
      <c r="A517" s="157"/>
      <c r="B517" s="158"/>
      <c r="C517" s="186" t="s">
        <v>728</v>
      </c>
      <c r="D517" s="165"/>
      <c r="E517" s="166"/>
      <c r="F517" s="160"/>
      <c r="G517" s="160"/>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315</v>
      </c>
      <c r="AH517" s="150">
        <v>0</v>
      </c>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186" t="s">
        <v>559</v>
      </c>
      <c r="D518" s="165"/>
      <c r="E518" s="166"/>
      <c r="F518" s="160"/>
      <c r="G518" s="160"/>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315</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186" t="s">
        <v>729</v>
      </c>
      <c r="D519" s="165"/>
      <c r="E519" s="166">
        <v>76.986000000000004</v>
      </c>
      <c r="F519" s="160"/>
      <c r="G519" s="160"/>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315</v>
      </c>
      <c r="AH519" s="150">
        <v>0</v>
      </c>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186" t="s">
        <v>730</v>
      </c>
      <c r="D520" s="165"/>
      <c r="E520" s="166">
        <v>435.267</v>
      </c>
      <c r="F520" s="160"/>
      <c r="G520" s="160"/>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315</v>
      </c>
      <c r="AH520" s="150">
        <v>0</v>
      </c>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186" t="s">
        <v>731</v>
      </c>
      <c r="D521" s="165"/>
      <c r="E521" s="166">
        <v>-50.93</v>
      </c>
      <c r="F521" s="160"/>
      <c r="G521" s="160"/>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315</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186" t="s">
        <v>441</v>
      </c>
      <c r="D522" s="165"/>
      <c r="E522" s="166"/>
      <c r="F522" s="160"/>
      <c r="G522" s="160"/>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315</v>
      </c>
      <c r="AH522" s="150">
        <v>0</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186" t="s">
        <v>732</v>
      </c>
      <c r="D523" s="165"/>
      <c r="E523" s="166">
        <v>22.7912</v>
      </c>
      <c r="F523" s="160"/>
      <c r="G523" s="160"/>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315</v>
      </c>
      <c r="AH523" s="150">
        <v>0</v>
      </c>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46"/>
      <c r="D524" s="247"/>
      <c r="E524" s="247"/>
      <c r="F524" s="247"/>
      <c r="G524" s="247"/>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295</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ht="22.5" outlineLevel="1" x14ac:dyDescent="0.2">
      <c r="A525" s="174">
        <v>86</v>
      </c>
      <c r="B525" s="175" t="s">
        <v>733</v>
      </c>
      <c r="C525" s="185" t="s">
        <v>734</v>
      </c>
      <c r="D525" s="176" t="s">
        <v>367</v>
      </c>
      <c r="E525" s="177">
        <v>26.431999999999999</v>
      </c>
      <c r="F525" s="178"/>
      <c r="G525" s="179">
        <f>ROUND(E525*F525,2)</f>
        <v>0</v>
      </c>
      <c r="H525" s="178"/>
      <c r="I525" s="179">
        <f>ROUND(E525*H525,2)</f>
        <v>0</v>
      </c>
      <c r="J525" s="178"/>
      <c r="K525" s="179">
        <f>ROUND(E525*J525,2)</f>
        <v>0</v>
      </c>
      <c r="L525" s="179">
        <v>21</v>
      </c>
      <c r="M525" s="179">
        <f>G525*(1+L525/100)</f>
        <v>0</v>
      </c>
      <c r="N525" s="179">
        <v>0</v>
      </c>
      <c r="O525" s="179">
        <f>ROUND(E525*N525,2)</f>
        <v>0</v>
      </c>
      <c r="P525" s="179">
        <v>2.2000000000000002</v>
      </c>
      <c r="Q525" s="179">
        <f>ROUND(E525*P525,2)</f>
        <v>58.15</v>
      </c>
      <c r="R525" s="179" t="s">
        <v>666</v>
      </c>
      <c r="S525" s="179" t="s">
        <v>290</v>
      </c>
      <c r="T525" s="180" t="s">
        <v>361</v>
      </c>
      <c r="U525" s="160">
        <v>5.867</v>
      </c>
      <c r="V525" s="160">
        <f>ROUND(E525*U525,2)</f>
        <v>155.08000000000001</v>
      </c>
      <c r="W525" s="160"/>
      <c r="X525" s="150"/>
      <c r="Y525" s="150"/>
      <c r="Z525" s="150"/>
      <c r="AA525" s="150"/>
      <c r="AB525" s="150"/>
      <c r="AC525" s="150"/>
      <c r="AD525" s="150"/>
      <c r="AE525" s="150"/>
      <c r="AF525" s="150"/>
      <c r="AG525" s="150" t="s">
        <v>340</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186" t="s">
        <v>735</v>
      </c>
      <c r="D526" s="165"/>
      <c r="E526" s="166"/>
      <c r="F526" s="160"/>
      <c r="G526" s="160"/>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315</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186" t="s">
        <v>736</v>
      </c>
      <c r="D527" s="165"/>
      <c r="E527" s="166"/>
      <c r="F527" s="160"/>
      <c r="G527" s="160"/>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315</v>
      </c>
      <c r="AH527" s="150">
        <v>0</v>
      </c>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186" t="s">
        <v>737</v>
      </c>
      <c r="D528" s="165"/>
      <c r="E528" s="166"/>
      <c r="F528" s="160"/>
      <c r="G528" s="160"/>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315</v>
      </c>
      <c r="AH528" s="150">
        <v>0</v>
      </c>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186" t="s">
        <v>738</v>
      </c>
      <c r="D529" s="165"/>
      <c r="E529" s="166">
        <v>26.431999999999999</v>
      </c>
      <c r="F529" s="160"/>
      <c r="G529" s="160"/>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315</v>
      </c>
      <c r="AH529" s="150">
        <v>0</v>
      </c>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246"/>
      <c r="D530" s="247"/>
      <c r="E530" s="247"/>
      <c r="F530" s="247"/>
      <c r="G530" s="247"/>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295</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ht="22.5" outlineLevel="1" x14ac:dyDescent="0.2">
      <c r="A531" s="174">
        <v>87</v>
      </c>
      <c r="B531" s="175" t="s">
        <v>739</v>
      </c>
      <c r="C531" s="185" t="s">
        <v>740</v>
      </c>
      <c r="D531" s="176" t="s">
        <v>384</v>
      </c>
      <c r="E531" s="177">
        <v>42.5</v>
      </c>
      <c r="F531" s="178"/>
      <c r="G531" s="179">
        <f>ROUND(E531*F531,2)</f>
        <v>0</v>
      </c>
      <c r="H531" s="178"/>
      <c r="I531" s="179">
        <f>ROUND(E531*H531,2)</f>
        <v>0</v>
      </c>
      <c r="J531" s="178"/>
      <c r="K531" s="179">
        <f>ROUND(E531*J531,2)</f>
        <v>0</v>
      </c>
      <c r="L531" s="179">
        <v>21</v>
      </c>
      <c r="M531" s="179">
        <f>G531*(1+L531/100)</f>
        <v>0</v>
      </c>
      <c r="N531" s="179">
        <v>0</v>
      </c>
      <c r="O531" s="179">
        <f>ROUND(E531*N531,2)</f>
        <v>0</v>
      </c>
      <c r="P531" s="179">
        <v>0.02</v>
      </c>
      <c r="Q531" s="179">
        <f>ROUND(E531*P531,2)</f>
        <v>0.85</v>
      </c>
      <c r="R531" s="179" t="s">
        <v>666</v>
      </c>
      <c r="S531" s="179" t="s">
        <v>290</v>
      </c>
      <c r="T531" s="180" t="s">
        <v>361</v>
      </c>
      <c r="U531" s="160">
        <v>0.14699999999999999</v>
      </c>
      <c r="V531" s="160">
        <f>ROUND(E531*U531,2)</f>
        <v>6.25</v>
      </c>
      <c r="W531" s="160"/>
      <c r="X531" s="150"/>
      <c r="Y531" s="150"/>
      <c r="Z531" s="150"/>
      <c r="AA531" s="150"/>
      <c r="AB531" s="150"/>
      <c r="AC531" s="150"/>
      <c r="AD531" s="150"/>
      <c r="AE531" s="150"/>
      <c r="AF531" s="150"/>
      <c r="AG531" s="150" t="s">
        <v>340</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259" t="s">
        <v>741</v>
      </c>
      <c r="D532" s="260"/>
      <c r="E532" s="260"/>
      <c r="F532" s="260"/>
      <c r="G532" s="260"/>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370</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186" t="s">
        <v>559</v>
      </c>
      <c r="D533" s="165"/>
      <c r="E533" s="166"/>
      <c r="F533" s="160"/>
      <c r="G533" s="160"/>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315</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186" t="s">
        <v>742</v>
      </c>
      <c r="D534" s="165"/>
      <c r="E534" s="166"/>
      <c r="F534" s="160"/>
      <c r="G534" s="160"/>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315</v>
      </c>
      <c r="AH534" s="150">
        <v>0</v>
      </c>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186" t="s">
        <v>581</v>
      </c>
      <c r="D535" s="165"/>
      <c r="E535" s="166">
        <v>42.5</v>
      </c>
      <c r="F535" s="160"/>
      <c r="G535" s="160"/>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315</v>
      </c>
      <c r="AH535" s="150">
        <v>0</v>
      </c>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46"/>
      <c r="D536" s="247"/>
      <c r="E536" s="247"/>
      <c r="F536" s="247"/>
      <c r="G536" s="247"/>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295</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74">
        <v>88</v>
      </c>
      <c r="B537" s="175" t="s">
        <v>743</v>
      </c>
      <c r="C537" s="185" t="s">
        <v>744</v>
      </c>
      <c r="D537" s="176" t="s">
        <v>359</v>
      </c>
      <c r="E537" s="177">
        <v>4</v>
      </c>
      <c r="F537" s="178"/>
      <c r="G537" s="179">
        <f>ROUND(E537*F537,2)</f>
        <v>0</v>
      </c>
      <c r="H537" s="178"/>
      <c r="I537" s="179">
        <f>ROUND(E537*H537,2)</f>
        <v>0</v>
      </c>
      <c r="J537" s="178"/>
      <c r="K537" s="179">
        <f>ROUND(E537*J537,2)</f>
        <v>0</v>
      </c>
      <c r="L537" s="179">
        <v>21</v>
      </c>
      <c r="M537" s="179">
        <f>G537*(1+L537/100)</f>
        <v>0</v>
      </c>
      <c r="N537" s="179">
        <v>0</v>
      </c>
      <c r="O537" s="179">
        <f>ROUND(E537*N537,2)</f>
        <v>0</v>
      </c>
      <c r="P537" s="179">
        <v>0</v>
      </c>
      <c r="Q537" s="179">
        <f>ROUND(E537*P537,2)</f>
        <v>0</v>
      </c>
      <c r="R537" s="179" t="s">
        <v>666</v>
      </c>
      <c r="S537" s="179" t="s">
        <v>290</v>
      </c>
      <c r="T537" s="180" t="s">
        <v>361</v>
      </c>
      <c r="U537" s="160">
        <v>0.09</v>
      </c>
      <c r="V537" s="160">
        <f>ROUND(E537*U537,2)</f>
        <v>0.36</v>
      </c>
      <c r="W537" s="160"/>
      <c r="X537" s="150"/>
      <c r="Y537" s="150"/>
      <c r="Z537" s="150"/>
      <c r="AA537" s="150"/>
      <c r="AB537" s="150"/>
      <c r="AC537" s="150"/>
      <c r="AD537" s="150"/>
      <c r="AE537" s="150"/>
      <c r="AF537" s="150"/>
      <c r="AG537" s="150" t="s">
        <v>340</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59" t="s">
        <v>745</v>
      </c>
      <c r="D538" s="260"/>
      <c r="E538" s="260"/>
      <c r="F538" s="260"/>
      <c r="G538" s="260"/>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370</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186" t="s">
        <v>746</v>
      </c>
      <c r="D539" s="165"/>
      <c r="E539" s="166"/>
      <c r="F539" s="160"/>
      <c r="G539" s="160"/>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315</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186" t="s">
        <v>747</v>
      </c>
      <c r="D540" s="165"/>
      <c r="E540" s="166"/>
      <c r="F540" s="160"/>
      <c r="G540" s="160"/>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315</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186" t="s">
        <v>748</v>
      </c>
      <c r="D541" s="165"/>
      <c r="E541" s="166">
        <v>4</v>
      </c>
      <c r="F541" s="160"/>
      <c r="G541" s="160"/>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315</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246"/>
      <c r="D542" s="247"/>
      <c r="E542" s="247"/>
      <c r="F542" s="247"/>
      <c r="G542" s="247"/>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295</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74">
        <v>89</v>
      </c>
      <c r="B543" s="175" t="s">
        <v>749</v>
      </c>
      <c r="C543" s="185" t="s">
        <v>750</v>
      </c>
      <c r="D543" s="176" t="s">
        <v>432</v>
      </c>
      <c r="E543" s="177">
        <v>65.37</v>
      </c>
      <c r="F543" s="178"/>
      <c r="G543" s="179">
        <f>ROUND(E543*F543,2)</f>
        <v>0</v>
      </c>
      <c r="H543" s="178"/>
      <c r="I543" s="179">
        <f>ROUND(E543*H543,2)</f>
        <v>0</v>
      </c>
      <c r="J543" s="178"/>
      <c r="K543" s="179">
        <f>ROUND(E543*J543,2)</f>
        <v>0</v>
      </c>
      <c r="L543" s="179">
        <v>21</v>
      </c>
      <c r="M543" s="179">
        <f>G543*(1+L543/100)</f>
        <v>0</v>
      </c>
      <c r="N543" s="179">
        <v>0</v>
      </c>
      <c r="O543" s="179">
        <f>ROUND(E543*N543,2)</f>
        <v>0</v>
      </c>
      <c r="P543" s="179">
        <v>4.6000000000000001E-4</v>
      </c>
      <c r="Q543" s="179">
        <f>ROUND(E543*P543,2)</f>
        <v>0.03</v>
      </c>
      <c r="R543" s="179" t="s">
        <v>666</v>
      </c>
      <c r="S543" s="179" t="s">
        <v>290</v>
      </c>
      <c r="T543" s="180" t="s">
        <v>361</v>
      </c>
      <c r="U543" s="160">
        <v>1.2150000000000001</v>
      </c>
      <c r="V543" s="160">
        <f>ROUND(E543*U543,2)</f>
        <v>79.42</v>
      </c>
      <c r="W543" s="160"/>
      <c r="X543" s="150"/>
      <c r="Y543" s="150"/>
      <c r="Z543" s="150"/>
      <c r="AA543" s="150"/>
      <c r="AB543" s="150"/>
      <c r="AC543" s="150"/>
      <c r="AD543" s="150"/>
      <c r="AE543" s="150"/>
      <c r="AF543" s="150"/>
      <c r="AG543" s="150" t="s">
        <v>340</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186" t="s">
        <v>559</v>
      </c>
      <c r="D544" s="165"/>
      <c r="E544" s="166"/>
      <c r="F544" s="160"/>
      <c r="G544" s="160"/>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315</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186" t="s">
        <v>751</v>
      </c>
      <c r="D545" s="165"/>
      <c r="E545" s="166">
        <v>59.22</v>
      </c>
      <c r="F545" s="160"/>
      <c r="G545" s="160"/>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315</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186" t="s">
        <v>752</v>
      </c>
      <c r="D546" s="165"/>
      <c r="E546" s="166">
        <v>4.0999999999999996</v>
      </c>
      <c r="F546" s="160"/>
      <c r="G546" s="160"/>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315</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186" t="s">
        <v>753</v>
      </c>
      <c r="D547" s="165"/>
      <c r="E547" s="166">
        <v>2.0499999999999998</v>
      </c>
      <c r="F547" s="160"/>
      <c r="G547" s="160"/>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315</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246"/>
      <c r="D548" s="247"/>
      <c r="E548" s="247"/>
      <c r="F548" s="247"/>
      <c r="G548" s="247"/>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295</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ht="33.75" outlineLevel="1" x14ac:dyDescent="0.2">
      <c r="A549" s="174">
        <v>90</v>
      </c>
      <c r="B549" s="175" t="s">
        <v>754</v>
      </c>
      <c r="C549" s="185" t="s">
        <v>755</v>
      </c>
      <c r="D549" s="176" t="s">
        <v>359</v>
      </c>
      <c r="E549" s="177">
        <v>15</v>
      </c>
      <c r="F549" s="178"/>
      <c r="G549" s="179">
        <f>ROUND(E549*F549,2)</f>
        <v>0</v>
      </c>
      <c r="H549" s="178"/>
      <c r="I549" s="179">
        <f>ROUND(E549*H549,2)</f>
        <v>0</v>
      </c>
      <c r="J549" s="178"/>
      <c r="K549" s="179">
        <f>ROUND(E549*J549,2)</f>
        <v>0</v>
      </c>
      <c r="L549" s="179">
        <v>21</v>
      </c>
      <c r="M549" s="179">
        <f>G549*(1+L549/100)</f>
        <v>0</v>
      </c>
      <c r="N549" s="179">
        <v>3.4000000000000002E-4</v>
      </c>
      <c r="O549" s="179">
        <f>ROUND(E549*N549,2)</f>
        <v>0.01</v>
      </c>
      <c r="P549" s="179">
        <v>6.9000000000000006E-2</v>
      </c>
      <c r="Q549" s="179">
        <f>ROUND(E549*P549,2)</f>
        <v>1.04</v>
      </c>
      <c r="R549" s="179" t="s">
        <v>666</v>
      </c>
      <c r="S549" s="179" t="s">
        <v>290</v>
      </c>
      <c r="T549" s="180" t="s">
        <v>361</v>
      </c>
      <c r="U549" s="160">
        <v>0.21299999999999999</v>
      </c>
      <c r="V549" s="160">
        <f>ROUND(E549*U549,2)</f>
        <v>3.2</v>
      </c>
      <c r="W549" s="160"/>
      <c r="X549" s="150"/>
      <c r="Y549" s="150"/>
      <c r="Z549" s="150"/>
      <c r="AA549" s="150"/>
      <c r="AB549" s="150"/>
      <c r="AC549" s="150"/>
      <c r="AD549" s="150"/>
      <c r="AE549" s="150"/>
      <c r="AF549" s="150"/>
      <c r="AG549" s="150" t="s">
        <v>340</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259" t="s">
        <v>756</v>
      </c>
      <c r="D550" s="260"/>
      <c r="E550" s="260"/>
      <c r="F550" s="260"/>
      <c r="G550" s="260"/>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370</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55" t="s">
        <v>689</v>
      </c>
      <c r="D551" s="256"/>
      <c r="E551" s="256"/>
      <c r="F551" s="256"/>
      <c r="G551" s="256"/>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294</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186" t="s">
        <v>433</v>
      </c>
      <c r="D552" s="165"/>
      <c r="E552" s="166"/>
      <c r="F552" s="160"/>
      <c r="G552" s="160"/>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315</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186" t="s">
        <v>757</v>
      </c>
      <c r="D553" s="165"/>
      <c r="E553" s="166"/>
      <c r="F553" s="160"/>
      <c r="G553" s="160"/>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315</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186" t="s">
        <v>465</v>
      </c>
      <c r="D554" s="165"/>
      <c r="E554" s="166">
        <v>15</v>
      </c>
      <c r="F554" s="160"/>
      <c r="G554" s="160"/>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315</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246"/>
      <c r="D555" s="247"/>
      <c r="E555" s="247"/>
      <c r="F555" s="247"/>
      <c r="G555" s="247"/>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295</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ht="33.75" outlineLevel="1" x14ac:dyDescent="0.2">
      <c r="A556" s="174">
        <v>91</v>
      </c>
      <c r="B556" s="175" t="s">
        <v>758</v>
      </c>
      <c r="C556" s="185" t="s">
        <v>759</v>
      </c>
      <c r="D556" s="176" t="s">
        <v>384</v>
      </c>
      <c r="E556" s="177">
        <v>5.9476899999999997</v>
      </c>
      <c r="F556" s="178"/>
      <c r="G556" s="179">
        <f>ROUND(E556*F556,2)</f>
        <v>0</v>
      </c>
      <c r="H556" s="178"/>
      <c r="I556" s="179">
        <f>ROUND(E556*H556,2)</f>
        <v>0</v>
      </c>
      <c r="J556" s="178"/>
      <c r="K556" s="179">
        <f>ROUND(E556*J556,2)</f>
        <v>0</v>
      </c>
      <c r="L556" s="179">
        <v>21</v>
      </c>
      <c r="M556" s="179">
        <f>G556*(1+L556/100)</f>
        <v>0</v>
      </c>
      <c r="N556" s="179">
        <v>1.65E-3</v>
      </c>
      <c r="O556" s="179">
        <f>ROUND(E556*N556,2)</f>
        <v>0.01</v>
      </c>
      <c r="P556" s="179">
        <v>0.27</v>
      </c>
      <c r="Q556" s="179">
        <f>ROUND(E556*P556,2)</f>
        <v>1.61</v>
      </c>
      <c r="R556" s="179" t="s">
        <v>666</v>
      </c>
      <c r="S556" s="179" t="s">
        <v>290</v>
      </c>
      <c r="T556" s="180" t="s">
        <v>361</v>
      </c>
      <c r="U556" s="160">
        <v>0.70499999999999996</v>
      </c>
      <c r="V556" s="160">
        <f>ROUND(E556*U556,2)</f>
        <v>4.1900000000000004</v>
      </c>
      <c r="W556" s="160"/>
      <c r="X556" s="150"/>
      <c r="Y556" s="150"/>
      <c r="Z556" s="150"/>
      <c r="AA556" s="150"/>
      <c r="AB556" s="150"/>
      <c r="AC556" s="150"/>
      <c r="AD556" s="150"/>
      <c r="AE556" s="150"/>
      <c r="AF556" s="150"/>
      <c r="AG556" s="150" t="s">
        <v>340</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259" t="s">
        <v>756</v>
      </c>
      <c r="D557" s="260"/>
      <c r="E557" s="260"/>
      <c r="F557" s="260"/>
      <c r="G557" s="260"/>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370</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55" t="s">
        <v>689</v>
      </c>
      <c r="D558" s="256"/>
      <c r="E558" s="256"/>
      <c r="F558" s="256"/>
      <c r="G558" s="256"/>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294</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186" t="s">
        <v>433</v>
      </c>
      <c r="D559" s="165"/>
      <c r="E559" s="166"/>
      <c r="F559" s="160"/>
      <c r="G559" s="160"/>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315</v>
      </c>
      <c r="AH559" s="150">
        <v>0</v>
      </c>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186" t="s">
        <v>757</v>
      </c>
      <c r="D560" s="165"/>
      <c r="E560" s="166"/>
      <c r="F560" s="160"/>
      <c r="G560" s="160"/>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315</v>
      </c>
      <c r="AH560" s="150">
        <v>0</v>
      </c>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186" t="s">
        <v>760</v>
      </c>
      <c r="D561" s="165"/>
      <c r="E561" s="166">
        <v>0.53044000000000002</v>
      </c>
      <c r="F561" s="160"/>
      <c r="G561" s="160"/>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315</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186" t="s">
        <v>761</v>
      </c>
      <c r="D562" s="165"/>
      <c r="E562" s="166">
        <v>0.86250000000000004</v>
      </c>
      <c r="F562" s="160"/>
      <c r="G562" s="160"/>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315</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186" t="s">
        <v>762</v>
      </c>
      <c r="D563" s="165"/>
      <c r="E563" s="166">
        <v>0.80500000000000005</v>
      </c>
      <c r="F563" s="160"/>
      <c r="G563" s="160"/>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315</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186" t="s">
        <v>763</v>
      </c>
      <c r="D564" s="165"/>
      <c r="E564" s="166">
        <v>0.57499999999999996</v>
      </c>
      <c r="F564" s="160"/>
      <c r="G564" s="160"/>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315</v>
      </c>
      <c r="AH564" s="150">
        <v>0</v>
      </c>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186" t="s">
        <v>764</v>
      </c>
      <c r="D565" s="165"/>
      <c r="E565" s="166">
        <v>1.6559999999999999</v>
      </c>
      <c r="F565" s="160"/>
      <c r="G565" s="160"/>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315</v>
      </c>
      <c r="AH565" s="150">
        <v>0</v>
      </c>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186" t="s">
        <v>765</v>
      </c>
      <c r="D566" s="165"/>
      <c r="E566" s="166">
        <v>0.71875</v>
      </c>
      <c r="F566" s="160"/>
      <c r="G566" s="160"/>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315</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186" t="s">
        <v>766</v>
      </c>
      <c r="D567" s="165"/>
      <c r="E567" s="166">
        <v>0.8</v>
      </c>
      <c r="F567" s="160"/>
      <c r="G567" s="160"/>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315</v>
      </c>
      <c r="AH567" s="150">
        <v>0</v>
      </c>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46"/>
      <c r="D568" s="247"/>
      <c r="E568" s="247"/>
      <c r="F568" s="247"/>
      <c r="G568" s="247"/>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295</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ht="33.75" outlineLevel="1" x14ac:dyDescent="0.2">
      <c r="A569" s="174">
        <v>92</v>
      </c>
      <c r="B569" s="175" t="s">
        <v>767</v>
      </c>
      <c r="C569" s="185" t="s">
        <v>768</v>
      </c>
      <c r="D569" s="176" t="s">
        <v>384</v>
      </c>
      <c r="E569" s="177">
        <v>17.68815</v>
      </c>
      <c r="F569" s="178"/>
      <c r="G569" s="179">
        <f>ROUND(E569*F569,2)</f>
        <v>0</v>
      </c>
      <c r="H569" s="178"/>
      <c r="I569" s="179">
        <f>ROUND(E569*H569,2)</f>
        <v>0</v>
      </c>
      <c r="J569" s="178"/>
      <c r="K569" s="179">
        <f>ROUND(E569*J569,2)</f>
        <v>0</v>
      </c>
      <c r="L569" s="179">
        <v>21</v>
      </c>
      <c r="M569" s="179">
        <f>G569*(1+L569/100)</f>
        <v>0</v>
      </c>
      <c r="N569" s="179">
        <v>5.4000000000000001E-4</v>
      </c>
      <c r="O569" s="179">
        <f>ROUND(E569*N569,2)</f>
        <v>0.01</v>
      </c>
      <c r="P569" s="179">
        <v>0.27</v>
      </c>
      <c r="Q569" s="179">
        <f>ROUND(E569*P569,2)</f>
        <v>4.78</v>
      </c>
      <c r="R569" s="179" t="s">
        <v>666</v>
      </c>
      <c r="S569" s="179" t="s">
        <v>290</v>
      </c>
      <c r="T569" s="180" t="s">
        <v>361</v>
      </c>
      <c r="U569" s="160">
        <v>0.43</v>
      </c>
      <c r="V569" s="160">
        <f>ROUND(E569*U569,2)</f>
        <v>7.61</v>
      </c>
      <c r="W569" s="160"/>
      <c r="X569" s="150"/>
      <c r="Y569" s="150"/>
      <c r="Z569" s="150"/>
      <c r="AA569" s="150"/>
      <c r="AB569" s="150"/>
      <c r="AC569" s="150"/>
      <c r="AD569" s="150"/>
      <c r="AE569" s="150"/>
      <c r="AF569" s="150"/>
      <c r="AG569" s="150" t="s">
        <v>340</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59" t="s">
        <v>756</v>
      </c>
      <c r="D570" s="260"/>
      <c r="E570" s="260"/>
      <c r="F570" s="260"/>
      <c r="G570" s="260"/>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370</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255" t="s">
        <v>689</v>
      </c>
      <c r="D571" s="256"/>
      <c r="E571" s="256"/>
      <c r="F571" s="256"/>
      <c r="G571" s="256"/>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294</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186" t="s">
        <v>559</v>
      </c>
      <c r="D572" s="165"/>
      <c r="E572" s="166"/>
      <c r="F572" s="160"/>
      <c r="G572" s="160"/>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315</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186" t="s">
        <v>769</v>
      </c>
      <c r="D573" s="165"/>
      <c r="E573" s="166">
        <v>2.12175</v>
      </c>
      <c r="F573" s="160"/>
      <c r="G573" s="160"/>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315</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186" t="s">
        <v>770</v>
      </c>
      <c r="D574" s="165"/>
      <c r="E574" s="166">
        <v>15.5664</v>
      </c>
      <c r="F574" s="160"/>
      <c r="G574" s="160"/>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315</v>
      </c>
      <c r="AH574" s="150">
        <v>0</v>
      </c>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246"/>
      <c r="D575" s="247"/>
      <c r="E575" s="247"/>
      <c r="F575" s="247"/>
      <c r="G575" s="247"/>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295</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ht="22.5" outlineLevel="1" x14ac:dyDescent="0.2">
      <c r="A576" s="174">
        <v>93</v>
      </c>
      <c r="B576" s="175" t="s">
        <v>771</v>
      </c>
      <c r="C576" s="185" t="s">
        <v>772</v>
      </c>
      <c r="D576" s="176" t="s">
        <v>359</v>
      </c>
      <c r="E576" s="177">
        <v>4</v>
      </c>
      <c r="F576" s="178"/>
      <c r="G576" s="179">
        <f>ROUND(E576*F576,2)</f>
        <v>0</v>
      </c>
      <c r="H576" s="178"/>
      <c r="I576" s="179">
        <f>ROUND(E576*H576,2)</f>
        <v>0</v>
      </c>
      <c r="J576" s="178"/>
      <c r="K576" s="179">
        <f>ROUND(E576*J576,2)</f>
        <v>0</v>
      </c>
      <c r="L576" s="179">
        <v>21</v>
      </c>
      <c r="M576" s="179">
        <f>G576*(1+L576/100)</f>
        <v>0</v>
      </c>
      <c r="N576" s="179">
        <v>4.8999999999999998E-4</v>
      </c>
      <c r="O576" s="179">
        <f>ROUND(E576*N576,2)</f>
        <v>0</v>
      </c>
      <c r="P576" s="179">
        <v>3.1E-2</v>
      </c>
      <c r="Q576" s="179">
        <f>ROUND(E576*P576,2)</f>
        <v>0.12</v>
      </c>
      <c r="R576" s="179" t="s">
        <v>666</v>
      </c>
      <c r="S576" s="179" t="s">
        <v>290</v>
      </c>
      <c r="T576" s="180" t="s">
        <v>361</v>
      </c>
      <c r="U576" s="160">
        <v>0.77200000000000002</v>
      </c>
      <c r="V576" s="160">
        <f>ROUND(E576*U576,2)</f>
        <v>3.09</v>
      </c>
      <c r="W576" s="160"/>
      <c r="X576" s="150"/>
      <c r="Y576" s="150"/>
      <c r="Z576" s="150"/>
      <c r="AA576" s="150"/>
      <c r="AB576" s="150"/>
      <c r="AC576" s="150"/>
      <c r="AD576" s="150"/>
      <c r="AE576" s="150"/>
      <c r="AF576" s="150"/>
      <c r="AG576" s="150" t="s">
        <v>340</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44" t="s">
        <v>689</v>
      </c>
      <c r="D577" s="245"/>
      <c r="E577" s="245"/>
      <c r="F577" s="245"/>
      <c r="G577" s="245"/>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294</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186" t="s">
        <v>693</v>
      </c>
      <c r="D578" s="165"/>
      <c r="E578" s="166"/>
      <c r="F578" s="160"/>
      <c r="G578" s="160"/>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315</v>
      </c>
      <c r="AH578" s="150">
        <v>0</v>
      </c>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186" t="s">
        <v>124</v>
      </c>
      <c r="D579" s="165"/>
      <c r="E579" s="166">
        <v>4</v>
      </c>
      <c r="F579" s="160"/>
      <c r="G579" s="160"/>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315</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246"/>
      <c r="D580" s="247"/>
      <c r="E580" s="247"/>
      <c r="F580" s="247"/>
      <c r="G580" s="247"/>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295</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ht="33.75" outlineLevel="1" x14ac:dyDescent="0.2">
      <c r="A581" s="174">
        <v>94</v>
      </c>
      <c r="B581" s="175" t="s">
        <v>773</v>
      </c>
      <c r="C581" s="185" t="s">
        <v>774</v>
      </c>
      <c r="D581" s="176" t="s">
        <v>432</v>
      </c>
      <c r="E581" s="177">
        <v>4.7149999999999999</v>
      </c>
      <c r="F581" s="178"/>
      <c r="G581" s="179">
        <f>ROUND(E581*F581,2)</f>
        <v>0</v>
      </c>
      <c r="H581" s="178"/>
      <c r="I581" s="179">
        <f>ROUND(E581*H581,2)</f>
        <v>0</v>
      </c>
      <c r="J581" s="178"/>
      <c r="K581" s="179">
        <f>ROUND(E581*J581,2)</f>
        <v>0</v>
      </c>
      <c r="L581" s="179">
        <v>21</v>
      </c>
      <c r="M581" s="179">
        <f>G581*(1+L581/100)</f>
        <v>0</v>
      </c>
      <c r="N581" s="179">
        <v>0</v>
      </c>
      <c r="O581" s="179">
        <f>ROUND(E581*N581,2)</f>
        <v>0</v>
      </c>
      <c r="P581" s="179">
        <v>4.2000000000000003E-2</v>
      </c>
      <c r="Q581" s="179">
        <f>ROUND(E581*P581,2)</f>
        <v>0.2</v>
      </c>
      <c r="R581" s="179" t="s">
        <v>666</v>
      </c>
      <c r="S581" s="179" t="s">
        <v>290</v>
      </c>
      <c r="T581" s="180" t="s">
        <v>361</v>
      </c>
      <c r="U581" s="160">
        <v>0.71499999999999997</v>
      </c>
      <c r="V581" s="160">
        <f>ROUND(E581*U581,2)</f>
        <v>3.37</v>
      </c>
      <c r="W581" s="160"/>
      <c r="X581" s="150"/>
      <c r="Y581" s="150"/>
      <c r="Z581" s="150"/>
      <c r="AA581" s="150"/>
      <c r="AB581" s="150"/>
      <c r="AC581" s="150"/>
      <c r="AD581" s="150"/>
      <c r="AE581" s="150"/>
      <c r="AF581" s="150"/>
      <c r="AG581" s="150" t="s">
        <v>340</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186" t="s">
        <v>559</v>
      </c>
      <c r="D582" s="165"/>
      <c r="E582" s="166"/>
      <c r="F582" s="160"/>
      <c r="G582" s="160"/>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315</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186" t="s">
        <v>364</v>
      </c>
      <c r="D583" s="165"/>
      <c r="E583" s="166"/>
      <c r="F583" s="160"/>
      <c r="G583" s="160"/>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315</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186" t="s">
        <v>775</v>
      </c>
      <c r="D584" s="165"/>
      <c r="E584" s="166">
        <v>2.99</v>
      </c>
      <c r="F584" s="160"/>
      <c r="G584" s="160"/>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315</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186" t="s">
        <v>373</v>
      </c>
      <c r="D585" s="165"/>
      <c r="E585" s="166"/>
      <c r="F585" s="160"/>
      <c r="G585" s="160"/>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315</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186" t="s">
        <v>776</v>
      </c>
      <c r="D586" s="165"/>
      <c r="E586" s="166">
        <v>1.7250000000000001</v>
      </c>
      <c r="F586" s="160"/>
      <c r="G586" s="160"/>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315</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246"/>
      <c r="D587" s="247"/>
      <c r="E587" s="247"/>
      <c r="F587" s="247"/>
      <c r="G587" s="247"/>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295</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ht="22.5" outlineLevel="1" x14ac:dyDescent="0.2">
      <c r="A588" s="174">
        <v>95</v>
      </c>
      <c r="B588" s="175" t="s">
        <v>777</v>
      </c>
      <c r="C588" s="185" t="s">
        <v>778</v>
      </c>
      <c r="D588" s="176" t="s">
        <v>384</v>
      </c>
      <c r="E588" s="177">
        <v>8.4499999999999993</v>
      </c>
      <c r="F588" s="178"/>
      <c r="G588" s="179">
        <f>ROUND(E588*F588,2)</f>
        <v>0</v>
      </c>
      <c r="H588" s="178"/>
      <c r="I588" s="179">
        <f>ROUND(E588*H588,2)</f>
        <v>0</v>
      </c>
      <c r="J588" s="178"/>
      <c r="K588" s="179">
        <f>ROUND(E588*J588,2)</f>
        <v>0</v>
      </c>
      <c r="L588" s="179">
        <v>21</v>
      </c>
      <c r="M588" s="179">
        <f>G588*(1+L588/100)</f>
        <v>0</v>
      </c>
      <c r="N588" s="179">
        <v>0</v>
      </c>
      <c r="O588" s="179">
        <f>ROUND(E588*N588,2)</f>
        <v>0</v>
      </c>
      <c r="P588" s="179">
        <v>0.05</v>
      </c>
      <c r="Q588" s="179">
        <f>ROUND(E588*P588,2)</f>
        <v>0.42</v>
      </c>
      <c r="R588" s="179" t="s">
        <v>666</v>
      </c>
      <c r="S588" s="179" t="s">
        <v>290</v>
      </c>
      <c r="T588" s="180" t="s">
        <v>361</v>
      </c>
      <c r="U588" s="160">
        <v>0.33</v>
      </c>
      <c r="V588" s="160">
        <f>ROUND(E588*U588,2)</f>
        <v>2.79</v>
      </c>
      <c r="W588" s="160"/>
      <c r="X588" s="150"/>
      <c r="Y588" s="150"/>
      <c r="Z588" s="150"/>
      <c r="AA588" s="150"/>
      <c r="AB588" s="150"/>
      <c r="AC588" s="150"/>
      <c r="AD588" s="150"/>
      <c r="AE588" s="150"/>
      <c r="AF588" s="150"/>
      <c r="AG588" s="150" t="s">
        <v>340</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86" t="s">
        <v>487</v>
      </c>
      <c r="D589" s="165"/>
      <c r="E589" s="166"/>
      <c r="F589" s="160"/>
      <c r="G589" s="160"/>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315</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186" t="s">
        <v>501</v>
      </c>
      <c r="D590" s="165"/>
      <c r="E590" s="166">
        <v>8.4499999999999993</v>
      </c>
      <c r="F590" s="160"/>
      <c r="G590" s="160"/>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315</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246"/>
      <c r="D591" s="247"/>
      <c r="E591" s="247"/>
      <c r="F591" s="247"/>
      <c r="G591" s="247"/>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295</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ht="22.5" outlineLevel="1" x14ac:dyDescent="0.2">
      <c r="A592" s="174">
        <v>96</v>
      </c>
      <c r="B592" s="175" t="s">
        <v>779</v>
      </c>
      <c r="C592" s="185" t="s">
        <v>780</v>
      </c>
      <c r="D592" s="176" t="s">
        <v>384</v>
      </c>
      <c r="E592" s="177">
        <v>223.98526000000001</v>
      </c>
      <c r="F592" s="178"/>
      <c r="G592" s="179">
        <f>ROUND(E592*F592,2)</f>
        <v>0</v>
      </c>
      <c r="H592" s="178"/>
      <c r="I592" s="179">
        <f>ROUND(E592*H592,2)</f>
        <v>0</v>
      </c>
      <c r="J592" s="178"/>
      <c r="K592" s="179">
        <f>ROUND(E592*J592,2)</f>
        <v>0</v>
      </c>
      <c r="L592" s="179">
        <v>21</v>
      </c>
      <c r="M592" s="179">
        <f>G592*(1+L592/100)</f>
        <v>0</v>
      </c>
      <c r="N592" s="179">
        <v>0</v>
      </c>
      <c r="O592" s="179">
        <f>ROUND(E592*N592,2)</f>
        <v>0</v>
      </c>
      <c r="P592" s="179">
        <v>4.5999999999999999E-2</v>
      </c>
      <c r="Q592" s="179">
        <f>ROUND(E592*P592,2)</f>
        <v>10.3</v>
      </c>
      <c r="R592" s="179" t="s">
        <v>666</v>
      </c>
      <c r="S592" s="179" t="s">
        <v>290</v>
      </c>
      <c r="T592" s="180" t="s">
        <v>361</v>
      </c>
      <c r="U592" s="160">
        <v>0.26</v>
      </c>
      <c r="V592" s="160">
        <f>ROUND(E592*U592,2)</f>
        <v>58.24</v>
      </c>
      <c r="W592" s="160"/>
      <c r="X592" s="150"/>
      <c r="Y592" s="150"/>
      <c r="Z592" s="150"/>
      <c r="AA592" s="150"/>
      <c r="AB592" s="150"/>
      <c r="AC592" s="150"/>
      <c r="AD592" s="150"/>
      <c r="AE592" s="150"/>
      <c r="AF592" s="150"/>
      <c r="AG592" s="150" t="s">
        <v>340</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186" t="s">
        <v>433</v>
      </c>
      <c r="D593" s="165"/>
      <c r="E593" s="166"/>
      <c r="F593" s="160"/>
      <c r="G593" s="160"/>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315</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ht="22.5" outlineLevel="1" x14ac:dyDescent="0.2">
      <c r="A594" s="157"/>
      <c r="B594" s="158"/>
      <c r="C594" s="186" t="s">
        <v>781</v>
      </c>
      <c r="D594" s="165"/>
      <c r="E594" s="166">
        <v>94.058250000000001</v>
      </c>
      <c r="F594" s="160"/>
      <c r="G594" s="160"/>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315</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ht="22.5" outlineLevel="1" x14ac:dyDescent="0.2">
      <c r="A595" s="157"/>
      <c r="B595" s="158"/>
      <c r="C595" s="186" t="s">
        <v>782</v>
      </c>
      <c r="D595" s="165"/>
      <c r="E595" s="166">
        <v>119.262</v>
      </c>
      <c r="F595" s="160"/>
      <c r="G595" s="160"/>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315</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186" t="s">
        <v>441</v>
      </c>
      <c r="D596" s="165"/>
      <c r="E596" s="166"/>
      <c r="F596" s="160"/>
      <c r="G596" s="160"/>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315</v>
      </c>
      <c r="AH596" s="150">
        <v>0</v>
      </c>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86" t="s">
        <v>783</v>
      </c>
      <c r="D597" s="165"/>
      <c r="E597" s="166">
        <v>10.665010000000001</v>
      </c>
      <c r="F597" s="160"/>
      <c r="G597" s="160"/>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315</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46"/>
      <c r="D598" s="247"/>
      <c r="E598" s="247"/>
      <c r="F598" s="247"/>
      <c r="G598" s="247"/>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295</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ht="22.5" outlineLevel="1" x14ac:dyDescent="0.2">
      <c r="A599" s="174">
        <v>97</v>
      </c>
      <c r="B599" s="175" t="s">
        <v>784</v>
      </c>
      <c r="C599" s="185" t="s">
        <v>785</v>
      </c>
      <c r="D599" s="176" t="s">
        <v>384</v>
      </c>
      <c r="E599" s="177">
        <v>630.00450999999998</v>
      </c>
      <c r="F599" s="178"/>
      <c r="G599" s="179">
        <f>ROUND(E599*F599,2)</f>
        <v>0</v>
      </c>
      <c r="H599" s="178"/>
      <c r="I599" s="179">
        <f>ROUND(E599*H599,2)</f>
        <v>0</v>
      </c>
      <c r="J599" s="178"/>
      <c r="K599" s="179">
        <f>ROUND(E599*J599,2)</f>
        <v>0</v>
      </c>
      <c r="L599" s="179">
        <v>21</v>
      </c>
      <c r="M599" s="179">
        <f>G599*(1+L599/100)</f>
        <v>0</v>
      </c>
      <c r="N599" s="179">
        <v>0</v>
      </c>
      <c r="O599" s="179">
        <f>ROUND(E599*N599,2)</f>
        <v>0</v>
      </c>
      <c r="P599" s="179">
        <v>1.4E-2</v>
      </c>
      <c r="Q599" s="179">
        <f>ROUND(E599*P599,2)</f>
        <v>8.82</v>
      </c>
      <c r="R599" s="179" t="s">
        <v>666</v>
      </c>
      <c r="S599" s="179" t="s">
        <v>290</v>
      </c>
      <c r="T599" s="180" t="s">
        <v>361</v>
      </c>
      <c r="U599" s="160">
        <v>0.22</v>
      </c>
      <c r="V599" s="160">
        <f>ROUND(E599*U599,2)</f>
        <v>138.6</v>
      </c>
      <c r="W599" s="160"/>
      <c r="X599" s="150"/>
      <c r="Y599" s="150"/>
      <c r="Z599" s="150"/>
      <c r="AA599" s="150"/>
      <c r="AB599" s="150"/>
      <c r="AC599" s="150"/>
      <c r="AD599" s="150"/>
      <c r="AE599" s="150"/>
      <c r="AF599" s="150"/>
      <c r="AG599" s="150" t="s">
        <v>340</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186" t="s">
        <v>516</v>
      </c>
      <c r="D600" s="165"/>
      <c r="E600" s="166"/>
      <c r="F600" s="160"/>
      <c r="G600" s="160"/>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315</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186" t="s">
        <v>517</v>
      </c>
      <c r="D601" s="165"/>
      <c r="E601" s="166">
        <v>406.01925</v>
      </c>
      <c r="F601" s="160"/>
      <c r="G601" s="160"/>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315</v>
      </c>
      <c r="AH601" s="150">
        <v>0</v>
      </c>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186" t="s">
        <v>518</v>
      </c>
      <c r="D602" s="165"/>
      <c r="E602" s="166"/>
      <c r="F602" s="160"/>
      <c r="G602" s="160"/>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315</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186" t="s">
        <v>519</v>
      </c>
      <c r="D603" s="165"/>
      <c r="E603" s="166">
        <v>223.98526000000001</v>
      </c>
      <c r="F603" s="160"/>
      <c r="G603" s="160"/>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315</v>
      </c>
      <c r="AH603" s="150">
        <v>0</v>
      </c>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246"/>
      <c r="D604" s="247"/>
      <c r="E604" s="247"/>
      <c r="F604" s="247"/>
      <c r="G604" s="247"/>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295</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ht="22.5" outlineLevel="1" x14ac:dyDescent="0.2">
      <c r="A605" s="174">
        <v>98</v>
      </c>
      <c r="B605" s="175" t="s">
        <v>786</v>
      </c>
      <c r="C605" s="185" t="s">
        <v>787</v>
      </c>
      <c r="D605" s="176" t="s">
        <v>384</v>
      </c>
      <c r="E605" s="177">
        <v>406.01925</v>
      </c>
      <c r="F605" s="178"/>
      <c r="G605" s="179">
        <f>ROUND(E605*F605,2)</f>
        <v>0</v>
      </c>
      <c r="H605" s="178"/>
      <c r="I605" s="179">
        <f>ROUND(E605*H605,2)</f>
        <v>0</v>
      </c>
      <c r="J605" s="178"/>
      <c r="K605" s="179">
        <f>ROUND(E605*J605,2)</f>
        <v>0</v>
      </c>
      <c r="L605" s="179">
        <v>21</v>
      </c>
      <c r="M605" s="179">
        <f>G605*(1+L605/100)</f>
        <v>0</v>
      </c>
      <c r="N605" s="179">
        <v>0</v>
      </c>
      <c r="O605" s="179">
        <f>ROUND(E605*N605,2)</f>
        <v>0</v>
      </c>
      <c r="P605" s="179">
        <v>6.8000000000000005E-2</v>
      </c>
      <c r="Q605" s="179">
        <f>ROUND(E605*P605,2)</f>
        <v>27.61</v>
      </c>
      <c r="R605" s="179" t="s">
        <v>666</v>
      </c>
      <c r="S605" s="179" t="s">
        <v>290</v>
      </c>
      <c r="T605" s="180" t="s">
        <v>361</v>
      </c>
      <c r="U605" s="160">
        <v>0.48</v>
      </c>
      <c r="V605" s="160">
        <f>ROUND(E605*U605,2)</f>
        <v>194.89</v>
      </c>
      <c r="W605" s="160"/>
      <c r="X605" s="150"/>
      <c r="Y605" s="150"/>
      <c r="Z605" s="150"/>
      <c r="AA605" s="150"/>
      <c r="AB605" s="150"/>
      <c r="AC605" s="150"/>
      <c r="AD605" s="150"/>
      <c r="AE605" s="150"/>
      <c r="AF605" s="150"/>
      <c r="AG605" s="150" t="s">
        <v>340</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59" t="s">
        <v>788</v>
      </c>
      <c r="D606" s="260"/>
      <c r="E606" s="260"/>
      <c r="F606" s="260"/>
      <c r="G606" s="260"/>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370</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186" t="s">
        <v>433</v>
      </c>
      <c r="D607" s="165"/>
      <c r="E607" s="166"/>
      <c r="F607" s="160"/>
      <c r="G607" s="160"/>
      <c r="H607" s="160"/>
      <c r="I607" s="160"/>
      <c r="J607" s="160"/>
      <c r="K607" s="160"/>
      <c r="L607" s="160"/>
      <c r="M607" s="160"/>
      <c r="N607" s="160"/>
      <c r="O607" s="160"/>
      <c r="P607" s="160"/>
      <c r="Q607" s="160"/>
      <c r="R607" s="160"/>
      <c r="S607" s="160"/>
      <c r="T607" s="160"/>
      <c r="U607" s="160"/>
      <c r="V607" s="160"/>
      <c r="W607" s="160"/>
      <c r="X607" s="150"/>
      <c r="Y607" s="150"/>
      <c r="Z607" s="150"/>
      <c r="AA607" s="150"/>
      <c r="AB607" s="150"/>
      <c r="AC607" s="150"/>
      <c r="AD607" s="150"/>
      <c r="AE607" s="150"/>
      <c r="AF607" s="150"/>
      <c r="AG607" s="150" t="s">
        <v>315</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ht="22.5" outlineLevel="1" x14ac:dyDescent="0.2">
      <c r="A608" s="157"/>
      <c r="B608" s="158"/>
      <c r="C608" s="186" t="s">
        <v>789</v>
      </c>
      <c r="D608" s="165"/>
      <c r="E608" s="166">
        <v>184.17</v>
      </c>
      <c r="F608" s="160"/>
      <c r="G608" s="160"/>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315</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186" t="s">
        <v>790</v>
      </c>
      <c r="D609" s="165"/>
      <c r="E609" s="166">
        <v>233.52</v>
      </c>
      <c r="F609" s="160"/>
      <c r="G609" s="160"/>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315</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186" t="s">
        <v>791</v>
      </c>
      <c r="D610" s="165"/>
      <c r="E610" s="166">
        <v>-31.004999999999999</v>
      </c>
      <c r="F610" s="160"/>
      <c r="G610" s="160"/>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315</v>
      </c>
      <c r="AH610" s="150">
        <v>0</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86" t="s">
        <v>441</v>
      </c>
      <c r="D611" s="165"/>
      <c r="E611" s="166"/>
      <c r="F611" s="160"/>
      <c r="G611" s="160"/>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315</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186" t="s">
        <v>792</v>
      </c>
      <c r="D612" s="165"/>
      <c r="E612" s="166">
        <v>19.334250000000001</v>
      </c>
      <c r="F612" s="160"/>
      <c r="G612" s="160"/>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315</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246"/>
      <c r="D613" s="247"/>
      <c r="E613" s="247"/>
      <c r="F613" s="247"/>
      <c r="G613" s="247"/>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295</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74">
        <v>99</v>
      </c>
      <c r="B614" s="175" t="s">
        <v>793</v>
      </c>
      <c r="C614" s="185" t="s">
        <v>794</v>
      </c>
      <c r="D614" s="176" t="s">
        <v>384</v>
      </c>
      <c r="E614" s="177">
        <v>236</v>
      </c>
      <c r="F614" s="178"/>
      <c r="G614" s="179">
        <f>ROUND(E614*F614,2)</f>
        <v>0</v>
      </c>
      <c r="H614" s="178"/>
      <c r="I614" s="179">
        <f>ROUND(E614*H614,2)</f>
        <v>0</v>
      </c>
      <c r="J614" s="178"/>
      <c r="K614" s="179">
        <f>ROUND(E614*J614,2)</f>
        <v>0</v>
      </c>
      <c r="L614" s="179">
        <v>21</v>
      </c>
      <c r="M614" s="179">
        <f>G614*(1+L614/100)</f>
        <v>0</v>
      </c>
      <c r="N614" s="179">
        <v>0</v>
      </c>
      <c r="O614" s="179">
        <f>ROUND(E614*N614,2)</f>
        <v>0</v>
      </c>
      <c r="P614" s="179">
        <v>4.8700000000000002E-3</v>
      </c>
      <c r="Q614" s="179">
        <f>ROUND(E614*P614,2)</f>
        <v>1.1499999999999999</v>
      </c>
      <c r="R614" s="179" t="s">
        <v>795</v>
      </c>
      <c r="S614" s="179" t="s">
        <v>290</v>
      </c>
      <c r="T614" s="180" t="s">
        <v>361</v>
      </c>
      <c r="U614" s="160">
        <v>4.1000000000000002E-2</v>
      </c>
      <c r="V614" s="160">
        <f>ROUND(E614*U614,2)</f>
        <v>9.68</v>
      </c>
      <c r="W614" s="160"/>
      <c r="X614" s="150"/>
      <c r="Y614" s="150"/>
      <c r="Z614" s="150"/>
      <c r="AA614" s="150"/>
      <c r="AB614" s="150"/>
      <c r="AC614" s="150"/>
      <c r="AD614" s="150"/>
      <c r="AE614" s="150"/>
      <c r="AF614" s="150"/>
      <c r="AG614" s="150" t="s">
        <v>340</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186" t="s">
        <v>735</v>
      </c>
      <c r="D615" s="165"/>
      <c r="E615" s="166"/>
      <c r="F615" s="160"/>
      <c r="G615" s="160"/>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315</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186" t="s">
        <v>736</v>
      </c>
      <c r="D616" s="165"/>
      <c r="E616" s="166"/>
      <c r="F616" s="160"/>
      <c r="G616" s="160"/>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315</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186" t="s">
        <v>737</v>
      </c>
      <c r="D617" s="165"/>
      <c r="E617" s="166"/>
      <c r="F617" s="160"/>
      <c r="G617" s="160"/>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315</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186" t="s">
        <v>796</v>
      </c>
      <c r="D618" s="165"/>
      <c r="E618" s="166">
        <v>236</v>
      </c>
      <c r="F618" s="160"/>
      <c r="G618" s="160"/>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315</v>
      </c>
      <c r="AH618" s="150">
        <v>0</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246"/>
      <c r="D619" s="247"/>
      <c r="E619" s="247"/>
      <c r="F619" s="247"/>
      <c r="G619" s="247"/>
      <c r="H619" s="160"/>
      <c r="I619" s="160"/>
      <c r="J619" s="160"/>
      <c r="K619" s="160"/>
      <c r="L619" s="160"/>
      <c r="M619" s="160"/>
      <c r="N619" s="160"/>
      <c r="O619" s="160"/>
      <c r="P619" s="160"/>
      <c r="Q619" s="160"/>
      <c r="R619" s="160"/>
      <c r="S619" s="160"/>
      <c r="T619" s="160"/>
      <c r="U619" s="160"/>
      <c r="V619" s="160"/>
      <c r="W619" s="160"/>
      <c r="X619" s="150"/>
      <c r="Y619" s="150"/>
      <c r="Z619" s="150"/>
      <c r="AA619" s="150"/>
      <c r="AB619" s="150"/>
      <c r="AC619" s="150"/>
      <c r="AD619" s="150"/>
      <c r="AE619" s="150"/>
      <c r="AF619" s="150"/>
      <c r="AG619" s="150" t="s">
        <v>295</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74">
        <v>100</v>
      </c>
      <c r="B620" s="175" t="s">
        <v>797</v>
      </c>
      <c r="C620" s="185" t="s">
        <v>798</v>
      </c>
      <c r="D620" s="176" t="s">
        <v>384</v>
      </c>
      <c r="E620" s="177">
        <v>489.35199999999998</v>
      </c>
      <c r="F620" s="178"/>
      <c r="G620" s="179">
        <f>ROUND(E620*F620,2)</f>
        <v>0</v>
      </c>
      <c r="H620" s="178"/>
      <c r="I620" s="179">
        <f>ROUND(E620*H620,2)</f>
        <v>0</v>
      </c>
      <c r="J620" s="178"/>
      <c r="K620" s="179">
        <f>ROUND(E620*J620,2)</f>
        <v>0</v>
      </c>
      <c r="L620" s="179">
        <v>21</v>
      </c>
      <c r="M620" s="179">
        <f>G620*(1+L620/100)</f>
        <v>0</v>
      </c>
      <c r="N620" s="179">
        <v>0</v>
      </c>
      <c r="O620" s="179">
        <f>ROUND(E620*N620,2)</f>
        <v>0</v>
      </c>
      <c r="P620" s="179">
        <v>6.0000000000000001E-3</v>
      </c>
      <c r="Q620" s="179">
        <f>ROUND(E620*P620,2)</f>
        <v>2.94</v>
      </c>
      <c r="R620" s="179" t="s">
        <v>799</v>
      </c>
      <c r="S620" s="179" t="s">
        <v>290</v>
      </c>
      <c r="T620" s="180" t="s">
        <v>361</v>
      </c>
      <c r="U620" s="160">
        <v>0.05</v>
      </c>
      <c r="V620" s="160">
        <f>ROUND(E620*U620,2)</f>
        <v>24.47</v>
      </c>
      <c r="W620" s="160"/>
      <c r="X620" s="150"/>
      <c r="Y620" s="150"/>
      <c r="Z620" s="150"/>
      <c r="AA620" s="150"/>
      <c r="AB620" s="150"/>
      <c r="AC620" s="150"/>
      <c r="AD620" s="150"/>
      <c r="AE620" s="150"/>
      <c r="AF620" s="150"/>
      <c r="AG620" s="150" t="s">
        <v>340</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244" t="s">
        <v>800</v>
      </c>
      <c r="D621" s="245"/>
      <c r="E621" s="245"/>
      <c r="F621" s="245"/>
      <c r="G621" s="245"/>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294</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186" t="s">
        <v>433</v>
      </c>
      <c r="D622" s="165"/>
      <c r="E622" s="166"/>
      <c r="F622" s="160"/>
      <c r="G622" s="160"/>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315</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186" t="s">
        <v>801</v>
      </c>
      <c r="D623" s="165"/>
      <c r="E623" s="166"/>
      <c r="F623" s="160"/>
      <c r="G623" s="160"/>
      <c r="H623" s="160"/>
      <c r="I623" s="160"/>
      <c r="J623" s="160"/>
      <c r="K623" s="160"/>
      <c r="L623" s="160"/>
      <c r="M623" s="160"/>
      <c r="N623" s="160"/>
      <c r="O623" s="160"/>
      <c r="P623" s="160"/>
      <c r="Q623" s="160"/>
      <c r="R623" s="160"/>
      <c r="S623" s="160"/>
      <c r="T623" s="160"/>
      <c r="U623" s="160"/>
      <c r="V623" s="160"/>
      <c r="W623" s="160"/>
      <c r="X623" s="150"/>
      <c r="Y623" s="150"/>
      <c r="Z623" s="150"/>
      <c r="AA623" s="150"/>
      <c r="AB623" s="150"/>
      <c r="AC623" s="150"/>
      <c r="AD623" s="150"/>
      <c r="AE623" s="150"/>
      <c r="AF623" s="150"/>
      <c r="AG623" s="150" t="s">
        <v>315</v>
      </c>
      <c r="AH623" s="150">
        <v>0</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186" t="s">
        <v>802</v>
      </c>
      <c r="D624" s="165"/>
      <c r="E624" s="166">
        <v>4.8</v>
      </c>
      <c r="F624" s="160"/>
      <c r="G624" s="160"/>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315</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186" t="s">
        <v>803</v>
      </c>
      <c r="D625" s="165"/>
      <c r="E625" s="166"/>
      <c r="F625" s="160"/>
      <c r="G625" s="160"/>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315</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186" t="s">
        <v>736</v>
      </c>
      <c r="D626" s="165"/>
      <c r="E626" s="166"/>
      <c r="F626" s="160"/>
      <c r="G626" s="160"/>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315</v>
      </c>
      <c r="AH626" s="150">
        <v>0</v>
      </c>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186" t="s">
        <v>804</v>
      </c>
      <c r="D627" s="165"/>
      <c r="E627" s="166"/>
      <c r="F627" s="160"/>
      <c r="G627" s="160"/>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315</v>
      </c>
      <c r="AH627" s="150">
        <v>0</v>
      </c>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186" t="s">
        <v>805</v>
      </c>
      <c r="D628" s="165"/>
      <c r="E628" s="166">
        <v>484.55200000000002</v>
      </c>
      <c r="F628" s="160"/>
      <c r="G628" s="160"/>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315</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246"/>
      <c r="D629" s="247"/>
      <c r="E629" s="247"/>
      <c r="F629" s="247"/>
      <c r="G629" s="247"/>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295</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74">
        <v>101</v>
      </c>
      <c r="B630" s="175" t="s">
        <v>806</v>
      </c>
      <c r="C630" s="185" t="s">
        <v>807</v>
      </c>
      <c r="D630" s="176" t="s">
        <v>384</v>
      </c>
      <c r="E630" s="177">
        <v>11.85</v>
      </c>
      <c r="F630" s="178"/>
      <c r="G630" s="179">
        <f>ROUND(E630*F630,2)</f>
        <v>0</v>
      </c>
      <c r="H630" s="178"/>
      <c r="I630" s="179">
        <f>ROUND(E630*H630,2)</f>
        <v>0</v>
      </c>
      <c r="J630" s="178"/>
      <c r="K630" s="179">
        <f>ROUND(E630*J630,2)</f>
        <v>0</v>
      </c>
      <c r="L630" s="179">
        <v>21</v>
      </c>
      <c r="M630" s="179">
        <f>G630*(1+L630/100)</f>
        <v>0</v>
      </c>
      <c r="N630" s="179">
        <v>0</v>
      </c>
      <c r="O630" s="179">
        <f>ROUND(E630*N630,2)</f>
        <v>0</v>
      </c>
      <c r="P630" s="179">
        <v>2.4649999999999998E-2</v>
      </c>
      <c r="Q630" s="179">
        <f>ROUND(E630*P630,2)</f>
        <v>0.28999999999999998</v>
      </c>
      <c r="R630" s="179" t="s">
        <v>808</v>
      </c>
      <c r="S630" s="179" t="s">
        <v>290</v>
      </c>
      <c r="T630" s="180" t="s">
        <v>361</v>
      </c>
      <c r="U630" s="160">
        <v>0.21</v>
      </c>
      <c r="V630" s="160">
        <f>ROUND(E630*U630,2)</f>
        <v>2.4900000000000002</v>
      </c>
      <c r="W630" s="160"/>
      <c r="X630" s="150"/>
      <c r="Y630" s="150"/>
      <c r="Z630" s="150"/>
      <c r="AA630" s="150"/>
      <c r="AB630" s="150"/>
      <c r="AC630" s="150"/>
      <c r="AD630" s="150"/>
      <c r="AE630" s="150"/>
      <c r="AF630" s="150"/>
      <c r="AG630" s="150" t="s">
        <v>340</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57"/>
      <c r="B631" s="158"/>
      <c r="C631" s="186" t="s">
        <v>746</v>
      </c>
      <c r="D631" s="165"/>
      <c r="E631" s="166"/>
      <c r="F631" s="160"/>
      <c r="G631" s="160"/>
      <c r="H631" s="160"/>
      <c r="I631" s="160"/>
      <c r="J631" s="160"/>
      <c r="K631" s="160"/>
      <c r="L631" s="160"/>
      <c r="M631" s="160"/>
      <c r="N631" s="160"/>
      <c r="O631" s="160"/>
      <c r="P631" s="160"/>
      <c r="Q631" s="160"/>
      <c r="R631" s="160"/>
      <c r="S631" s="160"/>
      <c r="T631" s="160"/>
      <c r="U631" s="160"/>
      <c r="V631" s="160"/>
      <c r="W631" s="160"/>
      <c r="X631" s="150"/>
      <c r="Y631" s="150"/>
      <c r="Z631" s="150"/>
      <c r="AA631" s="150"/>
      <c r="AB631" s="150"/>
      <c r="AC631" s="150"/>
      <c r="AD631" s="150"/>
      <c r="AE631" s="150"/>
      <c r="AF631" s="150"/>
      <c r="AG631" s="150" t="s">
        <v>315</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186" t="s">
        <v>809</v>
      </c>
      <c r="D632" s="165"/>
      <c r="E632" s="166"/>
      <c r="F632" s="160"/>
      <c r="G632" s="160"/>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315</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186" t="s">
        <v>810</v>
      </c>
      <c r="D633" s="165"/>
      <c r="E633" s="166">
        <v>2.25</v>
      </c>
      <c r="F633" s="160"/>
      <c r="G633" s="160"/>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315</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186" t="s">
        <v>801</v>
      </c>
      <c r="D634" s="165"/>
      <c r="E634" s="166"/>
      <c r="F634" s="160"/>
      <c r="G634" s="160"/>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315</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186" t="s">
        <v>811</v>
      </c>
      <c r="D635" s="165"/>
      <c r="E635" s="166">
        <v>9.6</v>
      </c>
      <c r="F635" s="160"/>
      <c r="G635" s="160"/>
      <c r="H635" s="160"/>
      <c r="I635" s="160"/>
      <c r="J635" s="160"/>
      <c r="K635" s="160"/>
      <c r="L635" s="160"/>
      <c r="M635" s="160"/>
      <c r="N635" s="160"/>
      <c r="O635" s="160"/>
      <c r="P635" s="160"/>
      <c r="Q635" s="160"/>
      <c r="R635" s="160"/>
      <c r="S635" s="160"/>
      <c r="T635" s="160"/>
      <c r="U635" s="160"/>
      <c r="V635" s="160"/>
      <c r="W635" s="160"/>
      <c r="X635" s="150"/>
      <c r="Y635" s="150"/>
      <c r="Z635" s="150"/>
      <c r="AA635" s="150"/>
      <c r="AB635" s="150"/>
      <c r="AC635" s="150"/>
      <c r="AD635" s="150"/>
      <c r="AE635" s="150"/>
      <c r="AF635" s="150"/>
      <c r="AG635" s="150" t="s">
        <v>315</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246"/>
      <c r="D636" s="247"/>
      <c r="E636" s="247"/>
      <c r="F636" s="247"/>
      <c r="G636" s="247"/>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295</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74">
        <v>102</v>
      </c>
      <c r="B637" s="175" t="s">
        <v>812</v>
      </c>
      <c r="C637" s="185" t="s">
        <v>813</v>
      </c>
      <c r="D637" s="176" t="s">
        <v>359</v>
      </c>
      <c r="E637" s="177">
        <v>1</v>
      </c>
      <c r="F637" s="178"/>
      <c r="G637" s="179">
        <f>ROUND(E637*F637,2)</f>
        <v>0</v>
      </c>
      <c r="H637" s="178"/>
      <c r="I637" s="179">
        <f>ROUND(E637*H637,2)</f>
        <v>0</v>
      </c>
      <c r="J637" s="178"/>
      <c r="K637" s="179">
        <f>ROUND(E637*J637,2)</f>
        <v>0</v>
      </c>
      <c r="L637" s="179">
        <v>21</v>
      </c>
      <c r="M637" s="179">
        <f>G637*(1+L637/100)</f>
        <v>0</v>
      </c>
      <c r="N637" s="179">
        <v>0</v>
      </c>
      <c r="O637" s="179">
        <f>ROUND(E637*N637,2)</f>
        <v>0</v>
      </c>
      <c r="P637" s="179">
        <v>0.1104</v>
      </c>
      <c r="Q637" s="179">
        <f>ROUND(E637*P637,2)</f>
        <v>0.11</v>
      </c>
      <c r="R637" s="179" t="s">
        <v>808</v>
      </c>
      <c r="S637" s="179" t="s">
        <v>290</v>
      </c>
      <c r="T637" s="180" t="s">
        <v>361</v>
      </c>
      <c r="U637" s="160">
        <v>0.46</v>
      </c>
      <c r="V637" s="160">
        <f>ROUND(E637*U637,2)</f>
        <v>0.46</v>
      </c>
      <c r="W637" s="160"/>
      <c r="X637" s="150"/>
      <c r="Y637" s="150"/>
      <c r="Z637" s="150"/>
      <c r="AA637" s="150"/>
      <c r="AB637" s="150"/>
      <c r="AC637" s="150"/>
      <c r="AD637" s="150"/>
      <c r="AE637" s="150"/>
      <c r="AF637" s="150"/>
      <c r="AG637" s="150" t="s">
        <v>340</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186" t="s">
        <v>559</v>
      </c>
      <c r="D638" s="165"/>
      <c r="E638" s="166"/>
      <c r="F638" s="160"/>
      <c r="G638" s="160"/>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315</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186" t="s">
        <v>92</v>
      </c>
      <c r="D639" s="165"/>
      <c r="E639" s="166">
        <v>1</v>
      </c>
      <c r="F639" s="160"/>
      <c r="G639" s="160"/>
      <c r="H639" s="160"/>
      <c r="I639" s="160"/>
      <c r="J639" s="160"/>
      <c r="K639" s="160"/>
      <c r="L639" s="160"/>
      <c r="M639" s="160"/>
      <c r="N639" s="160"/>
      <c r="O639" s="160"/>
      <c r="P639" s="160"/>
      <c r="Q639" s="160"/>
      <c r="R639" s="160"/>
      <c r="S639" s="160"/>
      <c r="T639" s="160"/>
      <c r="U639" s="160"/>
      <c r="V639" s="160"/>
      <c r="W639" s="160"/>
      <c r="X639" s="150"/>
      <c r="Y639" s="150"/>
      <c r="Z639" s="150"/>
      <c r="AA639" s="150"/>
      <c r="AB639" s="150"/>
      <c r="AC639" s="150"/>
      <c r="AD639" s="150"/>
      <c r="AE639" s="150"/>
      <c r="AF639" s="150"/>
      <c r="AG639" s="150" t="s">
        <v>315</v>
      </c>
      <c r="AH639" s="150">
        <v>0</v>
      </c>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246"/>
      <c r="D640" s="247"/>
      <c r="E640" s="247"/>
      <c r="F640" s="247"/>
      <c r="G640" s="247"/>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295</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ht="22.5" outlineLevel="1" x14ac:dyDescent="0.2">
      <c r="A641" s="174">
        <v>103</v>
      </c>
      <c r="B641" s="175" t="s">
        <v>814</v>
      </c>
      <c r="C641" s="185" t="s">
        <v>815</v>
      </c>
      <c r="D641" s="176" t="s">
        <v>384</v>
      </c>
      <c r="E641" s="177">
        <v>299.702</v>
      </c>
      <c r="F641" s="178"/>
      <c r="G641" s="179">
        <f>ROUND(E641*F641,2)</f>
        <v>0</v>
      </c>
      <c r="H641" s="178"/>
      <c r="I641" s="179">
        <f>ROUND(E641*H641,2)</f>
        <v>0</v>
      </c>
      <c r="J641" s="178"/>
      <c r="K641" s="179">
        <f>ROUND(E641*J641,2)</f>
        <v>0</v>
      </c>
      <c r="L641" s="179">
        <v>21</v>
      </c>
      <c r="M641" s="179">
        <f>G641*(1+L641/100)</f>
        <v>0</v>
      </c>
      <c r="N641" s="179">
        <v>0</v>
      </c>
      <c r="O641" s="179">
        <f>ROUND(E641*N641,2)</f>
        <v>0</v>
      </c>
      <c r="P641" s="179">
        <v>1E-3</v>
      </c>
      <c r="Q641" s="179">
        <f>ROUND(E641*P641,2)</f>
        <v>0.3</v>
      </c>
      <c r="R641" s="179" t="s">
        <v>816</v>
      </c>
      <c r="S641" s="179" t="s">
        <v>290</v>
      </c>
      <c r="T641" s="180" t="s">
        <v>361</v>
      </c>
      <c r="U641" s="160">
        <v>0.255</v>
      </c>
      <c r="V641" s="160">
        <f>ROUND(E641*U641,2)</f>
        <v>76.42</v>
      </c>
      <c r="W641" s="160"/>
      <c r="X641" s="150"/>
      <c r="Y641" s="150"/>
      <c r="Z641" s="150"/>
      <c r="AA641" s="150"/>
      <c r="AB641" s="150"/>
      <c r="AC641" s="150"/>
      <c r="AD641" s="150"/>
      <c r="AE641" s="150"/>
      <c r="AF641" s="150"/>
      <c r="AG641" s="150" t="s">
        <v>340</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186" t="s">
        <v>559</v>
      </c>
      <c r="D642" s="165"/>
      <c r="E642" s="166"/>
      <c r="F642" s="160"/>
      <c r="G642" s="160"/>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315</v>
      </c>
      <c r="AH642" s="150">
        <v>0</v>
      </c>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186" t="s">
        <v>817</v>
      </c>
      <c r="D643" s="165"/>
      <c r="E643" s="166"/>
      <c r="F643" s="160"/>
      <c r="G643" s="160"/>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315</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186" t="s">
        <v>818</v>
      </c>
      <c r="D644" s="165"/>
      <c r="E644" s="166">
        <v>21.58</v>
      </c>
      <c r="F644" s="160"/>
      <c r="G644" s="160"/>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315</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57"/>
      <c r="B645" s="158"/>
      <c r="C645" s="186" t="s">
        <v>819</v>
      </c>
      <c r="D645" s="165"/>
      <c r="E645" s="166">
        <v>20.55</v>
      </c>
      <c r="F645" s="160"/>
      <c r="G645" s="160"/>
      <c r="H645" s="160"/>
      <c r="I645" s="160"/>
      <c r="J645" s="160"/>
      <c r="K645" s="160"/>
      <c r="L645" s="160"/>
      <c r="M645" s="160"/>
      <c r="N645" s="160"/>
      <c r="O645" s="160"/>
      <c r="P645" s="160"/>
      <c r="Q645" s="160"/>
      <c r="R645" s="160"/>
      <c r="S645" s="160"/>
      <c r="T645" s="160"/>
      <c r="U645" s="160"/>
      <c r="V645" s="160"/>
      <c r="W645" s="160"/>
      <c r="X645" s="150"/>
      <c r="Y645" s="150"/>
      <c r="Z645" s="150"/>
      <c r="AA645" s="150"/>
      <c r="AB645" s="150"/>
      <c r="AC645" s="150"/>
      <c r="AD645" s="150"/>
      <c r="AE645" s="150"/>
      <c r="AF645" s="150"/>
      <c r="AG645" s="150" t="s">
        <v>315</v>
      </c>
      <c r="AH645" s="150">
        <v>0</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186" t="s">
        <v>820</v>
      </c>
      <c r="D646" s="165"/>
      <c r="E646" s="166"/>
      <c r="F646" s="160"/>
      <c r="G646" s="160"/>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315</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186" t="s">
        <v>737</v>
      </c>
      <c r="D647" s="165"/>
      <c r="E647" s="166"/>
      <c r="F647" s="160"/>
      <c r="G647" s="160"/>
      <c r="H647" s="160"/>
      <c r="I647" s="160"/>
      <c r="J647" s="160"/>
      <c r="K647" s="160"/>
      <c r="L647" s="160"/>
      <c r="M647" s="160"/>
      <c r="N647" s="160"/>
      <c r="O647" s="160"/>
      <c r="P647" s="160"/>
      <c r="Q647" s="160"/>
      <c r="R647" s="160"/>
      <c r="S647" s="160"/>
      <c r="T647" s="160"/>
      <c r="U647" s="160"/>
      <c r="V647" s="160"/>
      <c r="W647" s="160"/>
      <c r="X647" s="150"/>
      <c r="Y647" s="150"/>
      <c r="Z647" s="150"/>
      <c r="AA647" s="150"/>
      <c r="AB647" s="150"/>
      <c r="AC647" s="150"/>
      <c r="AD647" s="150"/>
      <c r="AE647" s="150"/>
      <c r="AF647" s="150"/>
      <c r="AG647" s="150" t="s">
        <v>315</v>
      </c>
      <c r="AH647" s="150">
        <v>0</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186" t="s">
        <v>821</v>
      </c>
      <c r="D648" s="165"/>
      <c r="E648" s="166">
        <v>38.35</v>
      </c>
      <c r="F648" s="160"/>
      <c r="G648" s="160"/>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315</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57"/>
      <c r="B649" s="158"/>
      <c r="C649" s="186" t="s">
        <v>821</v>
      </c>
      <c r="D649" s="165"/>
      <c r="E649" s="166">
        <v>38.35</v>
      </c>
      <c r="F649" s="160"/>
      <c r="G649" s="160"/>
      <c r="H649" s="160"/>
      <c r="I649" s="160"/>
      <c r="J649" s="160"/>
      <c r="K649" s="160"/>
      <c r="L649" s="160"/>
      <c r="M649" s="160"/>
      <c r="N649" s="160"/>
      <c r="O649" s="160"/>
      <c r="P649" s="160"/>
      <c r="Q649" s="160"/>
      <c r="R649" s="160"/>
      <c r="S649" s="160"/>
      <c r="T649" s="160"/>
      <c r="U649" s="160"/>
      <c r="V649" s="160"/>
      <c r="W649" s="160"/>
      <c r="X649" s="150"/>
      <c r="Y649" s="150"/>
      <c r="Z649" s="150"/>
      <c r="AA649" s="150"/>
      <c r="AB649" s="150"/>
      <c r="AC649" s="150"/>
      <c r="AD649" s="150"/>
      <c r="AE649" s="150"/>
      <c r="AF649" s="150"/>
      <c r="AG649" s="150" t="s">
        <v>315</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186" t="s">
        <v>821</v>
      </c>
      <c r="D650" s="165"/>
      <c r="E650" s="166">
        <v>38.35</v>
      </c>
      <c r="F650" s="160"/>
      <c r="G650" s="160"/>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315</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186" t="s">
        <v>822</v>
      </c>
      <c r="D651" s="165"/>
      <c r="E651" s="166"/>
      <c r="F651" s="160"/>
      <c r="G651" s="160"/>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315</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57"/>
      <c r="B652" s="158"/>
      <c r="C652" s="186" t="s">
        <v>823</v>
      </c>
      <c r="D652" s="165"/>
      <c r="E652" s="166">
        <v>142.52199999999999</v>
      </c>
      <c r="F652" s="160"/>
      <c r="G652" s="160"/>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315</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246"/>
      <c r="D653" s="247"/>
      <c r="E653" s="247"/>
      <c r="F653" s="247"/>
      <c r="G653" s="247"/>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295</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ht="22.5" outlineLevel="1" x14ac:dyDescent="0.2">
      <c r="A654" s="174">
        <v>104</v>
      </c>
      <c r="B654" s="175" t="s">
        <v>824</v>
      </c>
      <c r="C654" s="185" t="s">
        <v>825</v>
      </c>
      <c r="D654" s="176" t="s">
        <v>384</v>
      </c>
      <c r="E654" s="177">
        <v>142.35</v>
      </c>
      <c r="F654" s="178"/>
      <c r="G654" s="179">
        <f>ROUND(E654*F654,2)</f>
        <v>0</v>
      </c>
      <c r="H654" s="178"/>
      <c r="I654" s="179">
        <f>ROUND(E654*H654,2)</f>
        <v>0</v>
      </c>
      <c r="J654" s="178"/>
      <c r="K654" s="179">
        <f>ROUND(E654*J654,2)</f>
        <v>0</v>
      </c>
      <c r="L654" s="179">
        <v>21</v>
      </c>
      <c r="M654" s="179">
        <f>G654*(1+L654/100)</f>
        <v>0</v>
      </c>
      <c r="N654" s="179">
        <v>0</v>
      </c>
      <c r="O654" s="179">
        <f>ROUND(E654*N654,2)</f>
        <v>0</v>
      </c>
      <c r="P654" s="179">
        <v>1E-3</v>
      </c>
      <c r="Q654" s="179">
        <f>ROUND(E654*P654,2)</f>
        <v>0.14000000000000001</v>
      </c>
      <c r="R654" s="179" t="s">
        <v>816</v>
      </c>
      <c r="S654" s="179" t="s">
        <v>290</v>
      </c>
      <c r="T654" s="180" t="s">
        <v>361</v>
      </c>
      <c r="U654" s="160">
        <v>0.26800000000000002</v>
      </c>
      <c r="V654" s="160">
        <f>ROUND(E654*U654,2)</f>
        <v>38.15</v>
      </c>
      <c r="W654" s="160"/>
      <c r="X654" s="150"/>
      <c r="Y654" s="150"/>
      <c r="Z654" s="150"/>
      <c r="AA654" s="150"/>
      <c r="AB654" s="150"/>
      <c r="AC654" s="150"/>
      <c r="AD654" s="150"/>
      <c r="AE654" s="150"/>
      <c r="AF654" s="150"/>
      <c r="AG654" s="150" t="s">
        <v>340</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186" t="s">
        <v>559</v>
      </c>
      <c r="D655" s="165"/>
      <c r="E655" s="166"/>
      <c r="F655" s="160"/>
      <c r="G655" s="160"/>
      <c r="H655" s="160"/>
      <c r="I655" s="160"/>
      <c r="J655" s="160"/>
      <c r="K655" s="160"/>
      <c r="L655" s="160"/>
      <c r="M655" s="160"/>
      <c r="N655" s="160"/>
      <c r="O655" s="160"/>
      <c r="P655" s="160"/>
      <c r="Q655" s="160"/>
      <c r="R655" s="160"/>
      <c r="S655" s="160"/>
      <c r="T655" s="160"/>
      <c r="U655" s="160"/>
      <c r="V655" s="160"/>
      <c r="W655" s="160"/>
      <c r="X655" s="150"/>
      <c r="Y655" s="150"/>
      <c r="Z655" s="150"/>
      <c r="AA655" s="150"/>
      <c r="AB655" s="150"/>
      <c r="AC655" s="150"/>
      <c r="AD655" s="150"/>
      <c r="AE655" s="150"/>
      <c r="AF655" s="150"/>
      <c r="AG655" s="150" t="s">
        <v>315</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186" t="s">
        <v>817</v>
      </c>
      <c r="D656" s="165"/>
      <c r="E656" s="166"/>
      <c r="F656" s="160"/>
      <c r="G656" s="160"/>
      <c r="H656" s="160"/>
      <c r="I656" s="160"/>
      <c r="J656" s="160"/>
      <c r="K656" s="160"/>
      <c r="L656" s="160"/>
      <c r="M656" s="160"/>
      <c r="N656" s="160"/>
      <c r="O656" s="160"/>
      <c r="P656" s="160"/>
      <c r="Q656" s="160"/>
      <c r="R656" s="160"/>
      <c r="S656" s="160"/>
      <c r="T656" s="160"/>
      <c r="U656" s="160"/>
      <c r="V656" s="160"/>
      <c r="W656" s="160"/>
      <c r="X656" s="150"/>
      <c r="Y656" s="150"/>
      <c r="Z656" s="150"/>
      <c r="AA656" s="150"/>
      <c r="AB656" s="150"/>
      <c r="AC656" s="150"/>
      <c r="AD656" s="150"/>
      <c r="AE656" s="150"/>
      <c r="AF656" s="150"/>
      <c r="AG656" s="150" t="s">
        <v>315</v>
      </c>
      <c r="AH656" s="150">
        <v>0</v>
      </c>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186" t="s">
        <v>826</v>
      </c>
      <c r="D657" s="165"/>
      <c r="E657" s="166">
        <v>10.4</v>
      </c>
      <c r="F657" s="160"/>
      <c r="G657" s="160"/>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315</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57"/>
      <c r="B658" s="158"/>
      <c r="C658" s="186" t="s">
        <v>827</v>
      </c>
      <c r="D658" s="165"/>
      <c r="E658" s="166">
        <v>11</v>
      </c>
      <c r="F658" s="160"/>
      <c r="G658" s="160"/>
      <c r="H658" s="160"/>
      <c r="I658" s="160"/>
      <c r="J658" s="160"/>
      <c r="K658" s="160"/>
      <c r="L658" s="160"/>
      <c r="M658" s="160"/>
      <c r="N658" s="160"/>
      <c r="O658" s="160"/>
      <c r="P658" s="160"/>
      <c r="Q658" s="160"/>
      <c r="R658" s="160"/>
      <c r="S658" s="160"/>
      <c r="T658" s="160"/>
      <c r="U658" s="160"/>
      <c r="V658" s="160"/>
      <c r="W658" s="160"/>
      <c r="X658" s="150"/>
      <c r="Y658" s="150"/>
      <c r="Z658" s="150"/>
      <c r="AA658" s="150"/>
      <c r="AB658" s="150"/>
      <c r="AC658" s="150"/>
      <c r="AD658" s="150"/>
      <c r="AE658" s="150"/>
      <c r="AF658" s="150"/>
      <c r="AG658" s="150" t="s">
        <v>315</v>
      </c>
      <c r="AH658" s="150">
        <v>0</v>
      </c>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186" t="s">
        <v>820</v>
      </c>
      <c r="D659" s="165"/>
      <c r="E659" s="166"/>
      <c r="F659" s="160"/>
      <c r="G659" s="160"/>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315</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186" t="s">
        <v>737</v>
      </c>
      <c r="D660" s="165"/>
      <c r="E660" s="166"/>
      <c r="F660" s="160"/>
      <c r="G660" s="160"/>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315</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186" t="s">
        <v>828</v>
      </c>
      <c r="D661" s="165"/>
      <c r="E661" s="166">
        <v>11.5</v>
      </c>
      <c r="F661" s="160"/>
      <c r="G661" s="160"/>
      <c r="H661" s="160"/>
      <c r="I661" s="160"/>
      <c r="J661" s="160"/>
      <c r="K661" s="160"/>
      <c r="L661" s="160"/>
      <c r="M661" s="160"/>
      <c r="N661" s="160"/>
      <c r="O661" s="160"/>
      <c r="P661" s="160"/>
      <c r="Q661" s="160"/>
      <c r="R661" s="160"/>
      <c r="S661" s="160"/>
      <c r="T661" s="160"/>
      <c r="U661" s="160"/>
      <c r="V661" s="160"/>
      <c r="W661" s="160"/>
      <c r="X661" s="150"/>
      <c r="Y661" s="150"/>
      <c r="Z661" s="150"/>
      <c r="AA661" s="150"/>
      <c r="AB661" s="150"/>
      <c r="AC661" s="150"/>
      <c r="AD661" s="150"/>
      <c r="AE661" s="150"/>
      <c r="AF661" s="150"/>
      <c r="AG661" s="150" t="s">
        <v>315</v>
      </c>
      <c r="AH661" s="150">
        <v>0</v>
      </c>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186" t="s">
        <v>829</v>
      </c>
      <c r="D662" s="165"/>
      <c r="E662" s="166">
        <v>14</v>
      </c>
      <c r="F662" s="160"/>
      <c r="G662" s="160"/>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315</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186" t="s">
        <v>830</v>
      </c>
      <c r="D663" s="165"/>
      <c r="E663" s="166">
        <v>15.6</v>
      </c>
      <c r="F663" s="160"/>
      <c r="G663" s="160"/>
      <c r="H663" s="160"/>
      <c r="I663" s="160"/>
      <c r="J663" s="160"/>
      <c r="K663" s="160"/>
      <c r="L663" s="160"/>
      <c r="M663" s="160"/>
      <c r="N663" s="160"/>
      <c r="O663" s="160"/>
      <c r="P663" s="160"/>
      <c r="Q663" s="160"/>
      <c r="R663" s="160"/>
      <c r="S663" s="160"/>
      <c r="T663" s="160"/>
      <c r="U663" s="160"/>
      <c r="V663" s="160"/>
      <c r="W663" s="160"/>
      <c r="X663" s="150"/>
      <c r="Y663" s="150"/>
      <c r="Z663" s="150"/>
      <c r="AA663" s="150"/>
      <c r="AB663" s="150"/>
      <c r="AC663" s="150"/>
      <c r="AD663" s="150"/>
      <c r="AE663" s="150"/>
      <c r="AF663" s="150"/>
      <c r="AG663" s="150" t="s">
        <v>315</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186" t="s">
        <v>831</v>
      </c>
      <c r="D664" s="165"/>
      <c r="E664" s="166">
        <v>11.25</v>
      </c>
      <c r="F664" s="160"/>
      <c r="G664" s="160"/>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315</v>
      </c>
      <c r="AH664" s="150">
        <v>0</v>
      </c>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c r="B665" s="158"/>
      <c r="C665" s="186" t="s">
        <v>826</v>
      </c>
      <c r="D665" s="165"/>
      <c r="E665" s="166">
        <v>10.4</v>
      </c>
      <c r="F665" s="160"/>
      <c r="G665" s="160"/>
      <c r="H665" s="160"/>
      <c r="I665" s="160"/>
      <c r="J665" s="160"/>
      <c r="K665" s="160"/>
      <c r="L665" s="160"/>
      <c r="M665" s="160"/>
      <c r="N665" s="160"/>
      <c r="O665" s="160"/>
      <c r="P665" s="160"/>
      <c r="Q665" s="160"/>
      <c r="R665" s="160"/>
      <c r="S665" s="160"/>
      <c r="T665" s="160"/>
      <c r="U665" s="160"/>
      <c r="V665" s="160"/>
      <c r="W665" s="160"/>
      <c r="X665" s="150"/>
      <c r="Y665" s="150"/>
      <c r="Z665" s="150"/>
      <c r="AA665" s="150"/>
      <c r="AB665" s="150"/>
      <c r="AC665" s="150"/>
      <c r="AD665" s="150"/>
      <c r="AE665" s="150"/>
      <c r="AF665" s="150"/>
      <c r="AG665" s="150" t="s">
        <v>315</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186" t="s">
        <v>832</v>
      </c>
      <c r="D666" s="165"/>
      <c r="E666" s="166">
        <v>13.8</v>
      </c>
      <c r="F666" s="160"/>
      <c r="G666" s="160"/>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315</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186" t="s">
        <v>833</v>
      </c>
      <c r="D667" s="165"/>
      <c r="E667" s="166">
        <v>12.8</v>
      </c>
      <c r="F667" s="160"/>
      <c r="G667" s="160"/>
      <c r="H667" s="160"/>
      <c r="I667" s="160"/>
      <c r="J667" s="160"/>
      <c r="K667" s="160"/>
      <c r="L667" s="160"/>
      <c r="M667" s="160"/>
      <c r="N667" s="160"/>
      <c r="O667" s="160"/>
      <c r="P667" s="160"/>
      <c r="Q667" s="160"/>
      <c r="R667" s="160"/>
      <c r="S667" s="160"/>
      <c r="T667" s="160"/>
      <c r="U667" s="160"/>
      <c r="V667" s="160"/>
      <c r="W667" s="160"/>
      <c r="X667" s="150"/>
      <c r="Y667" s="150"/>
      <c r="Z667" s="150"/>
      <c r="AA667" s="150"/>
      <c r="AB667" s="150"/>
      <c r="AC667" s="150"/>
      <c r="AD667" s="150"/>
      <c r="AE667" s="150"/>
      <c r="AF667" s="150"/>
      <c r="AG667" s="150" t="s">
        <v>315</v>
      </c>
      <c r="AH667" s="150">
        <v>0</v>
      </c>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186" t="s">
        <v>834</v>
      </c>
      <c r="D668" s="165"/>
      <c r="E668" s="166">
        <v>17.2</v>
      </c>
      <c r="F668" s="160"/>
      <c r="G668" s="160"/>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315</v>
      </c>
      <c r="AH668" s="150">
        <v>0</v>
      </c>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
      <c r="A669" s="157"/>
      <c r="B669" s="158"/>
      <c r="C669" s="186" t="s">
        <v>835</v>
      </c>
      <c r="D669" s="165"/>
      <c r="E669" s="166">
        <v>14.4</v>
      </c>
      <c r="F669" s="160"/>
      <c r="G669" s="160"/>
      <c r="H669" s="160"/>
      <c r="I669" s="160"/>
      <c r="J669" s="160"/>
      <c r="K669" s="160"/>
      <c r="L669" s="160"/>
      <c r="M669" s="160"/>
      <c r="N669" s="160"/>
      <c r="O669" s="160"/>
      <c r="P669" s="160"/>
      <c r="Q669" s="160"/>
      <c r="R669" s="160"/>
      <c r="S669" s="160"/>
      <c r="T669" s="160"/>
      <c r="U669" s="160"/>
      <c r="V669" s="160"/>
      <c r="W669" s="160"/>
      <c r="X669" s="150"/>
      <c r="Y669" s="150"/>
      <c r="Z669" s="150"/>
      <c r="AA669" s="150"/>
      <c r="AB669" s="150"/>
      <c r="AC669" s="150"/>
      <c r="AD669" s="150"/>
      <c r="AE669" s="150"/>
      <c r="AF669" s="150"/>
      <c r="AG669" s="150" t="s">
        <v>315</v>
      </c>
      <c r="AH669" s="150">
        <v>0</v>
      </c>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246"/>
      <c r="D670" s="247"/>
      <c r="E670" s="247"/>
      <c r="F670" s="247"/>
      <c r="G670" s="247"/>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295</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74">
        <v>105</v>
      </c>
      <c r="B671" s="175" t="s">
        <v>836</v>
      </c>
      <c r="C671" s="185" t="s">
        <v>837</v>
      </c>
      <c r="D671" s="176" t="s">
        <v>384</v>
      </c>
      <c r="E671" s="177">
        <v>188.25614999999999</v>
      </c>
      <c r="F671" s="178"/>
      <c r="G671" s="179">
        <f>ROUND(E671*F671,2)</f>
        <v>0</v>
      </c>
      <c r="H671" s="178"/>
      <c r="I671" s="179">
        <f>ROUND(E671*H671,2)</f>
        <v>0</v>
      </c>
      <c r="J671" s="178"/>
      <c r="K671" s="179">
        <f>ROUND(E671*J671,2)</f>
        <v>0</v>
      </c>
      <c r="L671" s="179">
        <v>21</v>
      </c>
      <c r="M671" s="179">
        <f>G671*(1+L671/100)</f>
        <v>0</v>
      </c>
      <c r="N671" s="179">
        <v>0</v>
      </c>
      <c r="O671" s="179">
        <f>ROUND(E671*N671,2)</f>
        <v>0</v>
      </c>
      <c r="P671" s="179">
        <v>3.2000000000000002E-3</v>
      </c>
      <c r="Q671" s="179">
        <f>ROUND(E671*P671,2)</f>
        <v>0.6</v>
      </c>
      <c r="R671" s="179" t="s">
        <v>838</v>
      </c>
      <c r="S671" s="179" t="s">
        <v>290</v>
      </c>
      <c r="T671" s="180" t="s">
        <v>361</v>
      </c>
      <c r="U671" s="160">
        <v>7.2499999999999995E-2</v>
      </c>
      <c r="V671" s="160">
        <f>ROUND(E671*U671,2)</f>
        <v>13.65</v>
      </c>
      <c r="W671" s="160"/>
      <c r="X671" s="150"/>
      <c r="Y671" s="150"/>
      <c r="Z671" s="150"/>
      <c r="AA671" s="150"/>
      <c r="AB671" s="150"/>
      <c r="AC671" s="150"/>
      <c r="AD671" s="150"/>
      <c r="AE671" s="150"/>
      <c r="AF671" s="150"/>
      <c r="AG671" s="150" t="s">
        <v>340</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186" t="s">
        <v>363</v>
      </c>
      <c r="D672" s="165"/>
      <c r="E672" s="166"/>
      <c r="F672" s="160"/>
      <c r="G672" s="160"/>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315</v>
      </c>
      <c r="AH672" s="150">
        <v>0</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186" t="s">
        <v>544</v>
      </c>
      <c r="D673" s="165"/>
      <c r="E673" s="166"/>
      <c r="F673" s="160"/>
      <c r="G673" s="160"/>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315</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186" t="s">
        <v>839</v>
      </c>
      <c r="D674" s="165"/>
      <c r="E674" s="166">
        <v>188.25614999999999</v>
      </c>
      <c r="F674" s="160"/>
      <c r="G674" s="160"/>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315</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246"/>
      <c r="D675" s="247"/>
      <c r="E675" s="247"/>
      <c r="F675" s="247"/>
      <c r="G675" s="247"/>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295</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74">
        <v>106</v>
      </c>
      <c r="B676" s="175" t="s">
        <v>840</v>
      </c>
      <c r="C676" s="185" t="s">
        <v>841</v>
      </c>
      <c r="D676" s="176" t="s">
        <v>384</v>
      </c>
      <c r="E676" s="177">
        <v>236</v>
      </c>
      <c r="F676" s="178"/>
      <c r="G676" s="179">
        <f>ROUND(E676*F676,2)</f>
        <v>0</v>
      </c>
      <c r="H676" s="178"/>
      <c r="I676" s="179">
        <f>ROUND(E676*H676,2)</f>
        <v>0</v>
      </c>
      <c r="J676" s="178"/>
      <c r="K676" s="179">
        <f>ROUND(E676*J676,2)</f>
        <v>0</v>
      </c>
      <c r="L676" s="179">
        <v>21</v>
      </c>
      <c r="M676" s="179">
        <f>G676*(1+L676/100)</f>
        <v>0</v>
      </c>
      <c r="N676" s="179">
        <v>0</v>
      </c>
      <c r="O676" s="179">
        <f>ROUND(E676*N676,2)</f>
        <v>0</v>
      </c>
      <c r="P676" s="179">
        <v>6.0000000000000001E-3</v>
      </c>
      <c r="Q676" s="179">
        <f>ROUND(E676*P676,2)</f>
        <v>1.42</v>
      </c>
      <c r="R676" s="179"/>
      <c r="S676" s="179" t="s">
        <v>322</v>
      </c>
      <c r="T676" s="180" t="s">
        <v>687</v>
      </c>
      <c r="U676" s="160">
        <v>0.05</v>
      </c>
      <c r="V676" s="160">
        <f>ROUND(E676*U676,2)</f>
        <v>11.8</v>
      </c>
      <c r="W676" s="160"/>
      <c r="X676" s="150"/>
      <c r="Y676" s="150"/>
      <c r="Z676" s="150"/>
      <c r="AA676" s="150"/>
      <c r="AB676" s="150"/>
      <c r="AC676" s="150"/>
      <c r="AD676" s="150"/>
      <c r="AE676" s="150"/>
      <c r="AF676" s="150"/>
      <c r="AG676" s="150" t="s">
        <v>472</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244" t="s">
        <v>800</v>
      </c>
      <c r="D677" s="245"/>
      <c r="E677" s="245"/>
      <c r="F677" s="245"/>
      <c r="G677" s="245"/>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294</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186" t="s">
        <v>735</v>
      </c>
      <c r="D678" s="165"/>
      <c r="E678" s="166"/>
      <c r="F678" s="160"/>
      <c r="G678" s="160"/>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315</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57"/>
      <c r="B679" s="158"/>
      <c r="C679" s="186" t="s">
        <v>736</v>
      </c>
      <c r="D679" s="165"/>
      <c r="E679" s="166"/>
      <c r="F679" s="160"/>
      <c r="G679" s="160"/>
      <c r="H679" s="160"/>
      <c r="I679" s="160"/>
      <c r="J679" s="160"/>
      <c r="K679" s="160"/>
      <c r="L679" s="160"/>
      <c r="M679" s="160"/>
      <c r="N679" s="160"/>
      <c r="O679" s="160"/>
      <c r="P679" s="160"/>
      <c r="Q679" s="160"/>
      <c r="R679" s="160"/>
      <c r="S679" s="160"/>
      <c r="T679" s="160"/>
      <c r="U679" s="160"/>
      <c r="V679" s="160"/>
      <c r="W679" s="160"/>
      <c r="X679" s="150"/>
      <c r="Y679" s="150"/>
      <c r="Z679" s="150"/>
      <c r="AA679" s="150"/>
      <c r="AB679" s="150"/>
      <c r="AC679" s="150"/>
      <c r="AD679" s="150"/>
      <c r="AE679" s="150"/>
      <c r="AF679" s="150"/>
      <c r="AG679" s="150" t="s">
        <v>315</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186" t="s">
        <v>737</v>
      </c>
      <c r="D680" s="165"/>
      <c r="E680" s="166"/>
      <c r="F680" s="160"/>
      <c r="G680" s="160"/>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315</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186" t="s">
        <v>796</v>
      </c>
      <c r="D681" s="165"/>
      <c r="E681" s="166">
        <v>236</v>
      </c>
      <c r="F681" s="160"/>
      <c r="G681" s="160"/>
      <c r="H681" s="160"/>
      <c r="I681" s="160"/>
      <c r="J681" s="160"/>
      <c r="K681" s="160"/>
      <c r="L681" s="160"/>
      <c r="M681" s="160"/>
      <c r="N681" s="160"/>
      <c r="O681" s="160"/>
      <c r="P681" s="160"/>
      <c r="Q681" s="160"/>
      <c r="R681" s="160"/>
      <c r="S681" s="160"/>
      <c r="T681" s="160"/>
      <c r="U681" s="160"/>
      <c r="V681" s="160"/>
      <c r="W681" s="160"/>
      <c r="X681" s="150"/>
      <c r="Y681" s="150"/>
      <c r="Z681" s="150"/>
      <c r="AA681" s="150"/>
      <c r="AB681" s="150"/>
      <c r="AC681" s="150"/>
      <c r="AD681" s="150"/>
      <c r="AE681" s="150"/>
      <c r="AF681" s="150"/>
      <c r="AG681" s="150" t="s">
        <v>315</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246"/>
      <c r="D682" s="247"/>
      <c r="E682" s="247"/>
      <c r="F682" s="247"/>
      <c r="G682" s="247"/>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295</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ht="22.5" outlineLevel="1" x14ac:dyDescent="0.2">
      <c r="A683" s="174">
        <v>107</v>
      </c>
      <c r="B683" s="175" t="s">
        <v>842</v>
      </c>
      <c r="C683" s="185" t="s">
        <v>843</v>
      </c>
      <c r="D683" s="176" t="s">
        <v>384</v>
      </c>
      <c r="E683" s="177">
        <v>61.18</v>
      </c>
      <c r="F683" s="178"/>
      <c r="G683" s="179">
        <f>ROUND(E683*F683,2)</f>
        <v>0</v>
      </c>
      <c r="H683" s="178"/>
      <c r="I683" s="179">
        <f>ROUND(E683*H683,2)</f>
        <v>0</v>
      </c>
      <c r="J683" s="178"/>
      <c r="K683" s="179">
        <f>ROUND(E683*J683,2)</f>
        <v>0</v>
      </c>
      <c r="L683" s="179">
        <v>21</v>
      </c>
      <c r="M683" s="179">
        <f>G683*(1+L683/100)</f>
        <v>0</v>
      </c>
      <c r="N683" s="179">
        <v>0</v>
      </c>
      <c r="O683" s="179">
        <f>ROUND(E683*N683,2)</f>
        <v>0</v>
      </c>
      <c r="P683" s="179">
        <v>0</v>
      </c>
      <c r="Q683" s="179">
        <f>ROUND(E683*P683,2)</f>
        <v>0</v>
      </c>
      <c r="R683" s="179"/>
      <c r="S683" s="179" t="s">
        <v>322</v>
      </c>
      <c r="T683" s="180" t="s">
        <v>291</v>
      </c>
      <c r="U683" s="160">
        <v>0.51</v>
      </c>
      <c r="V683" s="160">
        <f>ROUND(E683*U683,2)</f>
        <v>31.2</v>
      </c>
      <c r="W683" s="160"/>
      <c r="X683" s="150"/>
      <c r="Y683" s="150"/>
      <c r="Z683" s="150"/>
      <c r="AA683" s="150"/>
      <c r="AB683" s="150"/>
      <c r="AC683" s="150"/>
      <c r="AD683" s="150"/>
      <c r="AE683" s="150"/>
      <c r="AF683" s="150"/>
      <c r="AG683" s="150" t="s">
        <v>340</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186" t="s">
        <v>844</v>
      </c>
      <c r="D684" s="165"/>
      <c r="E684" s="166"/>
      <c r="F684" s="160"/>
      <c r="G684" s="160"/>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315</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186" t="s">
        <v>640</v>
      </c>
      <c r="D685" s="165"/>
      <c r="E685" s="166">
        <v>30</v>
      </c>
      <c r="F685" s="160"/>
      <c r="G685" s="160"/>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315</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186" t="s">
        <v>487</v>
      </c>
      <c r="D686" s="165"/>
      <c r="E686" s="166"/>
      <c r="F686" s="160"/>
      <c r="G686" s="160"/>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315</v>
      </c>
      <c r="AH686" s="150">
        <v>0</v>
      </c>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186" t="s">
        <v>845</v>
      </c>
      <c r="D687" s="165"/>
      <c r="E687" s="166">
        <v>19.18</v>
      </c>
      <c r="F687" s="160"/>
      <c r="G687" s="160"/>
      <c r="H687" s="160"/>
      <c r="I687" s="160"/>
      <c r="J687" s="160"/>
      <c r="K687" s="160"/>
      <c r="L687" s="160"/>
      <c r="M687" s="160"/>
      <c r="N687" s="160"/>
      <c r="O687" s="160"/>
      <c r="P687" s="160"/>
      <c r="Q687" s="160"/>
      <c r="R687" s="160"/>
      <c r="S687" s="160"/>
      <c r="T687" s="160"/>
      <c r="U687" s="160"/>
      <c r="V687" s="160"/>
      <c r="W687" s="160"/>
      <c r="X687" s="150"/>
      <c r="Y687" s="150"/>
      <c r="Z687" s="150"/>
      <c r="AA687" s="150"/>
      <c r="AB687" s="150"/>
      <c r="AC687" s="150"/>
      <c r="AD687" s="150"/>
      <c r="AE687" s="150"/>
      <c r="AF687" s="150"/>
      <c r="AG687" s="150" t="s">
        <v>315</v>
      </c>
      <c r="AH687" s="150">
        <v>0</v>
      </c>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186" t="s">
        <v>846</v>
      </c>
      <c r="D688" s="165"/>
      <c r="E688" s="166"/>
      <c r="F688" s="160"/>
      <c r="G688" s="160"/>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315</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186" t="s">
        <v>847</v>
      </c>
      <c r="D689" s="165"/>
      <c r="E689" s="166">
        <v>12</v>
      </c>
      <c r="F689" s="160"/>
      <c r="G689" s="160"/>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315</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246"/>
      <c r="D690" s="247"/>
      <c r="E690" s="247"/>
      <c r="F690" s="247"/>
      <c r="G690" s="247"/>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295</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ht="22.5" outlineLevel="1" x14ac:dyDescent="0.2">
      <c r="A691" s="174">
        <v>108</v>
      </c>
      <c r="B691" s="175" t="s">
        <v>848</v>
      </c>
      <c r="C691" s="185" t="s">
        <v>849</v>
      </c>
      <c r="D691" s="176" t="s">
        <v>384</v>
      </c>
      <c r="E691" s="177">
        <v>16.8</v>
      </c>
      <c r="F691" s="178"/>
      <c r="G691" s="179">
        <f>ROUND(E691*F691,2)</f>
        <v>0</v>
      </c>
      <c r="H691" s="178"/>
      <c r="I691" s="179">
        <f>ROUND(E691*H691,2)</f>
        <v>0</v>
      </c>
      <c r="J691" s="178"/>
      <c r="K691" s="179">
        <f>ROUND(E691*J691,2)</f>
        <v>0</v>
      </c>
      <c r="L691" s="179">
        <v>21</v>
      </c>
      <c r="M691" s="179">
        <f>G691*(1+L691/100)</f>
        <v>0</v>
      </c>
      <c r="N691" s="179">
        <v>0</v>
      </c>
      <c r="O691" s="179">
        <f>ROUND(E691*N691,2)</f>
        <v>0</v>
      </c>
      <c r="P691" s="179">
        <v>0</v>
      </c>
      <c r="Q691" s="179">
        <f>ROUND(E691*P691,2)</f>
        <v>0</v>
      </c>
      <c r="R691" s="179"/>
      <c r="S691" s="179" t="s">
        <v>322</v>
      </c>
      <c r="T691" s="180" t="s">
        <v>291</v>
      </c>
      <c r="U691" s="160">
        <v>0.51</v>
      </c>
      <c r="V691" s="160">
        <f>ROUND(E691*U691,2)</f>
        <v>8.57</v>
      </c>
      <c r="W691" s="160"/>
      <c r="X691" s="150"/>
      <c r="Y691" s="150"/>
      <c r="Z691" s="150"/>
      <c r="AA691" s="150"/>
      <c r="AB691" s="150"/>
      <c r="AC691" s="150"/>
      <c r="AD691" s="150"/>
      <c r="AE691" s="150"/>
      <c r="AF691" s="150"/>
      <c r="AG691" s="150" t="s">
        <v>340</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186" t="s">
        <v>412</v>
      </c>
      <c r="D692" s="165"/>
      <c r="E692" s="166"/>
      <c r="F692" s="160"/>
      <c r="G692" s="160"/>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315</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186" t="s">
        <v>850</v>
      </c>
      <c r="D693" s="165"/>
      <c r="E693" s="166">
        <v>16.8</v>
      </c>
      <c r="F693" s="160"/>
      <c r="G693" s="160"/>
      <c r="H693" s="160"/>
      <c r="I693" s="160"/>
      <c r="J693" s="160"/>
      <c r="K693" s="160"/>
      <c r="L693" s="160"/>
      <c r="M693" s="160"/>
      <c r="N693" s="160"/>
      <c r="O693" s="160"/>
      <c r="P693" s="160"/>
      <c r="Q693" s="160"/>
      <c r="R693" s="160"/>
      <c r="S693" s="160"/>
      <c r="T693" s="160"/>
      <c r="U693" s="160"/>
      <c r="V693" s="160"/>
      <c r="W693" s="160"/>
      <c r="X693" s="150"/>
      <c r="Y693" s="150"/>
      <c r="Z693" s="150"/>
      <c r="AA693" s="150"/>
      <c r="AB693" s="150"/>
      <c r="AC693" s="150"/>
      <c r="AD693" s="150"/>
      <c r="AE693" s="150"/>
      <c r="AF693" s="150"/>
      <c r="AG693" s="150" t="s">
        <v>315</v>
      </c>
      <c r="AH693" s="150">
        <v>0</v>
      </c>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46"/>
      <c r="D694" s="247"/>
      <c r="E694" s="247"/>
      <c r="F694" s="247"/>
      <c r="G694" s="247"/>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295</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74">
        <v>109</v>
      </c>
      <c r="B695" s="175" t="s">
        <v>851</v>
      </c>
      <c r="C695" s="185" t="s">
        <v>852</v>
      </c>
      <c r="D695" s="176" t="s">
        <v>552</v>
      </c>
      <c r="E695" s="177">
        <v>4.13</v>
      </c>
      <c r="F695" s="178"/>
      <c r="G695" s="179">
        <f>ROUND(E695*F695,2)</f>
        <v>0</v>
      </c>
      <c r="H695" s="178"/>
      <c r="I695" s="179">
        <f>ROUND(E695*H695,2)</f>
        <v>0</v>
      </c>
      <c r="J695" s="178"/>
      <c r="K695" s="179">
        <f>ROUND(E695*J695,2)</f>
        <v>0</v>
      </c>
      <c r="L695" s="179">
        <v>21</v>
      </c>
      <c r="M695" s="179">
        <f>G695*(1+L695/100)</f>
        <v>0</v>
      </c>
      <c r="N695" s="179">
        <v>0</v>
      </c>
      <c r="O695" s="179">
        <f>ROUND(E695*N695,2)</f>
        <v>0</v>
      </c>
      <c r="P695" s="179">
        <v>0</v>
      </c>
      <c r="Q695" s="179">
        <f>ROUND(E695*P695,2)</f>
        <v>0</v>
      </c>
      <c r="R695" s="179"/>
      <c r="S695" s="179" t="s">
        <v>322</v>
      </c>
      <c r="T695" s="180" t="s">
        <v>291</v>
      </c>
      <c r="U695" s="160">
        <v>0</v>
      </c>
      <c r="V695" s="160">
        <f>ROUND(E695*U695,2)</f>
        <v>0</v>
      </c>
      <c r="W695" s="160"/>
      <c r="X695" s="150"/>
      <c r="Y695" s="150"/>
      <c r="Z695" s="150"/>
      <c r="AA695" s="150"/>
      <c r="AB695" s="150"/>
      <c r="AC695" s="150"/>
      <c r="AD695" s="150"/>
      <c r="AE695" s="150"/>
      <c r="AF695" s="150"/>
      <c r="AG695" s="150" t="s">
        <v>340</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186" t="s">
        <v>559</v>
      </c>
      <c r="D696" s="165"/>
      <c r="E696" s="166"/>
      <c r="F696" s="160"/>
      <c r="G696" s="160"/>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315</v>
      </c>
      <c r="AH696" s="150">
        <v>0</v>
      </c>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57"/>
      <c r="B697" s="158"/>
      <c r="C697" s="186" t="s">
        <v>853</v>
      </c>
      <c r="D697" s="165"/>
      <c r="E697" s="166">
        <v>4.13</v>
      </c>
      <c r="F697" s="160"/>
      <c r="G697" s="160"/>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315</v>
      </c>
      <c r="AH697" s="150">
        <v>0</v>
      </c>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246"/>
      <c r="D698" s="247"/>
      <c r="E698" s="247"/>
      <c r="F698" s="247"/>
      <c r="G698" s="247"/>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295</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ht="22.5" outlineLevel="1" x14ac:dyDescent="0.2">
      <c r="A699" s="174">
        <v>110</v>
      </c>
      <c r="B699" s="175" t="s">
        <v>854</v>
      </c>
      <c r="C699" s="185" t="s">
        <v>855</v>
      </c>
      <c r="D699" s="176" t="s">
        <v>856</v>
      </c>
      <c r="E699" s="177">
        <v>26</v>
      </c>
      <c r="F699" s="178"/>
      <c r="G699" s="179">
        <f>ROUND(E699*F699,2)</f>
        <v>0</v>
      </c>
      <c r="H699" s="178"/>
      <c r="I699" s="179">
        <f>ROUND(E699*H699,2)</f>
        <v>0</v>
      </c>
      <c r="J699" s="178"/>
      <c r="K699" s="179">
        <f>ROUND(E699*J699,2)</f>
        <v>0</v>
      </c>
      <c r="L699" s="179">
        <v>21</v>
      </c>
      <c r="M699" s="179">
        <f>G699*(1+L699/100)</f>
        <v>0</v>
      </c>
      <c r="N699" s="179">
        <v>0</v>
      </c>
      <c r="O699" s="179">
        <f>ROUND(E699*N699,2)</f>
        <v>0</v>
      </c>
      <c r="P699" s="179">
        <v>0</v>
      </c>
      <c r="Q699" s="179">
        <f>ROUND(E699*P699,2)</f>
        <v>0</v>
      </c>
      <c r="R699" s="179"/>
      <c r="S699" s="179" t="s">
        <v>322</v>
      </c>
      <c r="T699" s="180" t="s">
        <v>291</v>
      </c>
      <c r="U699" s="160">
        <v>0</v>
      </c>
      <c r="V699" s="160">
        <f>ROUND(E699*U699,2)</f>
        <v>0</v>
      </c>
      <c r="W699" s="160"/>
      <c r="X699" s="150"/>
      <c r="Y699" s="150"/>
      <c r="Z699" s="150"/>
      <c r="AA699" s="150"/>
      <c r="AB699" s="150"/>
      <c r="AC699" s="150"/>
      <c r="AD699" s="150"/>
      <c r="AE699" s="150"/>
      <c r="AF699" s="150"/>
      <c r="AG699" s="150" t="s">
        <v>472</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186" t="s">
        <v>559</v>
      </c>
      <c r="D700" s="165"/>
      <c r="E700" s="166"/>
      <c r="F700" s="160"/>
      <c r="G700" s="160"/>
      <c r="H700" s="160"/>
      <c r="I700" s="160"/>
      <c r="J700" s="160"/>
      <c r="K700" s="160"/>
      <c r="L700" s="160"/>
      <c r="M700" s="160"/>
      <c r="N700" s="160"/>
      <c r="O700" s="160"/>
      <c r="P700" s="160"/>
      <c r="Q700" s="160"/>
      <c r="R700" s="160"/>
      <c r="S700" s="160"/>
      <c r="T700" s="160"/>
      <c r="U700" s="160"/>
      <c r="V700" s="160"/>
      <c r="W700" s="160"/>
      <c r="X700" s="150"/>
      <c r="Y700" s="150"/>
      <c r="Z700" s="150"/>
      <c r="AA700" s="150"/>
      <c r="AB700" s="150"/>
      <c r="AC700" s="150"/>
      <c r="AD700" s="150"/>
      <c r="AE700" s="150"/>
      <c r="AF700" s="150"/>
      <c r="AG700" s="150" t="s">
        <v>315</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186" t="s">
        <v>857</v>
      </c>
      <c r="D701" s="165"/>
      <c r="E701" s="166">
        <v>26</v>
      </c>
      <c r="F701" s="160"/>
      <c r="G701" s="160"/>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315</v>
      </c>
      <c r="AH701" s="150">
        <v>0</v>
      </c>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57"/>
      <c r="B702" s="158"/>
      <c r="C702" s="246"/>
      <c r="D702" s="247"/>
      <c r="E702" s="247"/>
      <c r="F702" s="247"/>
      <c r="G702" s="247"/>
      <c r="H702" s="160"/>
      <c r="I702" s="160"/>
      <c r="J702" s="160"/>
      <c r="K702" s="160"/>
      <c r="L702" s="160"/>
      <c r="M702" s="160"/>
      <c r="N702" s="160"/>
      <c r="O702" s="160"/>
      <c r="P702" s="160"/>
      <c r="Q702" s="160"/>
      <c r="R702" s="160"/>
      <c r="S702" s="160"/>
      <c r="T702" s="160"/>
      <c r="U702" s="160"/>
      <c r="V702" s="160"/>
      <c r="W702" s="160"/>
      <c r="X702" s="150"/>
      <c r="Y702" s="150"/>
      <c r="Z702" s="150"/>
      <c r="AA702" s="150"/>
      <c r="AB702" s="150"/>
      <c r="AC702" s="150"/>
      <c r="AD702" s="150"/>
      <c r="AE702" s="150"/>
      <c r="AF702" s="150"/>
      <c r="AG702" s="150" t="s">
        <v>295</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74">
        <v>111</v>
      </c>
      <c r="B703" s="175" t="s">
        <v>858</v>
      </c>
      <c r="C703" s="185" t="s">
        <v>859</v>
      </c>
      <c r="D703" s="176" t="s">
        <v>856</v>
      </c>
      <c r="E703" s="177">
        <v>1</v>
      </c>
      <c r="F703" s="178"/>
      <c r="G703" s="179">
        <f>ROUND(E703*F703,2)</f>
        <v>0</v>
      </c>
      <c r="H703" s="178"/>
      <c r="I703" s="179">
        <f>ROUND(E703*H703,2)</f>
        <v>0</v>
      </c>
      <c r="J703" s="178"/>
      <c r="K703" s="179">
        <f>ROUND(E703*J703,2)</f>
        <v>0</v>
      </c>
      <c r="L703" s="179">
        <v>21</v>
      </c>
      <c r="M703" s="179">
        <f>G703*(1+L703/100)</f>
        <v>0</v>
      </c>
      <c r="N703" s="179">
        <v>0</v>
      </c>
      <c r="O703" s="179">
        <f>ROUND(E703*N703,2)</f>
        <v>0</v>
      </c>
      <c r="P703" s="179">
        <v>0</v>
      </c>
      <c r="Q703" s="179">
        <f>ROUND(E703*P703,2)</f>
        <v>0</v>
      </c>
      <c r="R703" s="179"/>
      <c r="S703" s="179" t="s">
        <v>322</v>
      </c>
      <c r="T703" s="180" t="s">
        <v>291</v>
      </c>
      <c r="U703" s="160">
        <v>0</v>
      </c>
      <c r="V703" s="160">
        <f>ROUND(E703*U703,2)</f>
        <v>0</v>
      </c>
      <c r="W703" s="160"/>
      <c r="X703" s="150"/>
      <c r="Y703" s="150"/>
      <c r="Z703" s="150"/>
      <c r="AA703" s="150"/>
      <c r="AB703" s="150"/>
      <c r="AC703" s="150"/>
      <c r="AD703" s="150"/>
      <c r="AE703" s="150"/>
      <c r="AF703" s="150"/>
      <c r="AG703" s="150" t="s">
        <v>472</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186" t="s">
        <v>559</v>
      </c>
      <c r="D704" s="165"/>
      <c r="E704" s="166"/>
      <c r="F704" s="160"/>
      <c r="G704" s="160"/>
      <c r="H704" s="160"/>
      <c r="I704" s="160"/>
      <c r="J704" s="160"/>
      <c r="K704" s="160"/>
      <c r="L704" s="160"/>
      <c r="M704" s="160"/>
      <c r="N704" s="160"/>
      <c r="O704" s="160"/>
      <c r="P704" s="160"/>
      <c r="Q704" s="160"/>
      <c r="R704" s="160"/>
      <c r="S704" s="160"/>
      <c r="T704" s="160"/>
      <c r="U704" s="160"/>
      <c r="V704" s="160"/>
      <c r="W704" s="160"/>
      <c r="X704" s="150"/>
      <c r="Y704" s="150"/>
      <c r="Z704" s="150"/>
      <c r="AA704" s="150"/>
      <c r="AB704" s="150"/>
      <c r="AC704" s="150"/>
      <c r="AD704" s="150"/>
      <c r="AE704" s="150"/>
      <c r="AF704" s="150"/>
      <c r="AG704" s="150" t="s">
        <v>315</v>
      </c>
      <c r="AH704" s="150">
        <v>0</v>
      </c>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186" t="s">
        <v>92</v>
      </c>
      <c r="D705" s="165"/>
      <c r="E705" s="166">
        <v>1</v>
      </c>
      <c r="F705" s="160"/>
      <c r="G705" s="160"/>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315</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246"/>
      <c r="D706" s="247"/>
      <c r="E706" s="247"/>
      <c r="F706" s="247"/>
      <c r="G706" s="247"/>
      <c r="H706" s="160"/>
      <c r="I706" s="160"/>
      <c r="J706" s="160"/>
      <c r="K706" s="160"/>
      <c r="L706" s="160"/>
      <c r="M706" s="160"/>
      <c r="N706" s="160"/>
      <c r="O706" s="160"/>
      <c r="P706" s="160"/>
      <c r="Q706" s="160"/>
      <c r="R706" s="160"/>
      <c r="S706" s="160"/>
      <c r="T706" s="160"/>
      <c r="U706" s="160"/>
      <c r="V706" s="160"/>
      <c r="W706" s="160"/>
      <c r="X706" s="150"/>
      <c r="Y706" s="150"/>
      <c r="Z706" s="150"/>
      <c r="AA706" s="150"/>
      <c r="AB706" s="150"/>
      <c r="AC706" s="150"/>
      <c r="AD706" s="150"/>
      <c r="AE706" s="150"/>
      <c r="AF706" s="150"/>
      <c r="AG706" s="150" t="s">
        <v>295</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74">
        <v>112</v>
      </c>
      <c r="B707" s="175" t="s">
        <v>860</v>
      </c>
      <c r="C707" s="185" t="s">
        <v>861</v>
      </c>
      <c r="D707" s="176" t="s">
        <v>552</v>
      </c>
      <c r="E707" s="177">
        <v>73.894999999999996</v>
      </c>
      <c r="F707" s="178"/>
      <c r="G707" s="179">
        <f>ROUND(E707*F707,2)</f>
        <v>0</v>
      </c>
      <c r="H707" s="178"/>
      <c r="I707" s="179">
        <f>ROUND(E707*H707,2)</f>
        <v>0</v>
      </c>
      <c r="J707" s="178"/>
      <c r="K707" s="179">
        <f>ROUND(E707*J707,2)</f>
        <v>0</v>
      </c>
      <c r="L707" s="179">
        <v>21</v>
      </c>
      <c r="M707" s="179">
        <f>G707*(1+L707/100)</f>
        <v>0</v>
      </c>
      <c r="N707" s="179">
        <v>0</v>
      </c>
      <c r="O707" s="179">
        <f>ROUND(E707*N707,2)</f>
        <v>0</v>
      </c>
      <c r="P707" s="179">
        <v>0</v>
      </c>
      <c r="Q707" s="179">
        <f>ROUND(E707*P707,2)</f>
        <v>0</v>
      </c>
      <c r="R707" s="179"/>
      <c r="S707" s="179" t="s">
        <v>322</v>
      </c>
      <c r="T707" s="180" t="s">
        <v>291</v>
      </c>
      <c r="U707" s="160">
        <v>0</v>
      </c>
      <c r="V707" s="160">
        <f>ROUND(E707*U707,2)</f>
        <v>0</v>
      </c>
      <c r="W707" s="160"/>
      <c r="X707" s="150"/>
      <c r="Y707" s="150"/>
      <c r="Z707" s="150"/>
      <c r="AA707" s="150"/>
      <c r="AB707" s="150"/>
      <c r="AC707" s="150"/>
      <c r="AD707" s="150"/>
      <c r="AE707" s="150"/>
      <c r="AF707" s="150"/>
      <c r="AG707" s="150" t="s">
        <v>472</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57"/>
      <c r="B708" s="158"/>
      <c r="C708" s="186" t="s">
        <v>736</v>
      </c>
      <c r="D708" s="165"/>
      <c r="E708" s="166"/>
      <c r="F708" s="160"/>
      <c r="G708" s="160"/>
      <c r="H708" s="160"/>
      <c r="I708" s="160"/>
      <c r="J708" s="160"/>
      <c r="K708" s="160"/>
      <c r="L708" s="160"/>
      <c r="M708" s="160"/>
      <c r="N708" s="160"/>
      <c r="O708" s="160"/>
      <c r="P708" s="160"/>
      <c r="Q708" s="160"/>
      <c r="R708" s="160"/>
      <c r="S708" s="160"/>
      <c r="T708" s="160"/>
      <c r="U708" s="160"/>
      <c r="V708" s="160"/>
      <c r="W708" s="160"/>
      <c r="X708" s="150"/>
      <c r="Y708" s="150"/>
      <c r="Z708" s="150"/>
      <c r="AA708" s="150"/>
      <c r="AB708" s="150"/>
      <c r="AC708" s="150"/>
      <c r="AD708" s="150"/>
      <c r="AE708" s="150"/>
      <c r="AF708" s="150"/>
      <c r="AG708" s="150" t="s">
        <v>315</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186" t="s">
        <v>862</v>
      </c>
      <c r="D709" s="165"/>
      <c r="E709" s="166">
        <v>84.694999999999993</v>
      </c>
      <c r="F709" s="160"/>
      <c r="G709" s="160"/>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315</v>
      </c>
      <c r="AH709" s="150">
        <v>0</v>
      </c>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57"/>
      <c r="B710" s="158"/>
      <c r="C710" s="186" t="s">
        <v>863</v>
      </c>
      <c r="D710" s="165"/>
      <c r="E710" s="166">
        <v>-10.8</v>
      </c>
      <c r="F710" s="160"/>
      <c r="G710" s="160"/>
      <c r="H710" s="160"/>
      <c r="I710" s="160"/>
      <c r="J710" s="160"/>
      <c r="K710" s="160"/>
      <c r="L710" s="160"/>
      <c r="M710" s="160"/>
      <c r="N710" s="160"/>
      <c r="O710" s="160"/>
      <c r="P710" s="160"/>
      <c r="Q710" s="160"/>
      <c r="R710" s="160"/>
      <c r="S710" s="160"/>
      <c r="T710" s="160"/>
      <c r="U710" s="160"/>
      <c r="V710" s="160"/>
      <c r="W710" s="160"/>
      <c r="X710" s="150"/>
      <c r="Y710" s="150"/>
      <c r="Z710" s="150"/>
      <c r="AA710" s="150"/>
      <c r="AB710" s="150"/>
      <c r="AC710" s="150"/>
      <c r="AD710" s="150"/>
      <c r="AE710" s="150"/>
      <c r="AF710" s="150"/>
      <c r="AG710" s="150" t="s">
        <v>315</v>
      </c>
      <c r="AH710" s="150">
        <v>0</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246"/>
      <c r="D711" s="247"/>
      <c r="E711" s="247"/>
      <c r="F711" s="247"/>
      <c r="G711" s="247"/>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295</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74">
        <v>113</v>
      </c>
      <c r="B712" s="175" t="s">
        <v>864</v>
      </c>
      <c r="C712" s="185" t="s">
        <v>865</v>
      </c>
      <c r="D712" s="176" t="s">
        <v>384</v>
      </c>
      <c r="E712" s="177">
        <v>234.3</v>
      </c>
      <c r="F712" s="178"/>
      <c r="G712" s="179">
        <f>ROUND(E712*F712,2)</f>
        <v>0</v>
      </c>
      <c r="H712" s="178"/>
      <c r="I712" s="179">
        <f>ROUND(E712*H712,2)</f>
        <v>0</v>
      </c>
      <c r="J712" s="178"/>
      <c r="K712" s="179">
        <f>ROUND(E712*J712,2)</f>
        <v>0</v>
      </c>
      <c r="L712" s="179">
        <v>21</v>
      </c>
      <c r="M712" s="179">
        <f>G712*(1+L712/100)</f>
        <v>0</v>
      </c>
      <c r="N712" s="179">
        <v>0</v>
      </c>
      <c r="O712" s="179">
        <f>ROUND(E712*N712,2)</f>
        <v>0</v>
      </c>
      <c r="P712" s="179">
        <v>1.75E-3</v>
      </c>
      <c r="Q712" s="179">
        <f>ROUND(E712*P712,2)</f>
        <v>0.41</v>
      </c>
      <c r="R712" s="179"/>
      <c r="S712" s="179" t="s">
        <v>322</v>
      </c>
      <c r="T712" s="180" t="s">
        <v>291</v>
      </c>
      <c r="U712" s="160">
        <v>0.16500000000000001</v>
      </c>
      <c r="V712" s="160">
        <f>ROUND(E712*U712,2)</f>
        <v>38.659999999999997</v>
      </c>
      <c r="W712" s="160"/>
      <c r="X712" s="150"/>
      <c r="Y712" s="150"/>
      <c r="Z712" s="150"/>
      <c r="AA712" s="150"/>
      <c r="AB712" s="150"/>
      <c r="AC712" s="150"/>
      <c r="AD712" s="150"/>
      <c r="AE712" s="150"/>
      <c r="AF712" s="150"/>
      <c r="AG712" s="150" t="s">
        <v>340</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186" t="s">
        <v>567</v>
      </c>
      <c r="D713" s="165"/>
      <c r="E713" s="166"/>
      <c r="F713" s="160"/>
      <c r="G713" s="160"/>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315</v>
      </c>
      <c r="AH713" s="150">
        <v>0</v>
      </c>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57"/>
      <c r="B714" s="158"/>
      <c r="C714" s="186" t="s">
        <v>575</v>
      </c>
      <c r="D714" s="165"/>
      <c r="E714" s="166"/>
      <c r="F714" s="160"/>
      <c r="G714" s="160"/>
      <c r="H714" s="160"/>
      <c r="I714" s="160"/>
      <c r="J714" s="160"/>
      <c r="K714" s="160"/>
      <c r="L714" s="160"/>
      <c r="M714" s="160"/>
      <c r="N714" s="160"/>
      <c r="O714" s="160"/>
      <c r="P714" s="160"/>
      <c r="Q714" s="160"/>
      <c r="R714" s="160"/>
      <c r="S714" s="160"/>
      <c r="T714" s="160"/>
      <c r="U714" s="160"/>
      <c r="V714" s="160"/>
      <c r="W714" s="160"/>
      <c r="X714" s="150"/>
      <c r="Y714" s="150"/>
      <c r="Z714" s="150"/>
      <c r="AA714" s="150"/>
      <c r="AB714" s="150"/>
      <c r="AC714" s="150"/>
      <c r="AD714" s="150"/>
      <c r="AE714" s="150"/>
      <c r="AF714" s="150"/>
      <c r="AG714" s="150" t="s">
        <v>315</v>
      </c>
      <c r="AH714" s="150">
        <v>0</v>
      </c>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186" t="s">
        <v>576</v>
      </c>
      <c r="D715" s="165"/>
      <c r="E715" s="166">
        <v>79.77</v>
      </c>
      <c r="F715" s="160"/>
      <c r="G715" s="160"/>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315</v>
      </c>
      <c r="AH715" s="150">
        <v>0</v>
      </c>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57"/>
      <c r="B716" s="158"/>
      <c r="C716" s="186" t="s">
        <v>577</v>
      </c>
      <c r="D716" s="165"/>
      <c r="E716" s="166"/>
      <c r="F716" s="160"/>
      <c r="G716" s="160"/>
      <c r="H716" s="160"/>
      <c r="I716" s="160"/>
      <c r="J716" s="160"/>
      <c r="K716" s="160"/>
      <c r="L716" s="160"/>
      <c r="M716" s="160"/>
      <c r="N716" s="160"/>
      <c r="O716" s="160"/>
      <c r="P716" s="160"/>
      <c r="Q716" s="160"/>
      <c r="R716" s="160"/>
      <c r="S716" s="160"/>
      <c r="T716" s="160"/>
      <c r="U716" s="160"/>
      <c r="V716" s="160"/>
      <c r="W716" s="160"/>
      <c r="X716" s="150"/>
      <c r="Y716" s="150"/>
      <c r="Z716" s="150"/>
      <c r="AA716" s="150"/>
      <c r="AB716" s="150"/>
      <c r="AC716" s="150"/>
      <c r="AD716" s="150"/>
      <c r="AE716" s="150"/>
      <c r="AF716" s="150"/>
      <c r="AG716" s="150" t="s">
        <v>315</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186" t="s">
        <v>578</v>
      </c>
      <c r="D717" s="165"/>
      <c r="E717" s="166">
        <v>153.94</v>
      </c>
      <c r="F717" s="160"/>
      <c r="G717" s="160"/>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315</v>
      </c>
      <c r="AH717" s="150">
        <v>0</v>
      </c>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57"/>
      <c r="B718" s="158"/>
      <c r="C718" s="186" t="s">
        <v>568</v>
      </c>
      <c r="D718" s="165"/>
      <c r="E718" s="166"/>
      <c r="F718" s="160"/>
      <c r="G718" s="160"/>
      <c r="H718" s="160"/>
      <c r="I718" s="160"/>
      <c r="J718" s="160"/>
      <c r="K718" s="160"/>
      <c r="L718" s="160"/>
      <c r="M718" s="160"/>
      <c r="N718" s="160"/>
      <c r="O718" s="160"/>
      <c r="P718" s="160"/>
      <c r="Q718" s="160"/>
      <c r="R718" s="160"/>
      <c r="S718" s="160"/>
      <c r="T718" s="160"/>
      <c r="U718" s="160"/>
      <c r="V718" s="160"/>
      <c r="W718" s="160"/>
      <c r="X718" s="150"/>
      <c r="Y718" s="150"/>
      <c r="Z718" s="150"/>
      <c r="AA718" s="150"/>
      <c r="AB718" s="150"/>
      <c r="AC718" s="150"/>
      <c r="AD718" s="150"/>
      <c r="AE718" s="150"/>
      <c r="AF718" s="150"/>
      <c r="AG718" s="150" t="s">
        <v>315</v>
      </c>
      <c r="AH718" s="150">
        <v>0</v>
      </c>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186" t="s">
        <v>569</v>
      </c>
      <c r="D719" s="165"/>
      <c r="E719" s="166">
        <v>0.59</v>
      </c>
      <c r="F719" s="160"/>
      <c r="G719" s="160"/>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315</v>
      </c>
      <c r="AH719" s="150">
        <v>0</v>
      </c>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57"/>
      <c r="B720" s="158"/>
      <c r="C720" s="246"/>
      <c r="D720" s="247"/>
      <c r="E720" s="247"/>
      <c r="F720" s="247"/>
      <c r="G720" s="247"/>
      <c r="H720" s="160"/>
      <c r="I720" s="160"/>
      <c r="J720" s="160"/>
      <c r="K720" s="160"/>
      <c r="L720" s="160"/>
      <c r="M720" s="160"/>
      <c r="N720" s="160"/>
      <c r="O720" s="160"/>
      <c r="P720" s="160"/>
      <c r="Q720" s="160"/>
      <c r="R720" s="160"/>
      <c r="S720" s="160"/>
      <c r="T720" s="160"/>
      <c r="U720" s="160"/>
      <c r="V720" s="160"/>
      <c r="W720" s="160"/>
      <c r="X720" s="150"/>
      <c r="Y720" s="150"/>
      <c r="Z720" s="150"/>
      <c r="AA720" s="150"/>
      <c r="AB720" s="150"/>
      <c r="AC720" s="150"/>
      <c r="AD720" s="150"/>
      <c r="AE720" s="150"/>
      <c r="AF720" s="150"/>
      <c r="AG720" s="150" t="s">
        <v>295</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74">
        <v>114</v>
      </c>
      <c r="B721" s="175" t="s">
        <v>866</v>
      </c>
      <c r="C721" s="185" t="s">
        <v>867</v>
      </c>
      <c r="D721" s="176" t="s">
        <v>411</v>
      </c>
      <c r="E721" s="177">
        <v>1.52318</v>
      </c>
      <c r="F721" s="178"/>
      <c r="G721" s="179">
        <f>ROUND(E721*F721,2)</f>
        <v>0</v>
      </c>
      <c r="H721" s="178"/>
      <c r="I721" s="179">
        <f>ROUND(E721*H721,2)</f>
        <v>0</v>
      </c>
      <c r="J721" s="178"/>
      <c r="K721" s="179">
        <f>ROUND(E721*J721,2)</f>
        <v>0</v>
      </c>
      <c r="L721" s="179">
        <v>21</v>
      </c>
      <c r="M721" s="179">
        <f>G721*(1+L721/100)</f>
        <v>0</v>
      </c>
      <c r="N721" s="179">
        <v>0</v>
      </c>
      <c r="O721" s="179">
        <f>ROUND(E721*N721,2)</f>
        <v>0</v>
      </c>
      <c r="P721" s="179">
        <v>1.6519999999999999</v>
      </c>
      <c r="Q721" s="179">
        <f>ROUND(E721*P721,2)</f>
        <v>2.52</v>
      </c>
      <c r="R721" s="179"/>
      <c r="S721" s="179" t="s">
        <v>322</v>
      </c>
      <c r="T721" s="180" t="s">
        <v>291</v>
      </c>
      <c r="U721" s="160">
        <v>0.16069</v>
      </c>
      <c r="V721" s="160">
        <f>ROUND(E721*U721,2)</f>
        <v>0.24</v>
      </c>
      <c r="W721" s="160"/>
      <c r="X721" s="150"/>
      <c r="Y721" s="150"/>
      <c r="Z721" s="150"/>
      <c r="AA721" s="150"/>
      <c r="AB721" s="150"/>
      <c r="AC721" s="150"/>
      <c r="AD721" s="150"/>
      <c r="AE721" s="150"/>
      <c r="AF721" s="150"/>
      <c r="AG721" s="150" t="s">
        <v>340</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186" t="s">
        <v>412</v>
      </c>
      <c r="D722" s="165"/>
      <c r="E722" s="166"/>
      <c r="F722" s="160"/>
      <c r="G722" s="160"/>
      <c r="H722" s="160"/>
      <c r="I722" s="160"/>
      <c r="J722" s="160"/>
      <c r="K722" s="160"/>
      <c r="L722" s="160"/>
      <c r="M722" s="160"/>
      <c r="N722" s="160"/>
      <c r="O722" s="160"/>
      <c r="P722" s="160"/>
      <c r="Q722" s="160"/>
      <c r="R722" s="160"/>
      <c r="S722" s="160"/>
      <c r="T722" s="160"/>
      <c r="U722" s="160"/>
      <c r="V722" s="160"/>
      <c r="W722" s="160"/>
      <c r="X722" s="150"/>
      <c r="Y722" s="150"/>
      <c r="Z722" s="150"/>
      <c r="AA722" s="150"/>
      <c r="AB722" s="150"/>
      <c r="AC722" s="150"/>
      <c r="AD722" s="150"/>
      <c r="AE722" s="150"/>
      <c r="AF722" s="150"/>
      <c r="AG722" s="150" t="s">
        <v>315</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186" t="s">
        <v>413</v>
      </c>
      <c r="D723" s="165"/>
      <c r="E723" s="166">
        <v>0.12075</v>
      </c>
      <c r="F723" s="160"/>
      <c r="G723" s="160"/>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315</v>
      </c>
      <c r="AH723" s="150">
        <v>0</v>
      </c>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57"/>
      <c r="B724" s="158"/>
      <c r="C724" s="186" t="s">
        <v>414</v>
      </c>
      <c r="D724" s="165"/>
      <c r="E724" s="166">
        <v>5.1749999999999997E-2</v>
      </c>
      <c r="F724" s="160"/>
      <c r="G724" s="160"/>
      <c r="H724" s="160"/>
      <c r="I724" s="160"/>
      <c r="J724" s="160"/>
      <c r="K724" s="160"/>
      <c r="L724" s="160"/>
      <c r="M724" s="160"/>
      <c r="N724" s="160"/>
      <c r="O724" s="160"/>
      <c r="P724" s="160"/>
      <c r="Q724" s="160"/>
      <c r="R724" s="160"/>
      <c r="S724" s="160"/>
      <c r="T724" s="160"/>
      <c r="U724" s="160"/>
      <c r="V724" s="160"/>
      <c r="W724" s="160"/>
      <c r="X724" s="150"/>
      <c r="Y724" s="150"/>
      <c r="Z724" s="150"/>
      <c r="AA724" s="150"/>
      <c r="AB724" s="150"/>
      <c r="AC724" s="150"/>
      <c r="AD724" s="150"/>
      <c r="AE724" s="150"/>
      <c r="AF724" s="150"/>
      <c r="AG724" s="150" t="s">
        <v>315</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186" t="s">
        <v>415</v>
      </c>
      <c r="D725" s="165"/>
      <c r="E725" s="166"/>
      <c r="F725" s="160"/>
      <c r="G725" s="160"/>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315</v>
      </c>
      <c r="AH725" s="150">
        <v>0</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186" t="s">
        <v>416</v>
      </c>
      <c r="D726" s="165"/>
      <c r="E726" s="166">
        <v>1.3506800000000001</v>
      </c>
      <c r="F726" s="160"/>
      <c r="G726" s="160"/>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315</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246"/>
      <c r="D727" s="247"/>
      <c r="E727" s="247"/>
      <c r="F727" s="247"/>
      <c r="G727" s="247"/>
      <c r="H727" s="160"/>
      <c r="I727" s="160"/>
      <c r="J727" s="160"/>
      <c r="K727" s="160"/>
      <c r="L727" s="160"/>
      <c r="M727" s="160"/>
      <c r="N727" s="160"/>
      <c r="O727" s="160"/>
      <c r="P727" s="160"/>
      <c r="Q727" s="160"/>
      <c r="R727" s="160"/>
      <c r="S727" s="160"/>
      <c r="T727" s="160"/>
      <c r="U727" s="160"/>
      <c r="V727" s="160"/>
      <c r="W727" s="160"/>
      <c r="X727" s="150"/>
      <c r="Y727" s="150"/>
      <c r="Z727" s="150"/>
      <c r="AA727" s="150"/>
      <c r="AB727" s="150"/>
      <c r="AC727" s="150"/>
      <c r="AD727" s="150"/>
      <c r="AE727" s="150"/>
      <c r="AF727" s="150"/>
      <c r="AG727" s="150" t="s">
        <v>295</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74">
        <v>115</v>
      </c>
      <c r="B728" s="175" t="s">
        <v>868</v>
      </c>
      <c r="C728" s="185" t="s">
        <v>869</v>
      </c>
      <c r="D728" s="176" t="s">
        <v>384</v>
      </c>
      <c r="E728" s="177">
        <v>486.05200000000002</v>
      </c>
      <c r="F728" s="178"/>
      <c r="G728" s="179">
        <f>ROUND(E728*F728,2)</f>
        <v>0</v>
      </c>
      <c r="H728" s="178"/>
      <c r="I728" s="179">
        <f>ROUND(E728*H728,2)</f>
        <v>0</v>
      </c>
      <c r="J728" s="178"/>
      <c r="K728" s="179">
        <f>ROUND(E728*J728,2)</f>
        <v>0</v>
      </c>
      <c r="L728" s="179">
        <v>21</v>
      </c>
      <c r="M728" s="179">
        <f>G728*(1+L728/100)</f>
        <v>0</v>
      </c>
      <c r="N728" s="179">
        <v>0</v>
      </c>
      <c r="O728" s="179">
        <f>ROUND(E728*N728,2)</f>
        <v>0</v>
      </c>
      <c r="P728" s="179">
        <v>5.5E-2</v>
      </c>
      <c r="Q728" s="179">
        <f>ROUND(E728*P728,2)</f>
        <v>26.73</v>
      </c>
      <c r="R728" s="179"/>
      <c r="S728" s="179" t="s">
        <v>322</v>
      </c>
      <c r="T728" s="180" t="s">
        <v>291</v>
      </c>
      <c r="U728" s="160">
        <v>0.51</v>
      </c>
      <c r="V728" s="160">
        <f>ROUND(E728*U728,2)</f>
        <v>247.89</v>
      </c>
      <c r="W728" s="160"/>
      <c r="X728" s="150"/>
      <c r="Y728" s="150"/>
      <c r="Z728" s="150"/>
      <c r="AA728" s="150"/>
      <c r="AB728" s="150"/>
      <c r="AC728" s="150"/>
      <c r="AD728" s="150"/>
      <c r="AE728" s="150"/>
      <c r="AF728" s="150"/>
      <c r="AG728" s="150" t="s">
        <v>340</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57"/>
      <c r="B729" s="158"/>
      <c r="C729" s="186" t="s">
        <v>803</v>
      </c>
      <c r="D729" s="165"/>
      <c r="E729" s="166"/>
      <c r="F729" s="160"/>
      <c r="G729" s="160"/>
      <c r="H729" s="160"/>
      <c r="I729" s="160"/>
      <c r="J729" s="160"/>
      <c r="K729" s="160"/>
      <c r="L729" s="160"/>
      <c r="M729" s="160"/>
      <c r="N729" s="160"/>
      <c r="O729" s="160"/>
      <c r="P729" s="160"/>
      <c r="Q729" s="160"/>
      <c r="R729" s="160"/>
      <c r="S729" s="160"/>
      <c r="T729" s="160"/>
      <c r="U729" s="160"/>
      <c r="V729" s="160"/>
      <c r="W729" s="160"/>
      <c r="X729" s="150"/>
      <c r="Y729" s="150"/>
      <c r="Z729" s="150"/>
      <c r="AA729" s="150"/>
      <c r="AB729" s="150"/>
      <c r="AC729" s="150"/>
      <c r="AD729" s="150"/>
      <c r="AE729" s="150"/>
      <c r="AF729" s="150"/>
      <c r="AG729" s="150" t="s">
        <v>315</v>
      </c>
      <c r="AH729" s="150">
        <v>0</v>
      </c>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
      <c r="A730" s="157"/>
      <c r="B730" s="158"/>
      <c r="C730" s="186" t="s">
        <v>736</v>
      </c>
      <c r="D730" s="165"/>
      <c r="E730" s="166"/>
      <c r="F730" s="160"/>
      <c r="G730" s="160"/>
      <c r="H730" s="160"/>
      <c r="I730" s="160"/>
      <c r="J730" s="160"/>
      <c r="K730" s="160"/>
      <c r="L730" s="160"/>
      <c r="M730" s="160"/>
      <c r="N730" s="160"/>
      <c r="O730" s="160"/>
      <c r="P730" s="160"/>
      <c r="Q730" s="160"/>
      <c r="R730" s="160"/>
      <c r="S730" s="160"/>
      <c r="T730" s="160"/>
      <c r="U730" s="160"/>
      <c r="V730" s="160"/>
      <c r="W730" s="160"/>
      <c r="X730" s="150"/>
      <c r="Y730" s="150"/>
      <c r="Z730" s="150"/>
      <c r="AA730" s="150"/>
      <c r="AB730" s="150"/>
      <c r="AC730" s="150"/>
      <c r="AD730" s="150"/>
      <c r="AE730" s="150"/>
      <c r="AF730" s="150"/>
      <c r="AG730" s="150" t="s">
        <v>315</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186" t="s">
        <v>804</v>
      </c>
      <c r="D731" s="165"/>
      <c r="E731" s="166"/>
      <c r="F731" s="160"/>
      <c r="G731" s="160"/>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315</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186" t="s">
        <v>805</v>
      </c>
      <c r="D732" s="165"/>
      <c r="E732" s="166">
        <v>484.55200000000002</v>
      </c>
      <c r="F732" s="160"/>
      <c r="G732" s="160"/>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315</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186" t="s">
        <v>412</v>
      </c>
      <c r="D733" s="165"/>
      <c r="E733" s="166"/>
      <c r="F733" s="160"/>
      <c r="G733" s="160"/>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315</v>
      </c>
      <c r="AH733" s="150">
        <v>0</v>
      </c>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186" t="s">
        <v>425</v>
      </c>
      <c r="D734" s="165"/>
      <c r="E734" s="166">
        <v>1.5</v>
      </c>
      <c r="F734" s="160"/>
      <c r="G734" s="160"/>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315</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c r="B735" s="158"/>
      <c r="C735" s="246"/>
      <c r="D735" s="247"/>
      <c r="E735" s="247"/>
      <c r="F735" s="247"/>
      <c r="G735" s="247"/>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295</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
      <c r="A736" s="174">
        <v>116</v>
      </c>
      <c r="B736" s="175" t="s">
        <v>870</v>
      </c>
      <c r="C736" s="185" t="s">
        <v>871</v>
      </c>
      <c r="D736" s="176" t="s">
        <v>384</v>
      </c>
      <c r="E736" s="177">
        <v>157.50112999999999</v>
      </c>
      <c r="F736" s="178"/>
      <c r="G736" s="179">
        <f>ROUND(E736*F736,2)</f>
        <v>0</v>
      </c>
      <c r="H736" s="178"/>
      <c r="I736" s="179">
        <f>ROUND(E736*H736,2)</f>
        <v>0</v>
      </c>
      <c r="J736" s="178"/>
      <c r="K736" s="179">
        <f>ROUND(E736*J736,2)</f>
        <v>0</v>
      </c>
      <c r="L736" s="179">
        <v>21</v>
      </c>
      <c r="M736" s="179">
        <f>G736*(1+L736/100)</f>
        <v>0</v>
      </c>
      <c r="N736" s="179">
        <v>0</v>
      </c>
      <c r="O736" s="179">
        <f>ROUND(E736*N736,2)</f>
        <v>0</v>
      </c>
      <c r="P736" s="179">
        <v>1.3390000000000001E-2</v>
      </c>
      <c r="Q736" s="179">
        <f>ROUND(E736*P736,2)</f>
        <v>2.11</v>
      </c>
      <c r="R736" s="179"/>
      <c r="S736" s="179" t="s">
        <v>322</v>
      </c>
      <c r="T736" s="180" t="s">
        <v>872</v>
      </c>
      <c r="U736" s="160">
        <v>8.831E-2</v>
      </c>
      <c r="V736" s="160">
        <f>ROUND(E736*U736,2)</f>
        <v>13.91</v>
      </c>
      <c r="W736" s="160"/>
      <c r="X736" s="150"/>
      <c r="Y736" s="150"/>
      <c r="Z736" s="150"/>
      <c r="AA736" s="150"/>
      <c r="AB736" s="150"/>
      <c r="AC736" s="150"/>
      <c r="AD736" s="150"/>
      <c r="AE736" s="150"/>
      <c r="AF736" s="150"/>
      <c r="AG736" s="150" t="s">
        <v>472</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186" t="s">
        <v>516</v>
      </c>
      <c r="D737" s="165"/>
      <c r="E737" s="166"/>
      <c r="F737" s="160"/>
      <c r="G737" s="160"/>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315</v>
      </c>
      <c r="AH737" s="150">
        <v>0</v>
      </c>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186" t="s">
        <v>873</v>
      </c>
      <c r="D738" s="165"/>
      <c r="E738" s="166">
        <v>101.50481000000001</v>
      </c>
      <c r="F738" s="160"/>
      <c r="G738" s="160"/>
      <c r="H738" s="160"/>
      <c r="I738" s="160"/>
      <c r="J738" s="160"/>
      <c r="K738" s="160"/>
      <c r="L738" s="160"/>
      <c r="M738" s="160"/>
      <c r="N738" s="160"/>
      <c r="O738" s="160"/>
      <c r="P738" s="160"/>
      <c r="Q738" s="160"/>
      <c r="R738" s="160"/>
      <c r="S738" s="160"/>
      <c r="T738" s="160"/>
      <c r="U738" s="160"/>
      <c r="V738" s="160"/>
      <c r="W738" s="160"/>
      <c r="X738" s="150"/>
      <c r="Y738" s="150"/>
      <c r="Z738" s="150"/>
      <c r="AA738" s="150"/>
      <c r="AB738" s="150"/>
      <c r="AC738" s="150"/>
      <c r="AD738" s="150"/>
      <c r="AE738" s="150"/>
      <c r="AF738" s="150"/>
      <c r="AG738" s="150" t="s">
        <v>315</v>
      </c>
      <c r="AH738" s="150">
        <v>0</v>
      </c>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186" t="s">
        <v>518</v>
      </c>
      <c r="D739" s="165"/>
      <c r="E739" s="166"/>
      <c r="F739" s="160"/>
      <c r="G739" s="160"/>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315</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57"/>
      <c r="B740" s="158"/>
      <c r="C740" s="186" t="s">
        <v>874</v>
      </c>
      <c r="D740" s="165"/>
      <c r="E740" s="166">
        <v>55.996319999999997</v>
      </c>
      <c r="F740" s="160"/>
      <c r="G740" s="160"/>
      <c r="H740" s="160"/>
      <c r="I740" s="160"/>
      <c r="J740" s="160"/>
      <c r="K740" s="160"/>
      <c r="L740" s="160"/>
      <c r="M740" s="160"/>
      <c r="N740" s="160"/>
      <c r="O740" s="160"/>
      <c r="P740" s="160"/>
      <c r="Q740" s="160"/>
      <c r="R740" s="160"/>
      <c r="S740" s="160"/>
      <c r="T740" s="160"/>
      <c r="U740" s="160"/>
      <c r="V740" s="160"/>
      <c r="W740" s="160"/>
      <c r="X740" s="150"/>
      <c r="Y740" s="150"/>
      <c r="Z740" s="150"/>
      <c r="AA740" s="150"/>
      <c r="AB740" s="150"/>
      <c r="AC740" s="150"/>
      <c r="AD740" s="150"/>
      <c r="AE740" s="150"/>
      <c r="AF740" s="150"/>
      <c r="AG740" s="150" t="s">
        <v>315</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246"/>
      <c r="D741" s="247"/>
      <c r="E741" s="247"/>
      <c r="F741" s="247"/>
      <c r="G741" s="247"/>
      <c r="H741" s="160"/>
      <c r="I741" s="160"/>
      <c r="J741" s="160"/>
      <c r="K741" s="160"/>
      <c r="L741" s="160"/>
      <c r="M741" s="160"/>
      <c r="N741" s="160"/>
      <c r="O741" s="160"/>
      <c r="P741" s="160"/>
      <c r="Q741" s="160"/>
      <c r="R741" s="160"/>
      <c r="S741" s="160"/>
      <c r="T741" s="160"/>
      <c r="U741" s="160"/>
      <c r="V741" s="160"/>
      <c r="W741" s="160"/>
      <c r="X741" s="150"/>
      <c r="Y741" s="150"/>
      <c r="Z741" s="150"/>
      <c r="AA741" s="150"/>
      <c r="AB741" s="150"/>
      <c r="AC741" s="150"/>
      <c r="AD741" s="150"/>
      <c r="AE741" s="150"/>
      <c r="AF741" s="150"/>
      <c r="AG741" s="150" t="s">
        <v>295</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74">
        <v>117</v>
      </c>
      <c r="B742" s="175" t="s">
        <v>875</v>
      </c>
      <c r="C742" s="185" t="s">
        <v>876</v>
      </c>
      <c r="D742" s="176" t="s">
        <v>658</v>
      </c>
      <c r="E742" s="177">
        <v>20</v>
      </c>
      <c r="F742" s="178"/>
      <c r="G742" s="179">
        <f>ROUND(E742*F742,2)</f>
        <v>0</v>
      </c>
      <c r="H742" s="178"/>
      <c r="I742" s="179">
        <f>ROUND(E742*H742,2)</f>
        <v>0</v>
      </c>
      <c r="J742" s="178"/>
      <c r="K742" s="179">
        <f>ROUND(E742*J742,2)</f>
        <v>0</v>
      </c>
      <c r="L742" s="179">
        <v>21</v>
      </c>
      <c r="M742" s="179">
        <f>G742*(1+L742/100)</f>
        <v>0</v>
      </c>
      <c r="N742" s="179">
        <v>0</v>
      </c>
      <c r="O742" s="179">
        <f>ROUND(E742*N742,2)</f>
        <v>0</v>
      </c>
      <c r="P742" s="179">
        <v>0</v>
      </c>
      <c r="Q742" s="179">
        <f>ROUND(E742*P742,2)</f>
        <v>0</v>
      </c>
      <c r="R742" s="179"/>
      <c r="S742" s="179" t="s">
        <v>322</v>
      </c>
      <c r="T742" s="180" t="s">
        <v>291</v>
      </c>
      <c r="U742" s="160">
        <v>0</v>
      </c>
      <c r="V742" s="160">
        <f>ROUND(E742*U742,2)</f>
        <v>0</v>
      </c>
      <c r="W742" s="160"/>
      <c r="X742" s="150"/>
      <c r="Y742" s="150"/>
      <c r="Z742" s="150"/>
      <c r="AA742" s="150"/>
      <c r="AB742" s="150"/>
      <c r="AC742" s="150"/>
      <c r="AD742" s="150"/>
      <c r="AE742" s="150"/>
      <c r="AF742" s="150"/>
      <c r="AG742" s="150" t="s">
        <v>340</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57"/>
      <c r="B743" s="158"/>
      <c r="C743" s="242"/>
      <c r="D743" s="243"/>
      <c r="E743" s="243"/>
      <c r="F743" s="243"/>
      <c r="G743" s="243"/>
      <c r="H743" s="160"/>
      <c r="I743" s="160"/>
      <c r="J743" s="160"/>
      <c r="K743" s="160"/>
      <c r="L743" s="160"/>
      <c r="M743" s="160"/>
      <c r="N743" s="160"/>
      <c r="O743" s="160"/>
      <c r="P743" s="160"/>
      <c r="Q743" s="160"/>
      <c r="R743" s="160"/>
      <c r="S743" s="160"/>
      <c r="T743" s="160"/>
      <c r="U743" s="160"/>
      <c r="V743" s="160"/>
      <c r="W743" s="160"/>
      <c r="X743" s="150"/>
      <c r="Y743" s="150"/>
      <c r="Z743" s="150"/>
      <c r="AA743" s="150"/>
      <c r="AB743" s="150"/>
      <c r="AC743" s="150"/>
      <c r="AD743" s="150"/>
      <c r="AE743" s="150"/>
      <c r="AF743" s="150"/>
      <c r="AG743" s="150" t="s">
        <v>295</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x14ac:dyDescent="0.2">
      <c r="A744" s="168" t="s">
        <v>285</v>
      </c>
      <c r="B744" s="169" t="s">
        <v>162</v>
      </c>
      <c r="C744" s="184" t="s">
        <v>163</v>
      </c>
      <c r="D744" s="170"/>
      <c r="E744" s="171"/>
      <c r="F744" s="172"/>
      <c r="G744" s="172">
        <f>SUMIF(AG745:AG751,"&lt;&gt;NOR",G745:G751)</f>
        <v>0</v>
      </c>
      <c r="H744" s="172"/>
      <c r="I744" s="172">
        <f>SUM(I745:I751)</f>
        <v>0</v>
      </c>
      <c r="J744" s="172"/>
      <c r="K744" s="172">
        <f>SUM(K745:K751)</f>
        <v>0</v>
      </c>
      <c r="L744" s="172"/>
      <c r="M744" s="172">
        <f>SUM(M745:M751)</f>
        <v>0</v>
      </c>
      <c r="N744" s="172"/>
      <c r="O744" s="172">
        <f>SUM(O745:O751)</f>
        <v>0</v>
      </c>
      <c r="P744" s="172"/>
      <c r="Q744" s="172">
        <f>SUM(Q745:Q751)</f>
        <v>0</v>
      </c>
      <c r="R744" s="172"/>
      <c r="S744" s="172"/>
      <c r="T744" s="173"/>
      <c r="U744" s="167"/>
      <c r="V744" s="167">
        <f>SUM(V745:V751)</f>
        <v>316.57</v>
      </c>
      <c r="W744" s="167"/>
      <c r="AG744" t="s">
        <v>286</v>
      </c>
    </row>
    <row r="745" spans="1:60" ht="33.75" outlineLevel="1" x14ac:dyDescent="0.2">
      <c r="A745" s="174">
        <v>118</v>
      </c>
      <c r="B745" s="175" t="s">
        <v>877</v>
      </c>
      <c r="C745" s="185" t="s">
        <v>878</v>
      </c>
      <c r="D745" s="176" t="s">
        <v>377</v>
      </c>
      <c r="E745" s="177">
        <v>122.84576</v>
      </c>
      <c r="F745" s="178"/>
      <c r="G745" s="179">
        <f>ROUND(E745*F745,2)</f>
        <v>0</v>
      </c>
      <c r="H745" s="178"/>
      <c r="I745" s="179">
        <f>ROUND(E745*H745,2)</f>
        <v>0</v>
      </c>
      <c r="J745" s="178"/>
      <c r="K745" s="179">
        <f>ROUND(E745*J745,2)</f>
        <v>0</v>
      </c>
      <c r="L745" s="179">
        <v>21</v>
      </c>
      <c r="M745" s="179">
        <f>G745*(1+L745/100)</f>
        <v>0</v>
      </c>
      <c r="N745" s="179">
        <v>0</v>
      </c>
      <c r="O745" s="179">
        <f>ROUND(E745*N745,2)</f>
        <v>0</v>
      </c>
      <c r="P745" s="179">
        <v>0</v>
      </c>
      <c r="Q745" s="179">
        <f>ROUND(E745*P745,2)</f>
        <v>0</v>
      </c>
      <c r="R745" s="179" t="s">
        <v>368</v>
      </c>
      <c r="S745" s="179" t="s">
        <v>290</v>
      </c>
      <c r="T745" s="180" t="s">
        <v>361</v>
      </c>
      <c r="U745" s="160">
        <v>2.577</v>
      </c>
      <c r="V745" s="160">
        <f>ROUND(E745*U745,2)</f>
        <v>316.57</v>
      </c>
      <c r="W745" s="160"/>
      <c r="X745" s="150"/>
      <c r="Y745" s="150"/>
      <c r="Z745" s="150"/>
      <c r="AA745" s="150"/>
      <c r="AB745" s="150"/>
      <c r="AC745" s="150"/>
      <c r="AD745" s="150"/>
      <c r="AE745" s="150"/>
      <c r="AF745" s="150"/>
      <c r="AG745" s="150" t="s">
        <v>879</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259" t="s">
        <v>880</v>
      </c>
      <c r="D746" s="260"/>
      <c r="E746" s="260"/>
      <c r="F746" s="260"/>
      <c r="G746" s="260"/>
      <c r="H746" s="160"/>
      <c r="I746" s="160"/>
      <c r="J746" s="160"/>
      <c r="K746" s="160"/>
      <c r="L746" s="160"/>
      <c r="M746" s="160"/>
      <c r="N746" s="160"/>
      <c r="O746" s="160"/>
      <c r="P746" s="160"/>
      <c r="Q746" s="160"/>
      <c r="R746" s="160"/>
      <c r="S746" s="160"/>
      <c r="T746" s="160"/>
      <c r="U746" s="160"/>
      <c r="V746" s="160"/>
      <c r="W746" s="160"/>
      <c r="X746" s="150"/>
      <c r="Y746" s="150"/>
      <c r="Z746" s="150"/>
      <c r="AA746" s="150"/>
      <c r="AB746" s="150"/>
      <c r="AC746" s="150"/>
      <c r="AD746" s="150"/>
      <c r="AE746" s="150"/>
      <c r="AF746" s="150"/>
      <c r="AG746" s="150" t="s">
        <v>370</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57"/>
      <c r="B747" s="158"/>
      <c r="C747" s="186" t="s">
        <v>881</v>
      </c>
      <c r="D747" s="165"/>
      <c r="E747" s="166"/>
      <c r="F747" s="160"/>
      <c r="G747" s="160"/>
      <c r="H747" s="160"/>
      <c r="I747" s="160"/>
      <c r="J747" s="160"/>
      <c r="K747" s="160"/>
      <c r="L747" s="160"/>
      <c r="M747" s="160"/>
      <c r="N747" s="160"/>
      <c r="O747" s="160"/>
      <c r="P747" s="160"/>
      <c r="Q747" s="160"/>
      <c r="R747" s="160"/>
      <c r="S747" s="160"/>
      <c r="T747" s="160"/>
      <c r="U747" s="160"/>
      <c r="V747" s="160"/>
      <c r="W747" s="160"/>
      <c r="X747" s="150"/>
      <c r="Y747" s="150"/>
      <c r="Z747" s="150"/>
      <c r="AA747" s="150"/>
      <c r="AB747" s="150"/>
      <c r="AC747" s="150"/>
      <c r="AD747" s="150"/>
      <c r="AE747" s="150"/>
      <c r="AF747" s="150"/>
      <c r="AG747" s="150" t="s">
        <v>315</v>
      </c>
      <c r="AH747" s="150">
        <v>0</v>
      </c>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ht="22.5" outlineLevel="1" x14ac:dyDescent="0.2">
      <c r="A748" s="157"/>
      <c r="B748" s="158"/>
      <c r="C748" s="186" t="s">
        <v>882</v>
      </c>
      <c r="D748" s="165"/>
      <c r="E748" s="166"/>
      <c r="F748" s="160"/>
      <c r="G748" s="160"/>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315</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186" t="s">
        <v>883</v>
      </c>
      <c r="D749" s="165"/>
      <c r="E749" s="166"/>
      <c r="F749" s="160"/>
      <c r="G749" s="160"/>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315</v>
      </c>
      <c r="AH749" s="150">
        <v>0</v>
      </c>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186" t="s">
        <v>884</v>
      </c>
      <c r="D750" s="165"/>
      <c r="E750" s="166">
        <v>122.84576</v>
      </c>
      <c r="F750" s="160"/>
      <c r="G750" s="160"/>
      <c r="H750" s="160"/>
      <c r="I750" s="160"/>
      <c r="J750" s="160"/>
      <c r="K750" s="160"/>
      <c r="L750" s="160"/>
      <c r="M750" s="160"/>
      <c r="N750" s="160"/>
      <c r="O750" s="160"/>
      <c r="P750" s="160"/>
      <c r="Q750" s="160"/>
      <c r="R750" s="160"/>
      <c r="S750" s="160"/>
      <c r="T750" s="160"/>
      <c r="U750" s="160"/>
      <c r="V750" s="160"/>
      <c r="W750" s="160"/>
      <c r="X750" s="150"/>
      <c r="Y750" s="150"/>
      <c r="Z750" s="150"/>
      <c r="AA750" s="150"/>
      <c r="AB750" s="150"/>
      <c r="AC750" s="150"/>
      <c r="AD750" s="150"/>
      <c r="AE750" s="150"/>
      <c r="AF750" s="150"/>
      <c r="AG750" s="150" t="s">
        <v>315</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246"/>
      <c r="D751" s="247"/>
      <c r="E751" s="247"/>
      <c r="F751" s="247"/>
      <c r="G751" s="247"/>
      <c r="H751" s="160"/>
      <c r="I751" s="160"/>
      <c r="J751" s="160"/>
      <c r="K751" s="160"/>
      <c r="L751" s="160"/>
      <c r="M751" s="160"/>
      <c r="N751" s="160"/>
      <c r="O751" s="160"/>
      <c r="P751" s="160"/>
      <c r="Q751" s="160"/>
      <c r="R751" s="160"/>
      <c r="S751" s="160"/>
      <c r="T751" s="160"/>
      <c r="U751" s="160"/>
      <c r="V751" s="160"/>
      <c r="W751" s="160"/>
      <c r="X751" s="150"/>
      <c r="Y751" s="150"/>
      <c r="Z751" s="150"/>
      <c r="AA751" s="150"/>
      <c r="AB751" s="150"/>
      <c r="AC751" s="150"/>
      <c r="AD751" s="150"/>
      <c r="AE751" s="150"/>
      <c r="AF751" s="150"/>
      <c r="AG751" s="150" t="s">
        <v>295</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x14ac:dyDescent="0.2">
      <c r="A752" s="168" t="s">
        <v>285</v>
      </c>
      <c r="B752" s="169" t="s">
        <v>164</v>
      </c>
      <c r="C752" s="184" t="s">
        <v>165</v>
      </c>
      <c r="D752" s="170"/>
      <c r="E752" s="171"/>
      <c r="F752" s="172"/>
      <c r="G752" s="172">
        <f>SUMIF(AG753:AG764,"&lt;&gt;NOR",G753:G764)</f>
        <v>0</v>
      </c>
      <c r="H752" s="172"/>
      <c r="I752" s="172">
        <f>SUM(I753:I764)</f>
        <v>0</v>
      </c>
      <c r="J752" s="172"/>
      <c r="K752" s="172">
        <f>SUM(K753:K764)</f>
        <v>0</v>
      </c>
      <c r="L752" s="172"/>
      <c r="M752" s="172">
        <f>SUM(M753:M764)</f>
        <v>0</v>
      </c>
      <c r="N752" s="172"/>
      <c r="O752" s="172">
        <f>SUM(O753:O764)</f>
        <v>0</v>
      </c>
      <c r="P752" s="172"/>
      <c r="Q752" s="172">
        <f>SUM(Q753:Q764)</f>
        <v>0</v>
      </c>
      <c r="R752" s="172"/>
      <c r="S752" s="172"/>
      <c r="T752" s="173"/>
      <c r="U752" s="167"/>
      <c r="V752" s="167">
        <f>SUM(V753:V764)</f>
        <v>0</v>
      </c>
      <c r="W752" s="167"/>
      <c r="AG752" t="s">
        <v>286</v>
      </c>
    </row>
    <row r="753" spans="1:60" outlineLevel="1" x14ac:dyDescent="0.2">
      <c r="A753" s="174">
        <v>119</v>
      </c>
      <c r="B753" s="175" t="s">
        <v>885</v>
      </c>
      <c r="C753" s="185" t="s">
        <v>886</v>
      </c>
      <c r="D753" s="176" t="s">
        <v>856</v>
      </c>
      <c r="E753" s="177">
        <v>7</v>
      </c>
      <c r="F753" s="178"/>
      <c r="G753" s="179">
        <f>ROUND(E753*F753,2)</f>
        <v>0</v>
      </c>
      <c r="H753" s="178"/>
      <c r="I753" s="179">
        <f>ROUND(E753*H753,2)</f>
        <v>0</v>
      </c>
      <c r="J753" s="178"/>
      <c r="K753" s="179">
        <f>ROUND(E753*J753,2)</f>
        <v>0</v>
      </c>
      <c r="L753" s="179">
        <v>21</v>
      </c>
      <c r="M753" s="179">
        <f>G753*(1+L753/100)</f>
        <v>0</v>
      </c>
      <c r="N753" s="179">
        <v>0</v>
      </c>
      <c r="O753" s="179">
        <f>ROUND(E753*N753,2)</f>
        <v>0</v>
      </c>
      <c r="P753" s="179">
        <v>0</v>
      </c>
      <c r="Q753" s="179">
        <f>ROUND(E753*P753,2)</f>
        <v>0</v>
      </c>
      <c r="R753" s="179"/>
      <c r="S753" s="179" t="s">
        <v>322</v>
      </c>
      <c r="T753" s="180" t="s">
        <v>291</v>
      </c>
      <c r="U753" s="160">
        <v>0</v>
      </c>
      <c r="V753" s="160">
        <f>ROUND(E753*U753,2)</f>
        <v>0</v>
      </c>
      <c r="W753" s="160"/>
      <c r="X753" s="150"/>
      <c r="Y753" s="150"/>
      <c r="Z753" s="150"/>
      <c r="AA753" s="150"/>
      <c r="AB753" s="150"/>
      <c r="AC753" s="150"/>
      <c r="AD753" s="150"/>
      <c r="AE753" s="150"/>
      <c r="AF753" s="150"/>
      <c r="AG753" s="150" t="s">
        <v>340</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242"/>
      <c r="D754" s="243"/>
      <c r="E754" s="243"/>
      <c r="F754" s="243"/>
      <c r="G754" s="243"/>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295</v>
      </c>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74">
        <v>120</v>
      </c>
      <c r="B755" s="175" t="s">
        <v>887</v>
      </c>
      <c r="C755" s="185" t="s">
        <v>888</v>
      </c>
      <c r="D755" s="176" t="s">
        <v>484</v>
      </c>
      <c r="E755" s="177">
        <v>15</v>
      </c>
      <c r="F755" s="178"/>
      <c r="G755" s="179">
        <f>ROUND(E755*F755,2)</f>
        <v>0</v>
      </c>
      <c r="H755" s="178"/>
      <c r="I755" s="179">
        <f>ROUND(E755*H755,2)</f>
        <v>0</v>
      </c>
      <c r="J755" s="178"/>
      <c r="K755" s="179">
        <f>ROUND(E755*J755,2)</f>
        <v>0</v>
      </c>
      <c r="L755" s="179">
        <v>21</v>
      </c>
      <c r="M755" s="179">
        <f>G755*(1+L755/100)</f>
        <v>0</v>
      </c>
      <c r="N755" s="179">
        <v>0</v>
      </c>
      <c r="O755" s="179">
        <f>ROUND(E755*N755,2)</f>
        <v>0</v>
      </c>
      <c r="P755" s="179">
        <v>0</v>
      </c>
      <c r="Q755" s="179">
        <f>ROUND(E755*P755,2)</f>
        <v>0</v>
      </c>
      <c r="R755" s="179"/>
      <c r="S755" s="179" t="s">
        <v>322</v>
      </c>
      <c r="T755" s="180" t="s">
        <v>291</v>
      </c>
      <c r="U755" s="160">
        <v>0</v>
      </c>
      <c r="V755" s="160">
        <f>ROUND(E755*U755,2)</f>
        <v>0</v>
      </c>
      <c r="W755" s="160"/>
      <c r="X755" s="150"/>
      <c r="Y755" s="150"/>
      <c r="Z755" s="150"/>
      <c r="AA755" s="150"/>
      <c r="AB755" s="150"/>
      <c r="AC755" s="150"/>
      <c r="AD755" s="150"/>
      <c r="AE755" s="150"/>
      <c r="AF755" s="150"/>
      <c r="AG755" s="150" t="s">
        <v>340</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
      <c r="A756" s="157"/>
      <c r="B756" s="158"/>
      <c r="C756" s="242"/>
      <c r="D756" s="243"/>
      <c r="E756" s="243"/>
      <c r="F756" s="243"/>
      <c r="G756" s="243"/>
      <c r="H756" s="160"/>
      <c r="I756" s="160"/>
      <c r="J756" s="160"/>
      <c r="K756" s="160"/>
      <c r="L756" s="160"/>
      <c r="M756" s="160"/>
      <c r="N756" s="160"/>
      <c r="O756" s="160"/>
      <c r="P756" s="160"/>
      <c r="Q756" s="160"/>
      <c r="R756" s="160"/>
      <c r="S756" s="160"/>
      <c r="T756" s="160"/>
      <c r="U756" s="160"/>
      <c r="V756" s="160"/>
      <c r="W756" s="160"/>
      <c r="X756" s="150"/>
      <c r="Y756" s="150"/>
      <c r="Z756" s="150"/>
      <c r="AA756" s="150"/>
      <c r="AB756" s="150"/>
      <c r="AC756" s="150"/>
      <c r="AD756" s="150"/>
      <c r="AE756" s="150"/>
      <c r="AF756" s="150"/>
      <c r="AG756" s="150" t="s">
        <v>295</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74">
        <v>121</v>
      </c>
      <c r="B757" s="175" t="s">
        <v>889</v>
      </c>
      <c r="C757" s="185" t="s">
        <v>890</v>
      </c>
      <c r="D757" s="176" t="s">
        <v>552</v>
      </c>
      <c r="E757" s="177">
        <v>12</v>
      </c>
      <c r="F757" s="178"/>
      <c r="G757" s="179">
        <f>ROUND(E757*F757,2)</f>
        <v>0</v>
      </c>
      <c r="H757" s="178"/>
      <c r="I757" s="179">
        <f>ROUND(E757*H757,2)</f>
        <v>0</v>
      </c>
      <c r="J757" s="178"/>
      <c r="K757" s="179">
        <f>ROUND(E757*J757,2)</f>
        <v>0</v>
      </c>
      <c r="L757" s="179">
        <v>21</v>
      </c>
      <c r="M757" s="179">
        <f>G757*(1+L757/100)</f>
        <v>0</v>
      </c>
      <c r="N757" s="179">
        <v>0</v>
      </c>
      <c r="O757" s="179">
        <f>ROUND(E757*N757,2)</f>
        <v>0</v>
      </c>
      <c r="P757" s="179">
        <v>0</v>
      </c>
      <c r="Q757" s="179">
        <f>ROUND(E757*P757,2)</f>
        <v>0</v>
      </c>
      <c r="R757" s="179"/>
      <c r="S757" s="179" t="s">
        <v>322</v>
      </c>
      <c r="T757" s="180" t="s">
        <v>291</v>
      </c>
      <c r="U757" s="160">
        <v>0</v>
      </c>
      <c r="V757" s="160">
        <f>ROUND(E757*U757,2)</f>
        <v>0</v>
      </c>
      <c r="W757" s="160"/>
      <c r="X757" s="150"/>
      <c r="Y757" s="150"/>
      <c r="Z757" s="150"/>
      <c r="AA757" s="150"/>
      <c r="AB757" s="150"/>
      <c r="AC757" s="150"/>
      <c r="AD757" s="150"/>
      <c r="AE757" s="150"/>
      <c r="AF757" s="150"/>
      <c r="AG757" s="150" t="s">
        <v>340</v>
      </c>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57"/>
      <c r="B758" s="158"/>
      <c r="C758" s="242"/>
      <c r="D758" s="243"/>
      <c r="E758" s="243"/>
      <c r="F758" s="243"/>
      <c r="G758" s="243"/>
      <c r="H758" s="160"/>
      <c r="I758" s="160"/>
      <c r="J758" s="160"/>
      <c r="K758" s="160"/>
      <c r="L758" s="160"/>
      <c r="M758" s="160"/>
      <c r="N758" s="160"/>
      <c r="O758" s="160"/>
      <c r="P758" s="160"/>
      <c r="Q758" s="160"/>
      <c r="R758" s="160"/>
      <c r="S758" s="160"/>
      <c r="T758" s="160"/>
      <c r="U758" s="160"/>
      <c r="V758" s="160"/>
      <c r="W758" s="160"/>
      <c r="X758" s="150"/>
      <c r="Y758" s="150"/>
      <c r="Z758" s="150"/>
      <c r="AA758" s="150"/>
      <c r="AB758" s="150"/>
      <c r="AC758" s="150"/>
      <c r="AD758" s="150"/>
      <c r="AE758" s="150"/>
      <c r="AF758" s="150"/>
      <c r="AG758" s="150" t="s">
        <v>295</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
      <c r="A759" s="174">
        <v>122</v>
      </c>
      <c r="B759" s="175" t="s">
        <v>891</v>
      </c>
      <c r="C759" s="185" t="s">
        <v>892</v>
      </c>
      <c r="D759" s="176" t="s">
        <v>484</v>
      </c>
      <c r="E759" s="177">
        <v>30</v>
      </c>
      <c r="F759" s="178"/>
      <c r="G759" s="179">
        <f>ROUND(E759*F759,2)</f>
        <v>0</v>
      </c>
      <c r="H759" s="178"/>
      <c r="I759" s="179">
        <f>ROUND(E759*H759,2)</f>
        <v>0</v>
      </c>
      <c r="J759" s="178"/>
      <c r="K759" s="179">
        <f>ROUND(E759*J759,2)</f>
        <v>0</v>
      </c>
      <c r="L759" s="179">
        <v>21</v>
      </c>
      <c r="M759" s="179">
        <f>G759*(1+L759/100)</f>
        <v>0</v>
      </c>
      <c r="N759" s="179">
        <v>0</v>
      </c>
      <c r="O759" s="179">
        <f>ROUND(E759*N759,2)</f>
        <v>0</v>
      </c>
      <c r="P759" s="179">
        <v>0</v>
      </c>
      <c r="Q759" s="179">
        <f>ROUND(E759*P759,2)</f>
        <v>0</v>
      </c>
      <c r="R759" s="179"/>
      <c r="S759" s="179" t="s">
        <v>322</v>
      </c>
      <c r="T759" s="180" t="s">
        <v>291</v>
      </c>
      <c r="U759" s="160">
        <v>0</v>
      </c>
      <c r="V759" s="160">
        <f>ROUND(E759*U759,2)</f>
        <v>0</v>
      </c>
      <c r="W759" s="160"/>
      <c r="X759" s="150"/>
      <c r="Y759" s="150"/>
      <c r="Z759" s="150"/>
      <c r="AA759" s="150"/>
      <c r="AB759" s="150"/>
      <c r="AC759" s="150"/>
      <c r="AD759" s="150"/>
      <c r="AE759" s="150"/>
      <c r="AF759" s="150"/>
      <c r="AG759" s="150" t="s">
        <v>340</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57"/>
      <c r="B760" s="158"/>
      <c r="C760" s="242"/>
      <c r="D760" s="243"/>
      <c r="E760" s="243"/>
      <c r="F760" s="243"/>
      <c r="G760" s="243"/>
      <c r="H760" s="160"/>
      <c r="I760" s="160"/>
      <c r="J760" s="160"/>
      <c r="K760" s="160"/>
      <c r="L760" s="160"/>
      <c r="M760" s="160"/>
      <c r="N760" s="160"/>
      <c r="O760" s="160"/>
      <c r="P760" s="160"/>
      <c r="Q760" s="160"/>
      <c r="R760" s="160"/>
      <c r="S760" s="160"/>
      <c r="T760" s="160"/>
      <c r="U760" s="160"/>
      <c r="V760" s="160"/>
      <c r="W760" s="160"/>
      <c r="X760" s="150"/>
      <c r="Y760" s="150"/>
      <c r="Z760" s="150"/>
      <c r="AA760" s="150"/>
      <c r="AB760" s="150"/>
      <c r="AC760" s="150"/>
      <c r="AD760" s="150"/>
      <c r="AE760" s="150"/>
      <c r="AF760" s="150"/>
      <c r="AG760" s="150" t="s">
        <v>295</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74">
        <v>123</v>
      </c>
      <c r="B761" s="175" t="s">
        <v>893</v>
      </c>
      <c r="C761" s="185" t="s">
        <v>894</v>
      </c>
      <c r="D761" s="176" t="s">
        <v>468</v>
      </c>
      <c r="E761" s="177">
        <v>256</v>
      </c>
      <c r="F761" s="178"/>
      <c r="G761" s="179">
        <f>ROUND(E761*F761,2)</f>
        <v>0</v>
      </c>
      <c r="H761" s="178"/>
      <c r="I761" s="179">
        <f>ROUND(E761*H761,2)</f>
        <v>0</v>
      </c>
      <c r="J761" s="178"/>
      <c r="K761" s="179">
        <f>ROUND(E761*J761,2)</f>
        <v>0</v>
      </c>
      <c r="L761" s="179">
        <v>21</v>
      </c>
      <c r="M761" s="179">
        <f>G761*(1+L761/100)</f>
        <v>0</v>
      </c>
      <c r="N761" s="179">
        <v>0</v>
      </c>
      <c r="O761" s="179">
        <f>ROUND(E761*N761,2)</f>
        <v>0</v>
      </c>
      <c r="P761" s="179">
        <v>0</v>
      </c>
      <c r="Q761" s="179">
        <f>ROUND(E761*P761,2)</f>
        <v>0</v>
      </c>
      <c r="R761" s="179"/>
      <c r="S761" s="179" t="s">
        <v>322</v>
      </c>
      <c r="T761" s="180" t="s">
        <v>291</v>
      </c>
      <c r="U761" s="160">
        <v>0</v>
      </c>
      <c r="V761" s="160">
        <f>ROUND(E761*U761,2)</f>
        <v>0</v>
      </c>
      <c r="W761" s="160"/>
      <c r="X761" s="150"/>
      <c r="Y761" s="150"/>
      <c r="Z761" s="150"/>
      <c r="AA761" s="150"/>
      <c r="AB761" s="150"/>
      <c r="AC761" s="150"/>
      <c r="AD761" s="150"/>
      <c r="AE761" s="150"/>
      <c r="AF761" s="150"/>
      <c r="AG761" s="150" t="s">
        <v>340</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c r="B762" s="158"/>
      <c r="C762" s="242"/>
      <c r="D762" s="243"/>
      <c r="E762" s="243"/>
      <c r="F762" s="243"/>
      <c r="G762" s="243"/>
      <c r="H762" s="160"/>
      <c r="I762" s="160"/>
      <c r="J762" s="160"/>
      <c r="K762" s="160"/>
      <c r="L762" s="160"/>
      <c r="M762" s="160"/>
      <c r="N762" s="160"/>
      <c r="O762" s="160"/>
      <c r="P762" s="160"/>
      <c r="Q762" s="160"/>
      <c r="R762" s="160"/>
      <c r="S762" s="160"/>
      <c r="T762" s="160"/>
      <c r="U762" s="160"/>
      <c r="V762" s="160"/>
      <c r="W762" s="160"/>
      <c r="X762" s="150"/>
      <c r="Y762" s="150"/>
      <c r="Z762" s="150"/>
      <c r="AA762" s="150"/>
      <c r="AB762" s="150"/>
      <c r="AC762" s="150"/>
      <c r="AD762" s="150"/>
      <c r="AE762" s="150"/>
      <c r="AF762" s="150"/>
      <c r="AG762" s="150" t="s">
        <v>295</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ht="22.5" outlineLevel="1" x14ac:dyDescent="0.2">
      <c r="A763" s="174">
        <v>124</v>
      </c>
      <c r="B763" s="175" t="s">
        <v>895</v>
      </c>
      <c r="C763" s="185" t="s">
        <v>896</v>
      </c>
      <c r="D763" s="176" t="s">
        <v>484</v>
      </c>
      <c r="E763" s="177">
        <v>192</v>
      </c>
      <c r="F763" s="178"/>
      <c r="G763" s="179">
        <f>ROUND(E763*F763,2)</f>
        <v>0</v>
      </c>
      <c r="H763" s="178"/>
      <c r="I763" s="179">
        <f>ROUND(E763*H763,2)</f>
        <v>0</v>
      </c>
      <c r="J763" s="178"/>
      <c r="K763" s="179">
        <f>ROUND(E763*J763,2)</f>
        <v>0</v>
      </c>
      <c r="L763" s="179">
        <v>21</v>
      </c>
      <c r="M763" s="179">
        <f>G763*(1+L763/100)</f>
        <v>0</v>
      </c>
      <c r="N763" s="179">
        <v>0</v>
      </c>
      <c r="O763" s="179">
        <f>ROUND(E763*N763,2)</f>
        <v>0</v>
      </c>
      <c r="P763" s="179">
        <v>0</v>
      </c>
      <c r="Q763" s="179">
        <f>ROUND(E763*P763,2)</f>
        <v>0</v>
      </c>
      <c r="R763" s="179"/>
      <c r="S763" s="179" t="s">
        <v>322</v>
      </c>
      <c r="T763" s="180" t="s">
        <v>291</v>
      </c>
      <c r="U763" s="160">
        <v>0</v>
      </c>
      <c r="V763" s="160">
        <f>ROUND(E763*U763,2)</f>
        <v>0</v>
      </c>
      <c r="W763" s="160"/>
      <c r="X763" s="150"/>
      <c r="Y763" s="150"/>
      <c r="Z763" s="150"/>
      <c r="AA763" s="150"/>
      <c r="AB763" s="150"/>
      <c r="AC763" s="150"/>
      <c r="AD763" s="150"/>
      <c r="AE763" s="150"/>
      <c r="AF763" s="150"/>
      <c r="AG763" s="150" t="s">
        <v>340</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242"/>
      <c r="D764" s="243"/>
      <c r="E764" s="243"/>
      <c r="F764" s="243"/>
      <c r="G764" s="243"/>
      <c r="H764" s="160"/>
      <c r="I764" s="160"/>
      <c r="J764" s="160"/>
      <c r="K764" s="160"/>
      <c r="L764" s="160"/>
      <c r="M764" s="160"/>
      <c r="N764" s="160"/>
      <c r="O764" s="160"/>
      <c r="P764" s="160"/>
      <c r="Q764" s="160"/>
      <c r="R764" s="160"/>
      <c r="S764" s="160"/>
      <c r="T764" s="160"/>
      <c r="U764" s="160"/>
      <c r="V764" s="160"/>
      <c r="W764" s="160"/>
      <c r="X764" s="150"/>
      <c r="Y764" s="150"/>
      <c r="Z764" s="150"/>
      <c r="AA764" s="150"/>
      <c r="AB764" s="150"/>
      <c r="AC764" s="150"/>
      <c r="AD764" s="150"/>
      <c r="AE764" s="150"/>
      <c r="AF764" s="150"/>
      <c r="AG764" s="150" t="s">
        <v>295</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x14ac:dyDescent="0.2">
      <c r="A765" s="168" t="s">
        <v>285</v>
      </c>
      <c r="B765" s="169" t="s">
        <v>216</v>
      </c>
      <c r="C765" s="184" t="s">
        <v>217</v>
      </c>
      <c r="D765" s="170"/>
      <c r="E765" s="171"/>
      <c r="F765" s="172"/>
      <c r="G765" s="172">
        <f>SUMIF(AG766:AG829,"&lt;&gt;NOR",G766:G829)</f>
        <v>0</v>
      </c>
      <c r="H765" s="172"/>
      <c r="I765" s="172">
        <f>SUM(I766:I829)</f>
        <v>0</v>
      </c>
      <c r="J765" s="172"/>
      <c r="K765" s="172">
        <f>SUM(K766:K829)</f>
        <v>0</v>
      </c>
      <c r="L765" s="172"/>
      <c r="M765" s="172">
        <f>SUM(M766:M829)</f>
        <v>0</v>
      </c>
      <c r="N765" s="172"/>
      <c r="O765" s="172">
        <f>SUM(O766:O829)</f>
        <v>1.56</v>
      </c>
      <c r="P765" s="172"/>
      <c r="Q765" s="172">
        <f>SUM(Q766:Q829)</f>
        <v>0</v>
      </c>
      <c r="R765" s="172"/>
      <c r="S765" s="172"/>
      <c r="T765" s="173"/>
      <c r="U765" s="167"/>
      <c r="V765" s="167">
        <f>SUM(V766:V829)</f>
        <v>54.2</v>
      </c>
      <c r="W765" s="167"/>
      <c r="AG765" t="s">
        <v>286</v>
      </c>
    </row>
    <row r="766" spans="1:60" outlineLevel="1" x14ac:dyDescent="0.2">
      <c r="A766" s="174">
        <v>125</v>
      </c>
      <c r="B766" s="175" t="s">
        <v>897</v>
      </c>
      <c r="C766" s="185" t="s">
        <v>898</v>
      </c>
      <c r="D766" s="176" t="s">
        <v>384</v>
      </c>
      <c r="E766" s="177">
        <v>243.5</v>
      </c>
      <c r="F766" s="178"/>
      <c r="G766" s="179">
        <f>ROUND(E766*F766,2)</f>
        <v>0</v>
      </c>
      <c r="H766" s="178"/>
      <c r="I766" s="179">
        <f>ROUND(E766*H766,2)</f>
        <v>0</v>
      </c>
      <c r="J766" s="178"/>
      <c r="K766" s="179">
        <f>ROUND(E766*J766,2)</f>
        <v>0</v>
      </c>
      <c r="L766" s="179">
        <v>21</v>
      </c>
      <c r="M766" s="179">
        <f>G766*(1+L766/100)</f>
        <v>0</v>
      </c>
      <c r="N766" s="179">
        <v>0</v>
      </c>
      <c r="O766" s="179">
        <f>ROUND(E766*N766,2)</f>
        <v>0</v>
      </c>
      <c r="P766" s="179">
        <v>0</v>
      </c>
      <c r="Q766" s="179">
        <f>ROUND(E766*P766,2)</f>
        <v>0</v>
      </c>
      <c r="R766" s="179" t="s">
        <v>799</v>
      </c>
      <c r="S766" s="179" t="s">
        <v>290</v>
      </c>
      <c r="T766" s="180" t="s">
        <v>361</v>
      </c>
      <c r="U766" s="160">
        <v>0.08</v>
      </c>
      <c r="V766" s="160">
        <f>ROUND(E766*U766,2)</f>
        <v>19.48</v>
      </c>
      <c r="W766" s="160"/>
      <c r="X766" s="150"/>
      <c r="Y766" s="150"/>
      <c r="Z766" s="150"/>
      <c r="AA766" s="150"/>
      <c r="AB766" s="150"/>
      <c r="AC766" s="150"/>
      <c r="AD766" s="150"/>
      <c r="AE766" s="150"/>
      <c r="AF766" s="150"/>
      <c r="AG766" s="150" t="s">
        <v>340</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57"/>
      <c r="B767" s="158"/>
      <c r="C767" s="186" t="s">
        <v>572</v>
      </c>
      <c r="D767" s="165"/>
      <c r="E767" s="166"/>
      <c r="F767" s="160"/>
      <c r="G767" s="160"/>
      <c r="H767" s="160"/>
      <c r="I767" s="160"/>
      <c r="J767" s="160"/>
      <c r="K767" s="160"/>
      <c r="L767" s="160"/>
      <c r="M767" s="160"/>
      <c r="N767" s="160"/>
      <c r="O767" s="160"/>
      <c r="P767" s="160"/>
      <c r="Q767" s="160"/>
      <c r="R767" s="160"/>
      <c r="S767" s="160"/>
      <c r="T767" s="160"/>
      <c r="U767" s="160"/>
      <c r="V767" s="160"/>
      <c r="W767" s="160"/>
      <c r="X767" s="150"/>
      <c r="Y767" s="150"/>
      <c r="Z767" s="150"/>
      <c r="AA767" s="150"/>
      <c r="AB767" s="150"/>
      <c r="AC767" s="150"/>
      <c r="AD767" s="150"/>
      <c r="AE767" s="150"/>
      <c r="AF767" s="150"/>
      <c r="AG767" s="150" t="s">
        <v>315</v>
      </c>
      <c r="AH767" s="150">
        <v>0</v>
      </c>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57"/>
      <c r="B768" s="158"/>
      <c r="C768" s="186" t="s">
        <v>573</v>
      </c>
      <c r="D768" s="165"/>
      <c r="E768" s="166">
        <v>3.68</v>
      </c>
      <c r="F768" s="160"/>
      <c r="G768" s="160"/>
      <c r="H768" s="160"/>
      <c r="I768" s="160"/>
      <c r="J768" s="160"/>
      <c r="K768" s="160"/>
      <c r="L768" s="160"/>
      <c r="M768" s="160"/>
      <c r="N768" s="160"/>
      <c r="O768" s="160"/>
      <c r="P768" s="160"/>
      <c r="Q768" s="160"/>
      <c r="R768" s="160"/>
      <c r="S768" s="160"/>
      <c r="T768" s="160"/>
      <c r="U768" s="160"/>
      <c r="V768" s="160"/>
      <c r="W768" s="160"/>
      <c r="X768" s="150"/>
      <c r="Y768" s="150"/>
      <c r="Z768" s="150"/>
      <c r="AA768" s="150"/>
      <c r="AB768" s="150"/>
      <c r="AC768" s="150"/>
      <c r="AD768" s="150"/>
      <c r="AE768" s="150"/>
      <c r="AF768" s="150"/>
      <c r="AG768" s="150" t="s">
        <v>315</v>
      </c>
      <c r="AH768" s="150">
        <v>0</v>
      </c>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186" t="s">
        <v>574</v>
      </c>
      <c r="D769" s="165"/>
      <c r="E769" s="166">
        <v>5.52</v>
      </c>
      <c r="F769" s="160"/>
      <c r="G769" s="160"/>
      <c r="H769" s="160"/>
      <c r="I769" s="160"/>
      <c r="J769" s="160"/>
      <c r="K769" s="160"/>
      <c r="L769" s="160"/>
      <c r="M769" s="160"/>
      <c r="N769" s="160"/>
      <c r="O769" s="160"/>
      <c r="P769" s="160"/>
      <c r="Q769" s="160"/>
      <c r="R769" s="160"/>
      <c r="S769" s="160"/>
      <c r="T769" s="160"/>
      <c r="U769" s="160"/>
      <c r="V769" s="160"/>
      <c r="W769" s="160"/>
      <c r="X769" s="150"/>
      <c r="Y769" s="150"/>
      <c r="Z769" s="150"/>
      <c r="AA769" s="150"/>
      <c r="AB769" s="150"/>
      <c r="AC769" s="150"/>
      <c r="AD769" s="150"/>
      <c r="AE769" s="150"/>
      <c r="AF769" s="150"/>
      <c r="AG769" s="150" t="s">
        <v>315</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57"/>
      <c r="B770" s="158"/>
      <c r="C770" s="186" t="s">
        <v>567</v>
      </c>
      <c r="D770" s="165"/>
      <c r="E770" s="166"/>
      <c r="F770" s="160"/>
      <c r="G770" s="160"/>
      <c r="H770" s="160"/>
      <c r="I770" s="160"/>
      <c r="J770" s="160"/>
      <c r="K770" s="160"/>
      <c r="L770" s="160"/>
      <c r="M770" s="160"/>
      <c r="N770" s="160"/>
      <c r="O770" s="160"/>
      <c r="P770" s="160"/>
      <c r="Q770" s="160"/>
      <c r="R770" s="160"/>
      <c r="S770" s="160"/>
      <c r="T770" s="160"/>
      <c r="U770" s="160"/>
      <c r="V770" s="160"/>
      <c r="W770" s="160"/>
      <c r="X770" s="150"/>
      <c r="Y770" s="150"/>
      <c r="Z770" s="150"/>
      <c r="AA770" s="150"/>
      <c r="AB770" s="150"/>
      <c r="AC770" s="150"/>
      <c r="AD770" s="150"/>
      <c r="AE770" s="150"/>
      <c r="AF770" s="150"/>
      <c r="AG770" s="150" t="s">
        <v>315</v>
      </c>
      <c r="AH770" s="150">
        <v>0</v>
      </c>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186" t="s">
        <v>575</v>
      </c>
      <c r="D771" s="165"/>
      <c r="E771" s="166"/>
      <c r="F771" s="160"/>
      <c r="G771" s="160"/>
      <c r="H771" s="160"/>
      <c r="I771" s="160"/>
      <c r="J771" s="160"/>
      <c r="K771" s="160"/>
      <c r="L771" s="160"/>
      <c r="M771" s="160"/>
      <c r="N771" s="160"/>
      <c r="O771" s="160"/>
      <c r="P771" s="160"/>
      <c r="Q771" s="160"/>
      <c r="R771" s="160"/>
      <c r="S771" s="160"/>
      <c r="T771" s="160"/>
      <c r="U771" s="160"/>
      <c r="V771" s="160"/>
      <c r="W771" s="160"/>
      <c r="X771" s="150"/>
      <c r="Y771" s="150"/>
      <c r="Z771" s="150"/>
      <c r="AA771" s="150"/>
      <c r="AB771" s="150"/>
      <c r="AC771" s="150"/>
      <c r="AD771" s="150"/>
      <c r="AE771" s="150"/>
      <c r="AF771" s="150"/>
      <c r="AG771" s="150" t="s">
        <v>315</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186" t="s">
        <v>576</v>
      </c>
      <c r="D772" s="165"/>
      <c r="E772" s="166">
        <v>79.77</v>
      </c>
      <c r="F772" s="160"/>
      <c r="G772" s="160"/>
      <c r="H772" s="160"/>
      <c r="I772" s="160"/>
      <c r="J772" s="160"/>
      <c r="K772" s="160"/>
      <c r="L772" s="160"/>
      <c r="M772" s="160"/>
      <c r="N772" s="160"/>
      <c r="O772" s="160"/>
      <c r="P772" s="160"/>
      <c r="Q772" s="160"/>
      <c r="R772" s="160"/>
      <c r="S772" s="160"/>
      <c r="T772" s="160"/>
      <c r="U772" s="160"/>
      <c r="V772" s="160"/>
      <c r="W772" s="160"/>
      <c r="X772" s="150"/>
      <c r="Y772" s="150"/>
      <c r="Z772" s="150"/>
      <c r="AA772" s="150"/>
      <c r="AB772" s="150"/>
      <c r="AC772" s="150"/>
      <c r="AD772" s="150"/>
      <c r="AE772" s="150"/>
      <c r="AF772" s="150"/>
      <c r="AG772" s="150" t="s">
        <v>315</v>
      </c>
      <c r="AH772" s="150">
        <v>0</v>
      </c>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57"/>
      <c r="B773" s="158"/>
      <c r="C773" s="186" t="s">
        <v>577</v>
      </c>
      <c r="D773" s="165"/>
      <c r="E773" s="166"/>
      <c r="F773" s="160"/>
      <c r="G773" s="160"/>
      <c r="H773" s="160"/>
      <c r="I773" s="160"/>
      <c r="J773" s="160"/>
      <c r="K773" s="160"/>
      <c r="L773" s="160"/>
      <c r="M773" s="160"/>
      <c r="N773" s="160"/>
      <c r="O773" s="160"/>
      <c r="P773" s="160"/>
      <c r="Q773" s="160"/>
      <c r="R773" s="160"/>
      <c r="S773" s="160"/>
      <c r="T773" s="160"/>
      <c r="U773" s="160"/>
      <c r="V773" s="160"/>
      <c r="W773" s="160"/>
      <c r="X773" s="150"/>
      <c r="Y773" s="150"/>
      <c r="Z773" s="150"/>
      <c r="AA773" s="150"/>
      <c r="AB773" s="150"/>
      <c r="AC773" s="150"/>
      <c r="AD773" s="150"/>
      <c r="AE773" s="150"/>
      <c r="AF773" s="150"/>
      <c r="AG773" s="150" t="s">
        <v>315</v>
      </c>
      <c r="AH773" s="150">
        <v>0</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1" x14ac:dyDescent="0.2">
      <c r="A774" s="157"/>
      <c r="B774" s="158"/>
      <c r="C774" s="186" t="s">
        <v>578</v>
      </c>
      <c r="D774" s="165"/>
      <c r="E774" s="166">
        <v>153.94</v>
      </c>
      <c r="F774" s="160"/>
      <c r="G774" s="160"/>
      <c r="H774" s="160"/>
      <c r="I774" s="160"/>
      <c r="J774" s="160"/>
      <c r="K774" s="160"/>
      <c r="L774" s="160"/>
      <c r="M774" s="160"/>
      <c r="N774" s="160"/>
      <c r="O774" s="160"/>
      <c r="P774" s="160"/>
      <c r="Q774" s="160"/>
      <c r="R774" s="160"/>
      <c r="S774" s="160"/>
      <c r="T774" s="160"/>
      <c r="U774" s="160"/>
      <c r="V774" s="160"/>
      <c r="W774" s="160"/>
      <c r="X774" s="150"/>
      <c r="Y774" s="150"/>
      <c r="Z774" s="150"/>
      <c r="AA774" s="150"/>
      <c r="AB774" s="150"/>
      <c r="AC774" s="150"/>
      <c r="AD774" s="150"/>
      <c r="AE774" s="150"/>
      <c r="AF774" s="150"/>
      <c r="AG774" s="150" t="s">
        <v>315</v>
      </c>
      <c r="AH774" s="150">
        <v>0</v>
      </c>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186" t="s">
        <v>568</v>
      </c>
      <c r="D775" s="165"/>
      <c r="E775" s="166"/>
      <c r="F775" s="160"/>
      <c r="G775" s="160"/>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315</v>
      </c>
      <c r="AH775" s="150">
        <v>0</v>
      </c>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57"/>
      <c r="B776" s="158"/>
      <c r="C776" s="186" t="s">
        <v>569</v>
      </c>
      <c r="D776" s="165"/>
      <c r="E776" s="166">
        <v>0.59</v>
      </c>
      <c r="F776" s="160"/>
      <c r="G776" s="160"/>
      <c r="H776" s="160"/>
      <c r="I776" s="160"/>
      <c r="J776" s="160"/>
      <c r="K776" s="160"/>
      <c r="L776" s="160"/>
      <c r="M776" s="160"/>
      <c r="N776" s="160"/>
      <c r="O776" s="160"/>
      <c r="P776" s="160"/>
      <c r="Q776" s="160"/>
      <c r="R776" s="160"/>
      <c r="S776" s="160"/>
      <c r="T776" s="160"/>
      <c r="U776" s="160"/>
      <c r="V776" s="160"/>
      <c r="W776" s="160"/>
      <c r="X776" s="150"/>
      <c r="Y776" s="150"/>
      <c r="Z776" s="150"/>
      <c r="AA776" s="150"/>
      <c r="AB776" s="150"/>
      <c r="AC776" s="150"/>
      <c r="AD776" s="150"/>
      <c r="AE776" s="150"/>
      <c r="AF776" s="150"/>
      <c r="AG776" s="150" t="s">
        <v>315</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246"/>
      <c r="D777" s="247"/>
      <c r="E777" s="247"/>
      <c r="F777" s="247"/>
      <c r="G777" s="247"/>
      <c r="H777" s="160"/>
      <c r="I777" s="160"/>
      <c r="J777" s="160"/>
      <c r="K777" s="160"/>
      <c r="L777" s="160"/>
      <c r="M777" s="160"/>
      <c r="N777" s="160"/>
      <c r="O777" s="160"/>
      <c r="P777" s="160"/>
      <c r="Q777" s="160"/>
      <c r="R777" s="160"/>
      <c r="S777" s="160"/>
      <c r="T777" s="160"/>
      <c r="U777" s="160"/>
      <c r="V777" s="160"/>
      <c r="W777" s="160"/>
      <c r="X777" s="150"/>
      <c r="Y777" s="150"/>
      <c r="Z777" s="150"/>
      <c r="AA777" s="150"/>
      <c r="AB777" s="150"/>
      <c r="AC777" s="150"/>
      <c r="AD777" s="150"/>
      <c r="AE777" s="150"/>
      <c r="AF777" s="150"/>
      <c r="AG777" s="150" t="s">
        <v>295</v>
      </c>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
      <c r="A778" s="174">
        <v>126</v>
      </c>
      <c r="B778" s="175" t="s">
        <v>899</v>
      </c>
      <c r="C778" s="185" t="s">
        <v>900</v>
      </c>
      <c r="D778" s="176" t="s">
        <v>384</v>
      </c>
      <c r="E778" s="177">
        <v>4.8</v>
      </c>
      <c r="F778" s="178"/>
      <c r="G778" s="179">
        <f>ROUND(E778*F778,2)</f>
        <v>0</v>
      </c>
      <c r="H778" s="178"/>
      <c r="I778" s="179">
        <f>ROUND(E778*H778,2)</f>
        <v>0</v>
      </c>
      <c r="J778" s="178"/>
      <c r="K778" s="179">
        <f>ROUND(E778*J778,2)</f>
        <v>0</v>
      </c>
      <c r="L778" s="179">
        <v>21</v>
      </c>
      <c r="M778" s="179">
        <f>G778*(1+L778/100)</f>
        <v>0</v>
      </c>
      <c r="N778" s="179">
        <v>2.3000000000000001E-4</v>
      </c>
      <c r="O778" s="179">
        <f>ROUND(E778*N778,2)</f>
        <v>0</v>
      </c>
      <c r="P778" s="179">
        <v>0</v>
      </c>
      <c r="Q778" s="179">
        <f>ROUND(E778*P778,2)</f>
        <v>0</v>
      </c>
      <c r="R778" s="179" t="s">
        <v>799</v>
      </c>
      <c r="S778" s="179" t="s">
        <v>290</v>
      </c>
      <c r="T778" s="180" t="s">
        <v>361</v>
      </c>
      <c r="U778" s="160">
        <v>0.161</v>
      </c>
      <c r="V778" s="160">
        <f>ROUND(E778*U778,2)</f>
        <v>0.77</v>
      </c>
      <c r="W778" s="160"/>
      <c r="X778" s="150"/>
      <c r="Y778" s="150"/>
      <c r="Z778" s="150"/>
      <c r="AA778" s="150"/>
      <c r="AB778" s="150"/>
      <c r="AC778" s="150"/>
      <c r="AD778" s="150"/>
      <c r="AE778" s="150"/>
      <c r="AF778" s="150"/>
      <c r="AG778" s="150" t="s">
        <v>340</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244" t="s">
        <v>1153</v>
      </c>
      <c r="D779" s="245"/>
      <c r="E779" s="245"/>
      <c r="F779" s="245"/>
      <c r="G779" s="245"/>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294</v>
      </c>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57"/>
      <c r="B780" s="158"/>
      <c r="C780" s="255" t="s">
        <v>901</v>
      </c>
      <c r="D780" s="256"/>
      <c r="E780" s="256"/>
      <c r="F780" s="256"/>
      <c r="G780" s="256"/>
      <c r="H780" s="160"/>
      <c r="I780" s="160"/>
      <c r="J780" s="160"/>
      <c r="K780" s="160"/>
      <c r="L780" s="160"/>
      <c r="M780" s="160"/>
      <c r="N780" s="160"/>
      <c r="O780" s="160"/>
      <c r="P780" s="160"/>
      <c r="Q780" s="160"/>
      <c r="R780" s="160"/>
      <c r="S780" s="160"/>
      <c r="T780" s="160"/>
      <c r="U780" s="160"/>
      <c r="V780" s="160"/>
      <c r="W780" s="160"/>
      <c r="X780" s="150"/>
      <c r="Y780" s="150"/>
      <c r="Z780" s="150"/>
      <c r="AA780" s="150"/>
      <c r="AB780" s="150"/>
      <c r="AC780" s="150"/>
      <c r="AD780" s="150"/>
      <c r="AE780" s="150"/>
      <c r="AF780" s="150"/>
      <c r="AG780" s="150" t="s">
        <v>294</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186" t="s">
        <v>643</v>
      </c>
      <c r="D781" s="165"/>
      <c r="E781" s="166"/>
      <c r="F781" s="160"/>
      <c r="G781" s="160"/>
      <c r="H781" s="160"/>
      <c r="I781" s="160"/>
      <c r="J781" s="160"/>
      <c r="K781" s="160"/>
      <c r="L781" s="160"/>
      <c r="M781" s="160"/>
      <c r="N781" s="160"/>
      <c r="O781" s="160"/>
      <c r="P781" s="160"/>
      <c r="Q781" s="160"/>
      <c r="R781" s="160"/>
      <c r="S781" s="160"/>
      <c r="T781" s="160"/>
      <c r="U781" s="160"/>
      <c r="V781" s="160"/>
      <c r="W781" s="160"/>
      <c r="X781" s="150"/>
      <c r="Y781" s="150"/>
      <c r="Z781" s="150"/>
      <c r="AA781" s="150"/>
      <c r="AB781" s="150"/>
      <c r="AC781" s="150"/>
      <c r="AD781" s="150"/>
      <c r="AE781" s="150"/>
      <c r="AF781" s="150"/>
      <c r="AG781" s="150" t="s">
        <v>315</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57"/>
      <c r="B782" s="158"/>
      <c r="C782" s="186" t="s">
        <v>801</v>
      </c>
      <c r="D782" s="165"/>
      <c r="E782" s="166"/>
      <c r="F782" s="160"/>
      <c r="G782" s="160"/>
      <c r="H782" s="160"/>
      <c r="I782" s="160"/>
      <c r="J782" s="160"/>
      <c r="K782" s="160"/>
      <c r="L782" s="160"/>
      <c r="M782" s="160"/>
      <c r="N782" s="160"/>
      <c r="O782" s="160"/>
      <c r="P782" s="160"/>
      <c r="Q782" s="160"/>
      <c r="R782" s="160"/>
      <c r="S782" s="160"/>
      <c r="T782" s="160"/>
      <c r="U782" s="160"/>
      <c r="V782" s="160"/>
      <c r="W782" s="160"/>
      <c r="X782" s="150"/>
      <c r="Y782" s="150"/>
      <c r="Z782" s="150"/>
      <c r="AA782" s="150"/>
      <c r="AB782" s="150"/>
      <c r="AC782" s="150"/>
      <c r="AD782" s="150"/>
      <c r="AE782" s="150"/>
      <c r="AF782" s="150"/>
      <c r="AG782" s="150" t="s">
        <v>315</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186" t="s">
        <v>802</v>
      </c>
      <c r="D783" s="165"/>
      <c r="E783" s="166">
        <v>4.8</v>
      </c>
      <c r="F783" s="160"/>
      <c r="G783" s="160"/>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315</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57"/>
      <c r="B784" s="158"/>
      <c r="C784" s="246"/>
      <c r="D784" s="247"/>
      <c r="E784" s="247"/>
      <c r="F784" s="247"/>
      <c r="G784" s="247"/>
      <c r="H784" s="160"/>
      <c r="I784" s="160"/>
      <c r="J784" s="160"/>
      <c r="K784" s="160"/>
      <c r="L784" s="160"/>
      <c r="M784" s="160"/>
      <c r="N784" s="160"/>
      <c r="O784" s="160"/>
      <c r="P784" s="160"/>
      <c r="Q784" s="160"/>
      <c r="R784" s="160"/>
      <c r="S784" s="160"/>
      <c r="T784" s="160"/>
      <c r="U784" s="160"/>
      <c r="V784" s="160"/>
      <c r="W784" s="160"/>
      <c r="X784" s="150"/>
      <c r="Y784" s="150"/>
      <c r="Z784" s="150"/>
      <c r="AA784" s="150"/>
      <c r="AB784" s="150"/>
      <c r="AC784" s="150"/>
      <c r="AD784" s="150"/>
      <c r="AE784" s="150"/>
      <c r="AF784" s="150"/>
      <c r="AG784" s="150" t="s">
        <v>295</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ht="22.5" outlineLevel="1" x14ac:dyDescent="0.2">
      <c r="A785" s="174">
        <v>127</v>
      </c>
      <c r="B785" s="175" t="s">
        <v>902</v>
      </c>
      <c r="C785" s="185" t="s">
        <v>903</v>
      </c>
      <c r="D785" s="176" t="s">
        <v>384</v>
      </c>
      <c r="E785" s="177">
        <v>243.5</v>
      </c>
      <c r="F785" s="178"/>
      <c r="G785" s="179">
        <f>ROUND(E785*F785,2)</f>
        <v>0</v>
      </c>
      <c r="H785" s="178"/>
      <c r="I785" s="179">
        <f>ROUND(E785*H785,2)</f>
        <v>0</v>
      </c>
      <c r="J785" s="178"/>
      <c r="K785" s="179">
        <f>ROUND(E785*J785,2)</f>
        <v>0</v>
      </c>
      <c r="L785" s="179">
        <v>21</v>
      </c>
      <c r="M785" s="179">
        <f>G785*(1+L785/100)</f>
        <v>0</v>
      </c>
      <c r="N785" s="179">
        <v>0</v>
      </c>
      <c r="O785" s="179">
        <f>ROUND(E785*N785,2)</f>
        <v>0</v>
      </c>
      <c r="P785" s="179">
        <v>0</v>
      </c>
      <c r="Q785" s="179">
        <f>ROUND(E785*P785,2)</f>
        <v>0</v>
      </c>
      <c r="R785" s="179" t="s">
        <v>799</v>
      </c>
      <c r="S785" s="179" t="s">
        <v>290</v>
      </c>
      <c r="T785" s="180" t="s">
        <v>361</v>
      </c>
      <c r="U785" s="160">
        <v>7.0000000000000007E-2</v>
      </c>
      <c r="V785" s="160">
        <f>ROUND(E785*U785,2)</f>
        <v>17.05</v>
      </c>
      <c r="W785" s="160"/>
      <c r="X785" s="150"/>
      <c r="Y785" s="150"/>
      <c r="Z785" s="150"/>
      <c r="AA785" s="150"/>
      <c r="AB785" s="150"/>
      <c r="AC785" s="150"/>
      <c r="AD785" s="150"/>
      <c r="AE785" s="150"/>
      <c r="AF785" s="150"/>
      <c r="AG785" s="150" t="s">
        <v>340</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
      <c r="A786" s="157"/>
      <c r="B786" s="158"/>
      <c r="C786" s="186" t="s">
        <v>572</v>
      </c>
      <c r="D786" s="165"/>
      <c r="E786" s="166"/>
      <c r="F786" s="160"/>
      <c r="G786" s="160"/>
      <c r="H786" s="160"/>
      <c r="I786" s="160"/>
      <c r="J786" s="160"/>
      <c r="K786" s="160"/>
      <c r="L786" s="160"/>
      <c r="M786" s="160"/>
      <c r="N786" s="160"/>
      <c r="O786" s="160"/>
      <c r="P786" s="160"/>
      <c r="Q786" s="160"/>
      <c r="R786" s="160"/>
      <c r="S786" s="160"/>
      <c r="T786" s="160"/>
      <c r="U786" s="160"/>
      <c r="V786" s="160"/>
      <c r="W786" s="160"/>
      <c r="X786" s="150"/>
      <c r="Y786" s="150"/>
      <c r="Z786" s="150"/>
      <c r="AA786" s="150"/>
      <c r="AB786" s="150"/>
      <c r="AC786" s="150"/>
      <c r="AD786" s="150"/>
      <c r="AE786" s="150"/>
      <c r="AF786" s="150"/>
      <c r="AG786" s="150" t="s">
        <v>315</v>
      </c>
      <c r="AH786" s="150">
        <v>0</v>
      </c>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186" t="s">
        <v>573</v>
      </c>
      <c r="D787" s="165"/>
      <c r="E787" s="166">
        <v>3.68</v>
      </c>
      <c r="F787" s="160"/>
      <c r="G787" s="160"/>
      <c r="H787" s="160"/>
      <c r="I787" s="160"/>
      <c r="J787" s="160"/>
      <c r="K787" s="160"/>
      <c r="L787" s="160"/>
      <c r="M787" s="160"/>
      <c r="N787" s="160"/>
      <c r="O787" s="160"/>
      <c r="P787" s="160"/>
      <c r="Q787" s="160"/>
      <c r="R787" s="160"/>
      <c r="S787" s="160"/>
      <c r="T787" s="160"/>
      <c r="U787" s="160"/>
      <c r="V787" s="160"/>
      <c r="W787" s="160"/>
      <c r="X787" s="150"/>
      <c r="Y787" s="150"/>
      <c r="Z787" s="150"/>
      <c r="AA787" s="150"/>
      <c r="AB787" s="150"/>
      <c r="AC787" s="150"/>
      <c r="AD787" s="150"/>
      <c r="AE787" s="150"/>
      <c r="AF787" s="150"/>
      <c r="AG787" s="150" t="s">
        <v>315</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57"/>
      <c r="B788" s="158"/>
      <c r="C788" s="186" t="s">
        <v>574</v>
      </c>
      <c r="D788" s="165"/>
      <c r="E788" s="166">
        <v>5.52</v>
      </c>
      <c r="F788" s="160"/>
      <c r="G788" s="160"/>
      <c r="H788" s="160"/>
      <c r="I788" s="160"/>
      <c r="J788" s="160"/>
      <c r="K788" s="160"/>
      <c r="L788" s="160"/>
      <c r="M788" s="160"/>
      <c r="N788" s="160"/>
      <c r="O788" s="160"/>
      <c r="P788" s="160"/>
      <c r="Q788" s="160"/>
      <c r="R788" s="160"/>
      <c r="S788" s="160"/>
      <c r="T788" s="160"/>
      <c r="U788" s="160"/>
      <c r="V788" s="160"/>
      <c r="W788" s="160"/>
      <c r="X788" s="150"/>
      <c r="Y788" s="150"/>
      <c r="Z788" s="150"/>
      <c r="AA788" s="150"/>
      <c r="AB788" s="150"/>
      <c r="AC788" s="150"/>
      <c r="AD788" s="150"/>
      <c r="AE788" s="150"/>
      <c r="AF788" s="150"/>
      <c r="AG788" s="150" t="s">
        <v>315</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186" t="s">
        <v>567</v>
      </c>
      <c r="D789" s="165"/>
      <c r="E789" s="166"/>
      <c r="F789" s="160"/>
      <c r="G789" s="160"/>
      <c r="H789" s="160"/>
      <c r="I789" s="160"/>
      <c r="J789" s="160"/>
      <c r="K789" s="160"/>
      <c r="L789" s="160"/>
      <c r="M789" s="160"/>
      <c r="N789" s="160"/>
      <c r="O789" s="160"/>
      <c r="P789" s="160"/>
      <c r="Q789" s="160"/>
      <c r="R789" s="160"/>
      <c r="S789" s="160"/>
      <c r="T789" s="160"/>
      <c r="U789" s="160"/>
      <c r="V789" s="160"/>
      <c r="W789" s="160"/>
      <c r="X789" s="150"/>
      <c r="Y789" s="150"/>
      <c r="Z789" s="150"/>
      <c r="AA789" s="150"/>
      <c r="AB789" s="150"/>
      <c r="AC789" s="150"/>
      <c r="AD789" s="150"/>
      <c r="AE789" s="150"/>
      <c r="AF789" s="150"/>
      <c r="AG789" s="150" t="s">
        <v>315</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57"/>
      <c r="B790" s="158"/>
      <c r="C790" s="186" t="s">
        <v>575</v>
      </c>
      <c r="D790" s="165"/>
      <c r="E790" s="166"/>
      <c r="F790" s="160"/>
      <c r="G790" s="160"/>
      <c r="H790" s="160"/>
      <c r="I790" s="160"/>
      <c r="J790" s="160"/>
      <c r="K790" s="160"/>
      <c r="L790" s="160"/>
      <c r="M790" s="160"/>
      <c r="N790" s="160"/>
      <c r="O790" s="160"/>
      <c r="P790" s="160"/>
      <c r="Q790" s="160"/>
      <c r="R790" s="160"/>
      <c r="S790" s="160"/>
      <c r="T790" s="160"/>
      <c r="U790" s="160"/>
      <c r="V790" s="160"/>
      <c r="W790" s="160"/>
      <c r="X790" s="150"/>
      <c r="Y790" s="150"/>
      <c r="Z790" s="150"/>
      <c r="AA790" s="150"/>
      <c r="AB790" s="150"/>
      <c r="AC790" s="150"/>
      <c r="AD790" s="150"/>
      <c r="AE790" s="150"/>
      <c r="AF790" s="150"/>
      <c r="AG790" s="150" t="s">
        <v>315</v>
      </c>
      <c r="AH790" s="150">
        <v>0</v>
      </c>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57"/>
      <c r="B791" s="158"/>
      <c r="C791" s="186" t="s">
        <v>576</v>
      </c>
      <c r="D791" s="165"/>
      <c r="E791" s="166">
        <v>79.77</v>
      </c>
      <c r="F791" s="160"/>
      <c r="G791" s="160"/>
      <c r="H791" s="160"/>
      <c r="I791" s="160"/>
      <c r="J791" s="160"/>
      <c r="K791" s="160"/>
      <c r="L791" s="160"/>
      <c r="M791" s="160"/>
      <c r="N791" s="160"/>
      <c r="O791" s="160"/>
      <c r="P791" s="160"/>
      <c r="Q791" s="160"/>
      <c r="R791" s="160"/>
      <c r="S791" s="160"/>
      <c r="T791" s="160"/>
      <c r="U791" s="160"/>
      <c r="V791" s="160"/>
      <c r="W791" s="160"/>
      <c r="X791" s="150"/>
      <c r="Y791" s="150"/>
      <c r="Z791" s="150"/>
      <c r="AA791" s="150"/>
      <c r="AB791" s="150"/>
      <c r="AC791" s="150"/>
      <c r="AD791" s="150"/>
      <c r="AE791" s="150"/>
      <c r="AF791" s="150"/>
      <c r="AG791" s="150" t="s">
        <v>315</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186" t="s">
        <v>577</v>
      </c>
      <c r="D792" s="165"/>
      <c r="E792" s="166"/>
      <c r="F792" s="160"/>
      <c r="G792" s="160"/>
      <c r="H792" s="160"/>
      <c r="I792" s="160"/>
      <c r="J792" s="160"/>
      <c r="K792" s="160"/>
      <c r="L792" s="160"/>
      <c r="M792" s="160"/>
      <c r="N792" s="160"/>
      <c r="O792" s="160"/>
      <c r="P792" s="160"/>
      <c r="Q792" s="160"/>
      <c r="R792" s="160"/>
      <c r="S792" s="160"/>
      <c r="T792" s="160"/>
      <c r="U792" s="160"/>
      <c r="V792" s="160"/>
      <c r="W792" s="160"/>
      <c r="X792" s="150"/>
      <c r="Y792" s="150"/>
      <c r="Z792" s="150"/>
      <c r="AA792" s="150"/>
      <c r="AB792" s="150"/>
      <c r="AC792" s="150"/>
      <c r="AD792" s="150"/>
      <c r="AE792" s="150"/>
      <c r="AF792" s="150"/>
      <c r="AG792" s="150" t="s">
        <v>315</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57"/>
      <c r="B793" s="158"/>
      <c r="C793" s="186" t="s">
        <v>578</v>
      </c>
      <c r="D793" s="165"/>
      <c r="E793" s="166">
        <v>153.94</v>
      </c>
      <c r="F793" s="160"/>
      <c r="G793" s="160"/>
      <c r="H793" s="160"/>
      <c r="I793" s="160"/>
      <c r="J793" s="160"/>
      <c r="K793" s="160"/>
      <c r="L793" s="160"/>
      <c r="M793" s="160"/>
      <c r="N793" s="160"/>
      <c r="O793" s="160"/>
      <c r="P793" s="160"/>
      <c r="Q793" s="160"/>
      <c r="R793" s="160"/>
      <c r="S793" s="160"/>
      <c r="T793" s="160"/>
      <c r="U793" s="160"/>
      <c r="V793" s="160"/>
      <c r="W793" s="160"/>
      <c r="X793" s="150"/>
      <c r="Y793" s="150"/>
      <c r="Z793" s="150"/>
      <c r="AA793" s="150"/>
      <c r="AB793" s="150"/>
      <c r="AC793" s="150"/>
      <c r="AD793" s="150"/>
      <c r="AE793" s="150"/>
      <c r="AF793" s="150"/>
      <c r="AG793" s="150" t="s">
        <v>315</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186" t="s">
        <v>568</v>
      </c>
      <c r="D794" s="165"/>
      <c r="E794" s="166"/>
      <c r="F794" s="160"/>
      <c r="G794" s="160"/>
      <c r="H794" s="160"/>
      <c r="I794" s="160"/>
      <c r="J794" s="160"/>
      <c r="K794" s="160"/>
      <c r="L794" s="160"/>
      <c r="M794" s="160"/>
      <c r="N794" s="160"/>
      <c r="O794" s="160"/>
      <c r="P794" s="160"/>
      <c r="Q794" s="160"/>
      <c r="R794" s="160"/>
      <c r="S794" s="160"/>
      <c r="T794" s="160"/>
      <c r="U794" s="160"/>
      <c r="V794" s="160"/>
      <c r="W794" s="160"/>
      <c r="X794" s="150"/>
      <c r="Y794" s="150"/>
      <c r="Z794" s="150"/>
      <c r="AA794" s="150"/>
      <c r="AB794" s="150"/>
      <c r="AC794" s="150"/>
      <c r="AD794" s="150"/>
      <c r="AE794" s="150"/>
      <c r="AF794" s="150"/>
      <c r="AG794" s="150" t="s">
        <v>315</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186" t="s">
        <v>569</v>
      </c>
      <c r="D795" s="165"/>
      <c r="E795" s="166">
        <v>0.59</v>
      </c>
      <c r="F795" s="160"/>
      <c r="G795" s="160"/>
      <c r="H795" s="160"/>
      <c r="I795" s="160"/>
      <c r="J795" s="160"/>
      <c r="K795" s="160"/>
      <c r="L795" s="160"/>
      <c r="M795" s="160"/>
      <c r="N795" s="160"/>
      <c r="O795" s="160"/>
      <c r="P795" s="160"/>
      <c r="Q795" s="160"/>
      <c r="R795" s="160"/>
      <c r="S795" s="160"/>
      <c r="T795" s="160"/>
      <c r="U795" s="160"/>
      <c r="V795" s="160"/>
      <c r="W795" s="160"/>
      <c r="X795" s="150"/>
      <c r="Y795" s="150"/>
      <c r="Z795" s="150"/>
      <c r="AA795" s="150"/>
      <c r="AB795" s="150"/>
      <c r="AC795" s="150"/>
      <c r="AD795" s="150"/>
      <c r="AE795" s="150"/>
      <c r="AF795" s="150"/>
      <c r="AG795" s="150" t="s">
        <v>315</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1" x14ac:dyDescent="0.2">
      <c r="A796" s="157"/>
      <c r="B796" s="158"/>
      <c r="C796" s="246"/>
      <c r="D796" s="247"/>
      <c r="E796" s="247"/>
      <c r="F796" s="247"/>
      <c r="G796" s="247"/>
      <c r="H796" s="160"/>
      <c r="I796" s="160"/>
      <c r="J796" s="160"/>
      <c r="K796" s="160"/>
      <c r="L796" s="160"/>
      <c r="M796" s="160"/>
      <c r="N796" s="160"/>
      <c r="O796" s="160"/>
      <c r="P796" s="160"/>
      <c r="Q796" s="160"/>
      <c r="R796" s="160"/>
      <c r="S796" s="160"/>
      <c r="T796" s="160"/>
      <c r="U796" s="160"/>
      <c r="V796" s="160"/>
      <c r="W796" s="160"/>
      <c r="X796" s="150"/>
      <c r="Y796" s="150"/>
      <c r="Z796" s="150"/>
      <c r="AA796" s="150"/>
      <c r="AB796" s="150"/>
      <c r="AC796" s="150"/>
      <c r="AD796" s="150"/>
      <c r="AE796" s="150"/>
      <c r="AF796" s="150"/>
      <c r="AG796" s="150" t="s">
        <v>295</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ht="22.5" outlineLevel="1" x14ac:dyDescent="0.2">
      <c r="A797" s="174">
        <v>128</v>
      </c>
      <c r="B797" s="175" t="s">
        <v>904</v>
      </c>
      <c r="C797" s="185" t="s">
        <v>905</v>
      </c>
      <c r="D797" s="176" t="s">
        <v>432</v>
      </c>
      <c r="E797" s="177">
        <v>420.29</v>
      </c>
      <c r="F797" s="178"/>
      <c r="G797" s="179">
        <f>ROUND(E797*F797,2)</f>
        <v>0</v>
      </c>
      <c r="H797" s="178"/>
      <c r="I797" s="179">
        <f>ROUND(E797*H797,2)</f>
        <v>0</v>
      </c>
      <c r="J797" s="178"/>
      <c r="K797" s="179">
        <f>ROUND(E797*J797,2)</f>
        <v>0</v>
      </c>
      <c r="L797" s="179">
        <v>21</v>
      </c>
      <c r="M797" s="179">
        <f>G797*(1+L797/100)</f>
        <v>0</v>
      </c>
      <c r="N797" s="179">
        <v>4.0000000000000003E-5</v>
      </c>
      <c r="O797" s="179">
        <f>ROUND(E797*N797,2)</f>
        <v>0.02</v>
      </c>
      <c r="P797" s="179">
        <v>0</v>
      </c>
      <c r="Q797" s="179">
        <f>ROUND(E797*P797,2)</f>
        <v>0</v>
      </c>
      <c r="R797" s="179" t="s">
        <v>799</v>
      </c>
      <c r="S797" s="179" t="s">
        <v>290</v>
      </c>
      <c r="T797" s="180" t="s">
        <v>361</v>
      </c>
      <c r="U797" s="160">
        <v>0.04</v>
      </c>
      <c r="V797" s="160">
        <f>ROUND(E797*U797,2)</f>
        <v>16.809999999999999</v>
      </c>
      <c r="W797" s="160"/>
      <c r="X797" s="150"/>
      <c r="Y797" s="150"/>
      <c r="Z797" s="150"/>
      <c r="AA797" s="150"/>
      <c r="AB797" s="150"/>
      <c r="AC797" s="150"/>
      <c r="AD797" s="150"/>
      <c r="AE797" s="150"/>
      <c r="AF797" s="150"/>
      <c r="AG797" s="150" t="s">
        <v>340</v>
      </c>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57"/>
      <c r="B798" s="158"/>
      <c r="C798" s="186" t="s">
        <v>906</v>
      </c>
      <c r="D798" s="165"/>
      <c r="E798" s="166"/>
      <c r="F798" s="160"/>
      <c r="G798" s="160"/>
      <c r="H798" s="160"/>
      <c r="I798" s="160"/>
      <c r="J798" s="160"/>
      <c r="K798" s="160"/>
      <c r="L798" s="160"/>
      <c r="M798" s="160"/>
      <c r="N798" s="160"/>
      <c r="O798" s="160"/>
      <c r="P798" s="160"/>
      <c r="Q798" s="160"/>
      <c r="R798" s="160"/>
      <c r="S798" s="160"/>
      <c r="T798" s="160"/>
      <c r="U798" s="160"/>
      <c r="V798" s="160"/>
      <c r="W798" s="160"/>
      <c r="X798" s="150"/>
      <c r="Y798" s="150"/>
      <c r="Z798" s="150"/>
      <c r="AA798" s="150"/>
      <c r="AB798" s="150"/>
      <c r="AC798" s="150"/>
      <c r="AD798" s="150"/>
      <c r="AE798" s="150"/>
      <c r="AF798" s="150"/>
      <c r="AG798" s="150" t="s">
        <v>315</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186" t="s">
        <v>907</v>
      </c>
      <c r="D799" s="165"/>
      <c r="E799" s="166"/>
      <c r="F799" s="160"/>
      <c r="G799" s="160"/>
      <c r="H799" s="160"/>
      <c r="I799" s="160"/>
      <c r="J799" s="160"/>
      <c r="K799" s="160"/>
      <c r="L799" s="160"/>
      <c r="M799" s="160"/>
      <c r="N799" s="160"/>
      <c r="O799" s="160"/>
      <c r="P799" s="160"/>
      <c r="Q799" s="160"/>
      <c r="R799" s="160"/>
      <c r="S799" s="160"/>
      <c r="T799" s="160"/>
      <c r="U799" s="160"/>
      <c r="V799" s="160"/>
      <c r="W799" s="160"/>
      <c r="X799" s="150"/>
      <c r="Y799" s="150"/>
      <c r="Z799" s="150"/>
      <c r="AA799" s="150"/>
      <c r="AB799" s="150"/>
      <c r="AC799" s="150"/>
      <c r="AD799" s="150"/>
      <c r="AE799" s="150"/>
      <c r="AF799" s="150"/>
      <c r="AG799" s="150" t="s">
        <v>315</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57"/>
      <c r="B800" s="158"/>
      <c r="C800" s="186" t="s">
        <v>908</v>
      </c>
      <c r="D800" s="165"/>
      <c r="E800" s="166">
        <v>306.18</v>
      </c>
      <c r="F800" s="160"/>
      <c r="G800" s="160"/>
      <c r="H800" s="160"/>
      <c r="I800" s="160"/>
      <c r="J800" s="160"/>
      <c r="K800" s="160"/>
      <c r="L800" s="160"/>
      <c r="M800" s="160"/>
      <c r="N800" s="160"/>
      <c r="O800" s="160"/>
      <c r="P800" s="160"/>
      <c r="Q800" s="160"/>
      <c r="R800" s="160"/>
      <c r="S800" s="160"/>
      <c r="T800" s="160"/>
      <c r="U800" s="160"/>
      <c r="V800" s="160"/>
      <c r="W800" s="160"/>
      <c r="X800" s="150"/>
      <c r="Y800" s="150"/>
      <c r="Z800" s="150"/>
      <c r="AA800" s="150"/>
      <c r="AB800" s="150"/>
      <c r="AC800" s="150"/>
      <c r="AD800" s="150"/>
      <c r="AE800" s="150"/>
      <c r="AF800" s="150"/>
      <c r="AG800" s="150" t="s">
        <v>315</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186" t="s">
        <v>909</v>
      </c>
      <c r="D801" s="165"/>
      <c r="E801" s="166">
        <v>114.11</v>
      </c>
      <c r="F801" s="160"/>
      <c r="G801" s="160"/>
      <c r="H801" s="160"/>
      <c r="I801" s="160"/>
      <c r="J801" s="160"/>
      <c r="K801" s="160"/>
      <c r="L801" s="160"/>
      <c r="M801" s="160"/>
      <c r="N801" s="160"/>
      <c r="O801" s="160"/>
      <c r="P801" s="160"/>
      <c r="Q801" s="160"/>
      <c r="R801" s="160"/>
      <c r="S801" s="160"/>
      <c r="T801" s="160"/>
      <c r="U801" s="160"/>
      <c r="V801" s="160"/>
      <c r="W801" s="160"/>
      <c r="X801" s="150"/>
      <c r="Y801" s="150"/>
      <c r="Z801" s="150"/>
      <c r="AA801" s="150"/>
      <c r="AB801" s="150"/>
      <c r="AC801" s="150"/>
      <c r="AD801" s="150"/>
      <c r="AE801" s="150"/>
      <c r="AF801" s="150"/>
      <c r="AG801" s="150" t="s">
        <v>315</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57"/>
      <c r="B802" s="158"/>
      <c r="C802" s="246"/>
      <c r="D802" s="247"/>
      <c r="E802" s="247"/>
      <c r="F802" s="247"/>
      <c r="G802" s="247"/>
      <c r="H802" s="160"/>
      <c r="I802" s="160"/>
      <c r="J802" s="160"/>
      <c r="K802" s="160"/>
      <c r="L802" s="160"/>
      <c r="M802" s="160"/>
      <c r="N802" s="160"/>
      <c r="O802" s="160"/>
      <c r="P802" s="160"/>
      <c r="Q802" s="160"/>
      <c r="R802" s="160"/>
      <c r="S802" s="160"/>
      <c r="T802" s="160"/>
      <c r="U802" s="160"/>
      <c r="V802" s="160"/>
      <c r="W802" s="160"/>
      <c r="X802" s="150"/>
      <c r="Y802" s="150"/>
      <c r="Z802" s="150"/>
      <c r="AA802" s="150"/>
      <c r="AB802" s="150"/>
      <c r="AC802" s="150"/>
      <c r="AD802" s="150"/>
      <c r="AE802" s="150"/>
      <c r="AF802" s="150"/>
      <c r="AG802" s="150" t="s">
        <v>295</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74">
        <v>129</v>
      </c>
      <c r="B803" s="175" t="s">
        <v>910</v>
      </c>
      <c r="C803" s="185" t="s">
        <v>911</v>
      </c>
      <c r="D803" s="176" t="s">
        <v>384</v>
      </c>
      <c r="E803" s="177">
        <v>2.22525</v>
      </c>
      <c r="F803" s="178"/>
      <c r="G803" s="179">
        <f>ROUND(E803*F803,2)</f>
        <v>0</v>
      </c>
      <c r="H803" s="178"/>
      <c r="I803" s="179">
        <f>ROUND(E803*H803,2)</f>
        <v>0</v>
      </c>
      <c r="J803" s="178"/>
      <c r="K803" s="179">
        <f>ROUND(E803*J803,2)</f>
        <v>0</v>
      </c>
      <c r="L803" s="179">
        <v>21</v>
      </c>
      <c r="M803" s="179">
        <f>G803*(1+L803/100)</f>
        <v>0</v>
      </c>
      <c r="N803" s="179">
        <v>4.0000000000000003E-5</v>
      </c>
      <c r="O803" s="179">
        <f>ROUND(E803*N803,2)</f>
        <v>0</v>
      </c>
      <c r="P803" s="179">
        <v>0</v>
      </c>
      <c r="Q803" s="179">
        <f>ROUND(E803*P803,2)</f>
        <v>0</v>
      </c>
      <c r="R803" s="179"/>
      <c r="S803" s="179" t="s">
        <v>322</v>
      </c>
      <c r="T803" s="180" t="s">
        <v>291</v>
      </c>
      <c r="U803" s="160">
        <v>0.04</v>
      </c>
      <c r="V803" s="160">
        <f>ROUND(E803*U803,2)</f>
        <v>0.09</v>
      </c>
      <c r="W803" s="160"/>
      <c r="X803" s="150"/>
      <c r="Y803" s="150"/>
      <c r="Z803" s="150"/>
      <c r="AA803" s="150"/>
      <c r="AB803" s="150"/>
      <c r="AC803" s="150"/>
      <c r="AD803" s="150"/>
      <c r="AE803" s="150"/>
      <c r="AF803" s="150"/>
      <c r="AG803" s="150" t="s">
        <v>523</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1" x14ac:dyDescent="0.2">
      <c r="A804" s="157"/>
      <c r="B804" s="158"/>
      <c r="C804" s="186" t="s">
        <v>363</v>
      </c>
      <c r="D804" s="165"/>
      <c r="E804" s="166"/>
      <c r="F804" s="160"/>
      <c r="G804" s="160"/>
      <c r="H804" s="160"/>
      <c r="I804" s="160"/>
      <c r="J804" s="160"/>
      <c r="K804" s="160"/>
      <c r="L804" s="160"/>
      <c r="M804" s="160"/>
      <c r="N804" s="160"/>
      <c r="O804" s="160"/>
      <c r="P804" s="160"/>
      <c r="Q804" s="160"/>
      <c r="R804" s="160"/>
      <c r="S804" s="160"/>
      <c r="T804" s="160"/>
      <c r="U804" s="160"/>
      <c r="V804" s="160"/>
      <c r="W804" s="160"/>
      <c r="X804" s="150"/>
      <c r="Y804" s="150"/>
      <c r="Z804" s="150"/>
      <c r="AA804" s="150"/>
      <c r="AB804" s="150"/>
      <c r="AC804" s="150"/>
      <c r="AD804" s="150"/>
      <c r="AE804" s="150"/>
      <c r="AF804" s="150"/>
      <c r="AG804" s="150" t="s">
        <v>315</v>
      </c>
      <c r="AH804" s="150">
        <v>0</v>
      </c>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57"/>
      <c r="B805" s="158"/>
      <c r="C805" s="186" t="s">
        <v>912</v>
      </c>
      <c r="D805" s="165"/>
      <c r="E805" s="166">
        <v>2.22525</v>
      </c>
      <c r="F805" s="160"/>
      <c r="G805" s="160"/>
      <c r="H805" s="160"/>
      <c r="I805" s="160"/>
      <c r="J805" s="160"/>
      <c r="K805" s="160"/>
      <c r="L805" s="160"/>
      <c r="M805" s="160"/>
      <c r="N805" s="160"/>
      <c r="O805" s="160"/>
      <c r="P805" s="160"/>
      <c r="Q805" s="160"/>
      <c r="R805" s="160"/>
      <c r="S805" s="160"/>
      <c r="T805" s="160"/>
      <c r="U805" s="160"/>
      <c r="V805" s="160"/>
      <c r="W805" s="160"/>
      <c r="X805" s="150"/>
      <c r="Y805" s="150"/>
      <c r="Z805" s="150"/>
      <c r="AA805" s="150"/>
      <c r="AB805" s="150"/>
      <c r="AC805" s="150"/>
      <c r="AD805" s="150"/>
      <c r="AE805" s="150"/>
      <c r="AF805" s="150"/>
      <c r="AG805" s="150" t="s">
        <v>315</v>
      </c>
      <c r="AH805" s="150">
        <v>0</v>
      </c>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57"/>
      <c r="B806" s="158"/>
      <c r="C806" s="246"/>
      <c r="D806" s="247"/>
      <c r="E806" s="247"/>
      <c r="F806" s="247"/>
      <c r="G806" s="247"/>
      <c r="H806" s="160"/>
      <c r="I806" s="160"/>
      <c r="J806" s="160"/>
      <c r="K806" s="160"/>
      <c r="L806" s="160"/>
      <c r="M806" s="160"/>
      <c r="N806" s="160"/>
      <c r="O806" s="160"/>
      <c r="P806" s="160"/>
      <c r="Q806" s="160"/>
      <c r="R806" s="160"/>
      <c r="S806" s="160"/>
      <c r="T806" s="160"/>
      <c r="U806" s="160"/>
      <c r="V806" s="160"/>
      <c r="W806" s="160"/>
      <c r="X806" s="150"/>
      <c r="Y806" s="150"/>
      <c r="Z806" s="150"/>
      <c r="AA806" s="150"/>
      <c r="AB806" s="150"/>
      <c r="AC806" s="150"/>
      <c r="AD806" s="150"/>
      <c r="AE806" s="150"/>
      <c r="AF806" s="150"/>
      <c r="AG806" s="150" t="s">
        <v>295</v>
      </c>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ht="22.5" outlineLevel="1" x14ac:dyDescent="0.2">
      <c r="A807" s="174">
        <v>130</v>
      </c>
      <c r="B807" s="175" t="s">
        <v>913</v>
      </c>
      <c r="C807" s="185" t="s">
        <v>914</v>
      </c>
      <c r="D807" s="176" t="s">
        <v>384</v>
      </c>
      <c r="E807" s="177">
        <v>245.73920000000001</v>
      </c>
      <c r="F807" s="178"/>
      <c r="G807" s="179">
        <f>ROUND(E807*F807,2)</f>
        <v>0</v>
      </c>
      <c r="H807" s="178"/>
      <c r="I807" s="179">
        <f>ROUND(E807*H807,2)</f>
        <v>0</v>
      </c>
      <c r="J807" s="178"/>
      <c r="K807" s="179">
        <f>ROUND(E807*J807,2)</f>
        <v>0</v>
      </c>
      <c r="L807" s="179">
        <v>21</v>
      </c>
      <c r="M807" s="179">
        <f>G807*(1+L807/100)</f>
        <v>0</v>
      </c>
      <c r="N807" s="179">
        <v>6.0000000000000001E-3</v>
      </c>
      <c r="O807" s="179">
        <f>ROUND(E807*N807,2)</f>
        <v>1.47</v>
      </c>
      <c r="P807" s="179">
        <v>0</v>
      </c>
      <c r="Q807" s="179">
        <f>ROUND(E807*P807,2)</f>
        <v>0</v>
      </c>
      <c r="R807" s="179" t="s">
        <v>419</v>
      </c>
      <c r="S807" s="179" t="s">
        <v>290</v>
      </c>
      <c r="T807" s="180" t="s">
        <v>361</v>
      </c>
      <c r="U807" s="160">
        <v>0</v>
      </c>
      <c r="V807" s="160">
        <f>ROUND(E807*U807,2)</f>
        <v>0</v>
      </c>
      <c r="W807" s="160"/>
      <c r="X807" s="150"/>
      <c r="Y807" s="150"/>
      <c r="Z807" s="150"/>
      <c r="AA807" s="150"/>
      <c r="AB807" s="150"/>
      <c r="AC807" s="150"/>
      <c r="AD807" s="150"/>
      <c r="AE807" s="150"/>
      <c r="AF807" s="150"/>
      <c r="AG807" s="150" t="s">
        <v>420</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57"/>
      <c r="B808" s="158"/>
      <c r="C808" s="186" t="s">
        <v>572</v>
      </c>
      <c r="D808" s="165"/>
      <c r="E808" s="166"/>
      <c r="F808" s="160"/>
      <c r="G808" s="160"/>
      <c r="H808" s="160"/>
      <c r="I808" s="160"/>
      <c r="J808" s="160"/>
      <c r="K808" s="160"/>
      <c r="L808" s="160"/>
      <c r="M808" s="160"/>
      <c r="N808" s="160"/>
      <c r="O808" s="160"/>
      <c r="P808" s="160"/>
      <c r="Q808" s="160"/>
      <c r="R808" s="160"/>
      <c r="S808" s="160"/>
      <c r="T808" s="160"/>
      <c r="U808" s="160"/>
      <c r="V808" s="160"/>
      <c r="W808" s="160"/>
      <c r="X808" s="150"/>
      <c r="Y808" s="150"/>
      <c r="Z808" s="150"/>
      <c r="AA808" s="150"/>
      <c r="AB808" s="150"/>
      <c r="AC808" s="150"/>
      <c r="AD808" s="150"/>
      <c r="AE808" s="150"/>
      <c r="AF808" s="150"/>
      <c r="AG808" s="150" t="s">
        <v>315</v>
      </c>
      <c r="AH808" s="150">
        <v>0</v>
      </c>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57"/>
      <c r="B809" s="158"/>
      <c r="C809" s="186" t="s">
        <v>915</v>
      </c>
      <c r="D809" s="165"/>
      <c r="E809" s="166">
        <v>2.6263999999999998</v>
      </c>
      <c r="F809" s="160"/>
      <c r="G809" s="160"/>
      <c r="H809" s="160"/>
      <c r="I809" s="160"/>
      <c r="J809" s="160"/>
      <c r="K809" s="160"/>
      <c r="L809" s="160"/>
      <c r="M809" s="160"/>
      <c r="N809" s="160"/>
      <c r="O809" s="160"/>
      <c r="P809" s="160"/>
      <c r="Q809" s="160"/>
      <c r="R809" s="160"/>
      <c r="S809" s="160"/>
      <c r="T809" s="160"/>
      <c r="U809" s="160"/>
      <c r="V809" s="160"/>
      <c r="W809" s="160"/>
      <c r="X809" s="150"/>
      <c r="Y809" s="150"/>
      <c r="Z809" s="150"/>
      <c r="AA809" s="150"/>
      <c r="AB809" s="150"/>
      <c r="AC809" s="150"/>
      <c r="AD809" s="150"/>
      <c r="AE809" s="150"/>
      <c r="AF809" s="150"/>
      <c r="AG809" s="150" t="s">
        <v>315</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57"/>
      <c r="B810" s="158"/>
      <c r="C810" s="186" t="s">
        <v>916</v>
      </c>
      <c r="D810" s="165"/>
      <c r="E810" s="166">
        <v>4.1268000000000002</v>
      </c>
      <c r="F810" s="160"/>
      <c r="G810" s="160"/>
      <c r="H810" s="160"/>
      <c r="I810" s="160"/>
      <c r="J810" s="160"/>
      <c r="K810" s="160"/>
      <c r="L810" s="160"/>
      <c r="M810" s="160"/>
      <c r="N810" s="160"/>
      <c r="O810" s="160"/>
      <c r="P810" s="160"/>
      <c r="Q810" s="160"/>
      <c r="R810" s="160"/>
      <c r="S810" s="160"/>
      <c r="T810" s="160"/>
      <c r="U810" s="160"/>
      <c r="V810" s="160"/>
      <c r="W810" s="160"/>
      <c r="X810" s="150"/>
      <c r="Y810" s="150"/>
      <c r="Z810" s="150"/>
      <c r="AA810" s="150"/>
      <c r="AB810" s="150"/>
      <c r="AC810" s="150"/>
      <c r="AD810" s="150"/>
      <c r="AE810" s="150"/>
      <c r="AF810" s="150"/>
      <c r="AG810" s="150" t="s">
        <v>315</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57"/>
      <c r="B811" s="158"/>
      <c r="C811" s="186" t="s">
        <v>567</v>
      </c>
      <c r="D811" s="165"/>
      <c r="E811" s="166"/>
      <c r="F811" s="160"/>
      <c r="G811" s="160"/>
      <c r="H811" s="160"/>
      <c r="I811" s="160"/>
      <c r="J811" s="160"/>
      <c r="K811" s="160"/>
      <c r="L811" s="160"/>
      <c r="M811" s="160"/>
      <c r="N811" s="160"/>
      <c r="O811" s="160"/>
      <c r="P811" s="160"/>
      <c r="Q811" s="160"/>
      <c r="R811" s="160"/>
      <c r="S811" s="160"/>
      <c r="T811" s="160"/>
      <c r="U811" s="160"/>
      <c r="V811" s="160"/>
      <c r="W811" s="160"/>
      <c r="X811" s="150"/>
      <c r="Y811" s="150"/>
      <c r="Z811" s="150"/>
      <c r="AA811" s="150"/>
      <c r="AB811" s="150"/>
      <c r="AC811" s="150"/>
      <c r="AD811" s="150"/>
      <c r="AE811" s="150"/>
      <c r="AF811" s="150"/>
      <c r="AG811" s="150" t="s">
        <v>315</v>
      </c>
      <c r="AH811" s="150">
        <v>0</v>
      </c>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57"/>
      <c r="B812" s="158"/>
      <c r="C812" s="186" t="s">
        <v>575</v>
      </c>
      <c r="D812" s="165"/>
      <c r="E812" s="166"/>
      <c r="F812" s="160"/>
      <c r="G812" s="160"/>
      <c r="H812" s="160"/>
      <c r="I812" s="160"/>
      <c r="J812" s="160"/>
      <c r="K812" s="160"/>
      <c r="L812" s="160"/>
      <c r="M812" s="160"/>
      <c r="N812" s="160"/>
      <c r="O812" s="160"/>
      <c r="P812" s="160"/>
      <c r="Q812" s="160"/>
      <c r="R812" s="160"/>
      <c r="S812" s="160"/>
      <c r="T812" s="160"/>
      <c r="U812" s="160"/>
      <c r="V812" s="160"/>
      <c r="W812" s="160"/>
      <c r="X812" s="150"/>
      <c r="Y812" s="150"/>
      <c r="Z812" s="150"/>
      <c r="AA812" s="150"/>
      <c r="AB812" s="150"/>
      <c r="AC812" s="150"/>
      <c r="AD812" s="150"/>
      <c r="AE812" s="150"/>
      <c r="AF812" s="150"/>
      <c r="AG812" s="150" t="s">
        <v>315</v>
      </c>
      <c r="AH812" s="150">
        <v>0</v>
      </c>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57"/>
      <c r="B813" s="158"/>
      <c r="C813" s="186" t="s">
        <v>917</v>
      </c>
      <c r="D813" s="165"/>
      <c r="E813" s="166">
        <v>81.365399999999994</v>
      </c>
      <c r="F813" s="160"/>
      <c r="G813" s="160"/>
      <c r="H813" s="160"/>
      <c r="I813" s="160"/>
      <c r="J813" s="160"/>
      <c r="K813" s="160"/>
      <c r="L813" s="160"/>
      <c r="M813" s="160"/>
      <c r="N813" s="160"/>
      <c r="O813" s="160"/>
      <c r="P813" s="160"/>
      <c r="Q813" s="160"/>
      <c r="R813" s="160"/>
      <c r="S813" s="160"/>
      <c r="T813" s="160"/>
      <c r="U813" s="160"/>
      <c r="V813" s="160"/>
      <c r="W813" s="160"/>
      <c r="X813" s="150"/>
      <c r="Y813" s="150"/>
      <c r="Z813" s="150"/>
      <c r="AA813" s="150"/>
      <c r="AB813" s="150"/>
      <c r="AC813" s="150"/>
      <c r="AD813" s="150"/>
      <c r="AE813" s="150"/>
      <c r="AF813" s="150"/>
      <c r="AG813" s="150" t="s">
        <v>315</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57"/>
      <c r="B814" s="158"/>
      <c r="C814" s="186" t="s">
        <v>577</v>
      </c>
      <c r="D814" s="165"/>
      <c r="E814" s="166"/>
      <c r="F814" s="160"/>
      <c r="G814" s="160"/>
      <c r="H814" s="160"/>
      <c r="I814" s="160"/>
      <c r="J814" s="160"/>
      <c r="K814" s="160"/>
      <c r="L814" s="160"/>
      <c r="M814" s="160"/>
      <c r="N814" s="160"/>
      <c r="O814" s="160"/>
      <c r="P814" s="160"/>
      <c r="Q814" s="160"/>
      <c r="R814" s="160"/>
      <c r="S814" s="160"/>
      <c r="T814" s="160"/>
      <c r="U814" s="160"/>
      <c r="V814" s="160"/>
      <c r="W814" s="160"/>
      <c r="X814" s="150"/>
      <c r="Y814" s="150"/>
      <c r="Z814" s="150"/>
      <c r="AA814" s="150"/>
      <c r="AB814" s="150"/>
      <c r="AC814" s="150"/>
      <c r="AD814" s="150"/>
      <c r="AE814" s="150"/>
      <c r="AF814" s="150"/>
      <c r="AG814" s="150" t="s">
        <v>315</v>
      </c>
      <c r="AH814" s="150">
        <v>0</v>
      </c>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57"/>
      <c r="B815" s="158"/>
      <c r="C815" s="186" t="s">
        <v>918</v>
      </c>
      <c r="D815" s="165"/>
      <c r="E815" s="166">
        <v>157.0188</v>
      </c>
      <c r="F815" s="160"/>
      <c r="G815" s="160"/>
      <c r="H815" s="160"/>
      <c r="I815" s="160"/>
      <c r="J815" s="160"/>
      <c r="K815" s="160"/>
      <c r="L815" s="160"/>
      <c r="M815" s="160"/>
      <c r="N815" s="160"/>
      <c r="O815" s="160"/>
      <c r="P815" s="160"/>
      <c r="Q815" s="160"/>
      <c r="R815" s="160"/>
      <c r="S815" s="160"/>
      <c r="T815" s="160"/>
      <c r="U815" s="160"/>
      <c r="V815" s="160"/>
      <c r="W815" s="160"/>
      <c r="X815" s="150"/>
      <c r="Y815" s="150"/>
      <c r="Z815" s="150"/>
      <c r="AA815" s="150"/>
      <c r="AB815" s="150"/>
      <c r="AC815" s="150"/>
      <c r="AD815" s="150"/>
      <c r="AE815" s="150"/>
      <c r="AF815" s="150"/>
      <c r="AG815" s="150" t="s">
        <v>315</v>
      </c>
      <c r="AH815" s="150">
        <v>0</v>
      </c>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57"/>
      <c r="B816" s="158"/>
      <c r="C816" s="186" t="s">
        <v>568</v>
      </c>
      <c r="D816" s="165"/>
      <c r="E816" s="166"/>
      <c r="F816" s="160"/>
      <c r="G816" s="160"/>
      <c r="H816" s="160"/>
      <c r="I816" s="160"/>
      <c r="J816" s="160"/>
      <c r="K816" s="160"/>
      <c r="L816" s="160"/>
      <c r="M816" s="160"/>
      <c r="N816" s="160"/>
      <c r="O816" s="160"/>
      <c r="P816" s="160"/>
      <c r="Q816" s="160"/>
      <c r="R816" s="160"/>
      <c r="S816" s="160"/>
      <c r="T816" s="160"/>
      <c r="U816" s="160"/>
      <c r="V816" s="160"/>
      <c r="W816" s="160"/>
      <c r="X816" s="150"/>
      <c r="Y816" s="150"/>
      <c r="Z816" s="150"/>
      <c r="AA816" s="150"/>
      <c r="AB816" s="150"/>
      <c r="AC816" s="150"/>
      <c r="AD816" s="150"/>
      <c r="AE816" s="150"/>
      <c r="AF816" s="150"/>
      <c r="AG816" s="150" t="s">
        <v>315</v>
      </c>
      <c r="AH816" s="150">
        <v>0</v>
      </c>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
      <c r="A817" s="157"/>
      <c r="B817" s="158"/>
      <c r="C817" s="186" t="s">
        <v>919</v>
      </c>
      <c r="D817" s="165"/>
      <c r="E817" s="166">
        <v>0.6018</v>
      </c>
      <c r="F817" s="160"/>
      <c r="G817" s="160"/>
      <c r="H817" s="160"/>
      <c r="I817" s="160"/>
      <c r="J817" s="160"/>
      <c r="K817" s="160"/>
      <c r="L817" s="160"/>
      <c r="M817" s="160"/>
      <c r="N817" s="160"/>
      <c r="O817" s="160"/>
      <c r="P817" s="160"/>
      <c r="Q817" s="160"/>
      <c r="R817" s="160"/>
      <c r="S817" s="160"/>
      <c r="T817" s="160"/>
      <c r="U817" s="160"/>
      <c r="V817" s="160"/>
      <c r="W817" s="160"/>
      <c r="X817" s="150"/>
      <c r="Y817" s="150"/>
      <c r="Z817" s="150"/>
      <c r="AA817" s="150"/>
      <c r="AB817" s="150"/>
      <c r="AC817" s="150"/>
      <c r="AD817" s="150"/>
      <c r="AE817" s="150"/>
      <c r="AF817" s="150"/>
      <c r="AG817" s="150" t="s">
        <v>315</v>
      </c>
      <c r="AH817" s="150">
        <v>0</v>
      </c>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57"/>
      <c r="B818" s="158"/>
      <c r="C818" s="246"/>
      <c r="D818" s="247"/>
      <c r="E818" s="247"/>
      <c r="F818" s="247"/>
      <c r="G818" s="247"/>
      <c r="H818" s="160"/>
      <c r="I818" s="160"/>
      <c r="J818" s="160"/>
      <c r="K818" s="160"/>
      <c r="L818" s="160"/>
      <c r="M818" s="160"/>
      <c r="N818" s="160"/>
      <c r="O818" s="160"/>
      <c r="P818" s="160"/>
      <c r="Q818" s="160"/>
      <c r="R818" s="160"/>
      <c r="S818" s="160"/>
      <c r="T818" s="160"/>
      <c r="U818" s="160"/>
      <c r="V818" s="160"/>
      <c r="W818" s="160"/>
      <c r="X818" s="150"/>
      <c r="Y818" s="150"/>
      <c r="Z818" s="150"/>
      <c r="AA818" s="150"/>
      <c r="AB818" s="150"/>
      <c r="AC818" s="150"/>
      <c r="AD818" s="150"/>
      <c r="AE818" s="150"/>
      <c r="AF818" s="150"/>
      <c r="AG818" s="150" t="s">
        <v>295</v>
      </c>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ht="22.5" outlineLevel="1" x14ac:dyDescent="0.2">
      <c r="A819" s="174">
        <v>131</v>
      </c>
      <c r="B819" s="175" t="s">
        <v>920</v>
      </c>
      <c r="C819" s="185" t="s">
        <v>921</v>
      </c>
      <c r="D819" s="176" t="s">
        <v>384</v>
      </c>
      <c r="E819" s="177">
        <v>4.8959999999999999</v>
      </c>
      <c r="F819" s="178"/>
      <c r="G819" s="179">
        <f>ROUND(E819*F819,2)</f>
        <v>0</v>
      </c>
      <c r="H819" s="178"/>
      <c r="I819" s="179">
        <f>ROUND(E819*H819,2)</f>
        <v>0</v>
      </c>
      <c r="J819" s="178"/>
      <c r="K819" s="179">
        <f>ROUND(E819*J819,2)</f>
        <v>0</v>
      </c>
      <c r="L819" s="179">
        <v>21</v>
      </c>
      <c r="M819" s="179">
        <f>G819*(1+L819/100)</f>
        <v>0</v>
      </c>
      <c r="N819" s="179">
        <v>1.4E-2</v>
      </c>
      <c r="O819" s="179">
        <f>ROUND(E819*N819,2)</f>
        <v>7.0000000000000007E-2</v>
      </c>
      <c r="P819" s="179">
        <v>0</v>
      </c>
      <c r="Q819" s="179">
        <f>ROUND(E819*P819,2)</f>
        <v>0</v>
      </c>
      <c r="R819" s="179" t="s">
        <v>419</v>
      </c>
      <c r="S819" s="179" t="s">
        <v>290</v>
      </c>
      <c r="T819" s="180" t="s">
        <v>361</v>
      </c>
      <c r="U819" s="160">
        <v>0</v>
      </c>
      <c r="V819" s="160">
        <f>ROUND(E819*U819,2)</f>
        <v>0</v>
      </c>
      <c r="W819" s="160"/>
      <c r="X819" s="150"/>
      <c r="Y819" s="150"/>
      <c r="Z819" s="150"/>
      <c r="AA819" s="150"/>
      <c r="AB819" s="150"/>
      <c r="AC819" s="150"/>
      <c r="AD819" s="150"/>
      <c r="AE819" s="150"/>
      <c r="AF819" s="150"/>
      <c r="AG819" s="150" t="s">
        <v>420</v>
      </c>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
      <c r="A820" s="157"/>
      <c r="B820" s="158"/>
      <c r="C820" s="186" t="s">
        <v>643</v>
      </c>
      <c r="D820" s="165"/>
      <c r="E820" s="166"/>
      <c r="F820" s="160"/>
      <c r="G820" s="160"/>
      <c r="H820" s="160"/>
      <c r="I820" s="160"/>
      <c r="J820" s="160"/>
      <c r="K820" s="160"/>
      <c r="L820" s="160"/>
      <c r="M820" s="160"/>
      <c r="N820" s="160"/>
      <c r="O820" s="160"/>
      <c r="P820" s="160"/>
      <c r="Q820" s="160"/>
      <c r="R820" s="160"/>
      <c r="S820" s="160"/>
      <c r="T820" s="160"/>
      <c r="U820" s="160"/>
      <c r="V820" s="160"/>
      <c r="W820" s="160"/>
      <c r="X820" s="150"/>
      <c r="Y820" s="150"/>
      <c r="Z820" s="150"/>
      <c r="AA820" s="150"/>
      <c r="AB820" s="150"/>
      <c r="AC820" s="150"/>
      <c r="AD820" s="150"/>
      <c r="AE820" s="150"/>
      <c r="AF820" s="150"/>
      <c r="AG820" s="150" t="s">
        <v>315</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57"/>
      <c r="B821" s="158"/>
      <c r="C821" s="186" t="s">
        <v>801</v>
      </c>
      <c r="D821" s="165"/>
      <c r="E821" s="166"/>
      <c r="F821" s="160"/>
      <c r="G821" s="160"/>
      <c r="H821" s="160"/>
      <c r="I821" s="160"/>
      <c r="J821" s="160"/>
      <c r="K821" s="160"/>
      <c r="L821" s="160"/>
      <c r="M821" s="160"/>
      <c r="N821" s="160"/>
      <c r="O821" s="160"/>
      <c r="P821" s="160"/>
      <c r="Q821" s="160"/>
      <c r="R821" s="160"/>
      <c r="S821" s="160"/>
      <c r="T821" s="160"/>
      <c r="U821" s="160"/>
      <c r="V821" s="160"/>
      <c r="W821" s="160"/>
      <c r="X821" s="150"/>
      <c r="Y821" s="150"/>
      <c r="Z821" s="150"/>
      <c r="AA821" s="150"/>
      <c r="AB821" s="150"/>
      <c r="AC821" s="150"/>
      <c r="AD821" s="150"/>
      <c r="AE821" s="150"/>
      <c r="AF821" s="150"/>
      <c r="AG821" s="150" t="s">
        <v>315</v>
      </c>
      <c r="AH821" s="150">
        <v>0</v>
      </c>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
      <c r="A822" s="157"/>
      <c r="B822" s="158"/>
      <c r="C822" s="186" t="s">
        <v>922</v>
      </c>
      <c r="D822" s="165"/>
      <c r="E822" s="166">
        <v>4.8959999999999999</v>
      </c>
      <c r="F822" s="160"/>
      <c r="G822" s="160"/>
      <c r="H822" s="160"/>
      <c r="I822" s="160"/>
      <c r="J822" s="160"/>
      <c r="K822" s="160"/>
      <c r="L822" s="160"/>
      <c r="M822" s="160"/>
      <c r="N822" s="160"/>
      <c r="O822" s="160"/>
      <c r="P822" s="160"/>
      <c r="Q822" s="160"/>
      <c r="R822" s="160"/>
      <c r="S822" s="160"/>
      <c r="T822" s="160"/>
      <c r="U822" s="160"/>
      <c r="V822" s="160"/>
      <c r="W822" s="160"/>
      <c r="X822" s="150"/>
      <c r="Y822" s="150"/>
      <c r="Z822" s="150"/>
      <c r="AA822" s="150"/>
      <c r="AB822" s="150"/>
      <c r="AC822" s="150"/>
      <c r="AD822" s="150"/>
      <c r="AE822" s="150"/>
      <c r="AF822" s="150"/>
      <c r="AG822" s="150" t="s">
        <v>315</v>
      </c>
      <c r="AH822" s="150">
        <v>0</v>
      </c>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246"/>
      <c r="D823" s="247"/>
      <c r="E823" s="247"/>
      <c r="F823" s="247"/>
      <c r="G823" s="247"/>
      <c r="H823" s="160"/>
      <c r="I823" s="160"/>
      <c r="J823" s="160"/>
      <c r="K823" s="160"/>
      <c r="L823" s="160"/>
      <c r="M823" s="160"/>
      <c r="N823" s="160"/>
      <c r="O823" s="160"/>
      <c r="P823" s="160"/>
      <c r="Q823" s="160"/>
      <c r="R823" s="160"/>
      <c r="S823" s="160"/>
      <c r="T823" s="160"/>
      <c r="U823" s="160"/>
      <c r="V823" s="160"/>
      <c r="W823" s="160"/>
      <c r="X823" s="150"/>
      <c r="Y823" s="150"/>
      <c r="Z823" s="150"/>
      <c r="AA823" s="150"/>
      <c r="AB823" s="150"/>
      <c r="AC823" s="150"/>
      <c r="AD823" s="150"/>
      <c r="AE823" s="150"/>
      <c r="AF823" s="150"/>
      <c r="AG823" s="150" t="s">
        <v>295</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v>132</v>
      </c>
      <c r="B824" s="158" t="s">
        <v>923</v>
      </c>
      <c r="C824" s="190" t="s">
        <v>924</v>
      </c>
      <c r="D824" s="159" t="s">
        <v>0</v>
      </c>
      <c r="E824" s="182"/>
      <c r="F824" s="161"/>
      <c r="G824" s="160">
        <f>ROUND(E824*F824,2)</f>
        <v>0</v>
      </c>
      <c r="H824" s="161"/>
      <c r="I824" s="160">
        <f>ROUND(E824*H824,2)</f>
        <v>0</v>
      </c>
      <c r="J824" s="161"/>
      <c r="K824" s="160">
        <f>ROUND(E824*J824,2)</f>
        <v>0</v>
      </c>
      <c r="L824" s="160">
        <v>21</v>
      </c>
      <c r="M824" s="160">
        <f>G824*(1+L824/100)</f>
        <v>0</v>
      </c>
      <c r="N824" s="160">
        <v>0</v>
      </c>
      <c r="O824" s="160">
        <f>ROUND(E824*N824,2)</f>
        <v>0</v>
      </c>
      <c r="P824" s="160">
        <v>0</v>
      </c>
      <c r="Q824" s="160">
        <f>ROUND(E824*P824,2)</f>
        <v>0</v>
      </c>
      <c r="R824" s="160" t="s">
        <v>799</v>
      </c>
      <c r="S824" s="160" t="s">
        <v>290</v>
      </c>
      <c r="T824" s="160" t="s">
        <v>361</v>
      </c>
      <c r="U824" s="160">
        <v>0</v>
      </c>
      <c r="V824" s="160">
        <f>ROUND(E824*U824,2)</f>
        <v>0</v>
      </c>
      <c r="W824" s="160"/>
      <c r="X824" s="150"/>
      <c r="Y824" s="150"/>
      <c r="Z824" s="150"/>
      <c r="AA824" s="150"/>
      <c r="AB824" s="150"/>
      <c r="AC824" s="150"/>
      <c r="AD824" s="150"/>
      <c r="AE824" s="150"/>
      <c r="AF824" s="150"/>
      <c r="AG824" s="150" t="s">
        <v>879</v>
      </c>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57"/>
      <c r="B825" s="158"/>
      <c r="C825" s="257" t="s">
        <v>925</v>
      </c>
      <c r="D825" s="258"/>
      <c r="E825" s="258"/>
      <c r="F825" s="258"/>
      <c r="G825" s="258"/>
      <c r="H825" s="160"/>
      <c r="I825" s="160"/>
      <c r="J825" s="160"/>
      <c r="K825" s="160"/>
      <c r="L825" s="160"/>
      <c r="M825" s="160"/>
      <c r="N825" s="160"/>
      <c r="O825" s="160"/>
      <c r="P825" s="160"/>
      <c r="Q825" s="160"/>
      <c r="R825" s="160"/>
      <c r="S825" s="160"/>
      <c r="T825" s="160"/>
      <c r="U825" s="160"/>
      <c r="V825" s="160"/>
      <c r="W825" s="160"/>
      <c r="X825" s="150"/>
      <c r="Y825" s="150"/>
      <c r="Z825" s="150"/>
      <c r="AA825" s="150"/>
      <c r="AB825" s="150"/>
      <c r="AC825" s="150"/>
      <c r="AD825" s="150"/>
      <c r="AE825" s="150"/>
      <c r="AF825" s="150"/>
      <c r="AG825" s="150" t="s">
        <v>370</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186" t="s">
        <v>926</v>
      </c>
      <c r="D826" s="165"/>
      <c r="E826" s="166"/>
      <c r="F826" s="160"/>
      <c r="G826" s="160"/>
      <c r="H826" s="160"/>
      <c r="I826" s="160"/>
      <c r="J826" s="160"/>
      <c r="K826" s="160"/>
      <c r="L826" s="160"/>
      <c r="M826" s="160"/>
      <c r="N826" s="160"/>
      <c r="O826" s="160"/>
      <c r="P826" s="160"/>
      <c r="Q826" s="160"/>
      <c r="R826" s="160"/>
      <c r="S826" s="160"/>
      <c r="T826" s="160"/>
      <c r="U826" s="160"/>
      <c r="V826" s="160"/>
      <c r="W826" s="160"/>
      <c r="X826" s="150"/>
      <c r="Y826" s="150"/>
      <c r="Z826" s="150"/>
      <c r="AA826" s="150"/>
      <c r="AB826" s="150"/>
      <c r="AC826" s="150"/>
      <c r="AD826" s="150"/>
      <c r="AE826" s="150"/>
      <c r="AF826" s="150"/>
      <c r="AG826" s="150" t="s">
        <v>315</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57"/>
      <c r="B827" s="158"/>
      <c r="C827" s="186" t="s">
        <v>927</v>
      </c>
      <c r="D827" s="165"/>
      <c r="E827" s="166"/>
      <c r="F827" s="160"/>
      <c r="G827" s="160"/>
      <c r="H827" s="160"/>
      <c r="I827" s="160"/>
      <c r="J827" s="160"/>
      <c r="K827" s="160"/>
      <c r="L827" s="160"/>
      <c r="M827" s="160"/>
      <c r="N827" s="160"/>
      <c r="O827" s="160"/>
      <c r="P827" s="160"/>
      <c r="Q827" s="160"/>
      <c r="R827" s="160"/>
      <c r="S827" s="160"/>
      <c r="T827" s="160"/>
      <c r="U827" s="160"/>
      <c r="V827" s="160"/>
      <c r="W827" s="160"/>
      <c r="X827" s="150"/>
      <c r="Y827" s="150"/>
      <c r="Z827" s="150"/>
      <c r="AA827" s="150"/>
      <c r="AB827" s="150"/>
      <c r="AC827" s="150"/>
      <c r="AD827" s="150"/>
      <c r="AE827" s="150"/>
      <c r="AF827" s="150"/>
      <c r="AG827" s="150" t="s">
        <v>315</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
      <c r="A828" s="157"/>
      <c r="B828" s="158"/>
      <c r="C828" s="186" t="s">
        <v>928</v>
      </c>
      <c r="D828" s="165"/>
      <c r="E828" s="166">
        <v>709.53719999999998</v>
      </c>
      <c r="F828" s="160"/>
      <c r="G828" s="160"/>
      <c r="H828" s="160"/>
      <c r="I828" s="160"/>
      <c r="J828" s="160"/>
      <c r="K828" s="160"/>
      <c r="L828" s="160"/>
      <c r="M828" s="160"/>
      <c r="N828" s="160"/>
      <c r="O828" s="160"/>
      <c r="P828" s="160"/>
      <c r="Q828" s="160"/>
      <c r="R828" s="160"/>
      <c r="S828" s="160"/>
      <c r="T828" s="160"/>
      <c r="U828" s="160"/>
      <c r="V828" s="160"/>
      <c r="W828" s="160"/>
      <c r="X828" s="150"/>
      <c r="Y828" s="150"/>
      <c r="Z828" s="150"/>
      <c r="AA828" s="150"/>
      <c r="AB828" s="150"/>
      <c r="AC828" s="150"/>
      <c r="AD828" s="150"/>
      <c r="AE828" s="150"/>
      <c r="AF828" s="150"/>
      <c r="AG828" s="150" t="s">
        <v>315</v>
      </c>
      <c r="AH828" s="150">
        <v>0</v>
      </c>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57"/>
      <c r="B829" s="158"/>
      <c r="C829" s="246"/>
      <c r="D829" s="247"/>
      <c r="E829" s="247"/>
      <c r="F829" s="247"/>
      <c r="G829" s="247"/>
      <c r="H829" s="160"/>
      <c r="I829" s="160"/>
      <c r="J829" s="160"/>
      <c r="K829" s="160"/>
      <c r="L829" s="160"/>
      <c r="M829" s="160"/>
      <c r="N829" s="160"/>
      <c r="O829" s="160"/>
      <c r="P829" s="160"/>
      <c r="Q829" s="160"/>
      <c r="R829" s="160"/>
      <c r="S829" s="160"/>
      <c r="T829" s="160"/>
      <c r="U829" s="160"/>
      <c r="V829" s="160"/>
      <c r="W829" s="160"/>
      <c r="X829" s="150"/>
      <c r="Y829" s="150"/>
      <c r="Z829" s="150"/>
      <c r="AA829" s="150"/>
      <c r="AB829" s="150"/>
      <c r="AC829" s="150"/>
      <c r="AD829" s="150"/>
      <c r="AE829" s="150"/>
      <c r="AF829" s="150"/>
      <c r="AG829" s="150" t="s">
        <v>295</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x14ac:dyDescent="0.2">
      <c r="A830" s="168" t="s">
        <v>285</v>
      </c>
      <c r="B830" s="169" t="s">
        <v>221</v>
      </c>
      <c r="C830" s="184" t="s">
        <v>222</v>
      </c>
      <c r="D830" s="170"/>
      <c r="E830" s="171"/>
      <c r="F830" s="172"/>
      <c r="G830" s="172">
        <f>SUMIF(AG831:AG851,"&lt;&gt;NOR",G831:G851)</f>
        <v>0</v>
      </c>
      <c r="H830" s="172"/>
      <c r="I830" s="172">
        <f>SUM(I831:I851)</f>
        <v>0</v>
      </c>
      <c r="J830" s="172"/>
      <c r="K830" s="172">
        <f>SUM(K831:K851)</f>
        <v>0</v>
      </c>
      <c r="L830" s="172"/>
      <c r="M830" s="172">
        <f>SUM(M831:M851)</f>
        <v>0</v>
      </c>
      <c r="N830" s="172"/>
      <c r="O830" s="172">
        <f>SUM(O831:O851)</f>
        <v>0.11</v>
      </c>
      <c r="P830" s="172"/>
      <c r="Q830" s="172">
        <f>SUM(Q831:Q851)</f>
        <v>0</v>
      </c>
      <c r="R830" s="172"/>
      <c r="S830" s="172"/>
      <c r="T830" s="173"/>
      <c r="U830" s="167"/>
      <c r="V830" s="167">
        <f>SUM(V831:V851)</f>
        <v>3.76</v>
      </c>
      <c r="W830" s="167"/>
      <c r="AG830" t="s">
        <v>286</v>
      </c>
    </row>
    <row r="831" spans="1:60" ht="22.5" outlineLevel="1" x14ac:dyDescent="0.2">
      <c r="A831" s="174">
        <v>133</v>
      </c>
      <c r="B831" s="175" t="s">
        <v>929</v>
      </c>
      <c r="C831" s="185" t="s">
        <v>930</v>
      </c>
      <c r="D831" s="176" t="s">
        <v>384</v>
      </c>
      <c r="E831" s="177">
        <v>11.85</v>
      </c>
      <c r="F831" s="178"/>
      <c r="G831" s="179">
        <f>ROUND(E831*F831,2)</f>
        <v>0</v>
      </c>
      <c r="H831" s="178"/>
      <c r="I831" s="179">
        <f>ROUND(E831*H831,2)</f>
        <v>0</v>
      </c>
      <c r="J831" s="178"/>
      <c r="K831" s="179">
        <f>ROUND(E831*J831,2)</f>
        <v>0</v>
      </c>
      <c r="L831" s="179">
        <v>21</v>
      </c>
      <c r="M831" s="179">
        <f>G831*(1+L831/100)</f>
        <v>0</v>
      </c>
      <c r="N831" s="179">
        <v>7.2999999999999996E-4</v>
      </c>
      <c r="O831" s="179">
        <f>ROUND(E831*N831,2)</f>
        <v>0.01</v>
      </c>
      <c r="P831" s="179">
        <v>0</v>
      </c>
      <c r="Q831" s="179">
        <f>ROUND(E831*P831,2)</f>
        <v>0</v>
      </c>
      <c r="R831" s="179" t="s">
        <v>931</v>
      </c>
      <c r="S831" s="179" t="s">
        <v>290</v>
      </c>
      <c r="T831" s="180" t="s">
        <v>361</v>
      </c>
      <c r="U831" s="160">
        <v>0.31690000000000002</v>
      </c>
      <c r="V831" s="160">
        <f>ROUND(E831*U831,2)</f>
        <v>3.76</v>
      </c>
      <c r="W831" s="160"/>
      <c r="X831" s="150"/>
      <c r="Y831" s="150"/>
      <c r="Z831" s="150"/>
      <c r="AA831" s="150"/>
      <c r="AB831" s="150"/>
      <c r="AC831" s="150"/>
      <c r="AD831" s="150"/>
      <c r="AE831" s="150"/>
      <c r="AF831" s="150"/>
      <c r="AG831" s="150" t="s">
        <v>340</v>
      </c>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259" t="s">
        <v>932</v>
      </c>
      <c r="D832" s="260"/>
      <c r="E832" s="260"/>
      <c r="F832" s="260"/>
      <c r="G832" s="260"/>
      <c r="H832" s="160"/>
      <c r="I832" s="160"/>
      <c r="J832" s="160"/>
      <c r="K832" s="160"/>
      <c r="L832" s="160"/>
      <c r="M832" s="160"/>
      <c r="N832" s="160"/>
      <c r="O832" s="160"/>
      <c r="P832" s="160"/>
      <c r="Q832" s="160"/>
      <c r="R832" s="160"/>
      <c r="S832" s="160"/>
      <c r="T832" s="160"/>
      <c r="U832" s="160"/>
      <c r="V832" s="160"/>
      <c r="W832" s="160"/>
      <c r="X832" s="150"/>
      <c r="Y832" s="150"/>
      <c r="Z832" s="150"/>
      <c r="AA832" s="150"/>
      <c r="AB832" s="150"/>
      <c r="AC832" s="150"/>
      <c r="AD832" s="150"/>
      <c r="AE832" s="150"/>
      <c r="AF832" s="150"/>
      <c r="AG832" s="150" t="s">
        <v>370</v>
      </c>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
      <c r="A833" s="157"/>
      <c r="B833" s="158"/>
      <c r="C833" s="186" t="s">
        <v>433</v>
      </c>
      <c r="D833" s="165"/>
      <c r="E833" s="166"/>
      <c r="F833" s="160"/>
      <c r="G833" s="160"/>
      <c r="H833" s="160"/>
      <c r="I833" s="160"/>
      <c r="J833" s="160"/>
      <c r="K833" s="160"/>
      <c r="L833" s="160"/>
      <c r="M833" s="160"/>
      <c r="N833" s="160"/>
      <c r="O833" s="160"/>
      <c r="P833" s="160"/>
      <c r="Q833" s="160"/>
      <c r="R833" s="160"/>
      <c r="S833" s="160"/>
      <c r="T833" s="160"/>
      <c r="U833" s="160"/>
      <c r="V833" s="160"/>
      <c r="W833" s="160"/>
      <c r="X833" s="150"/>
      <c r="Y833" s="150"/>
      <c r="Z833" s="150"/>
      <c r="AA833" s="150"/>
      <c r="AB833" s="150"/>
      <c r="AC833" s="150"/>
      <c r="AD833" s="150"/>
      <c r="AE833" s="150"/>
      <c r="AF833" s="150"/>
      <c r="AG833" s="150" t="s">
        <v>315</v>
      </c>
      <c r="AH833" s="150">
        <v>0</v>
      </c>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186" t="s">
        <v>809</v>
      </c>
      <c r="D834" s="165"/>
      <c r="E834" s="166"/>
      <c r="F834" s="160"/>
      <c r="G834" s="160"/>
      <c r="H834" s="160"/>
      <c r="I834" s="160"/>
      <c r="J834" s="160"/>
      <c r="K834" s="160"/>
      <c r="L834" s="160"/>
      <c r="M834" s="160"/>
      <c r="N834" s="160"/>
      <c r="O834" s="160"/>
      <c r="P834" s="160"/>
      <c r="Q834" s="160"/>
      <c r="R834" s="160"/>
      <c r="S834" s="160"/>
      <c r="T834" s="160"/>
      <c r="U834" s="160"/>
      <c r="V834" s="160"/>
      <c r="W834" s="160"/>
      <c r="X834" s="150"/>
      <c r="Y834" s="150"/>
      <c r="Z834" s="150"/>
      <c r="AA834" s="150"/>
      <c r="AB834" s="150"/>
      <c r="AC834" s="150"/>
      <c r="AD834" s="150"/>
      <c r="AE834" s="150"/>
      <c r="AF834" s="150"/>
      <c r="AG834" s="150" t="s">
        <v>315</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186" t="s">
        <v>810</v>
      </c>
      <c r="D835" s="165"/>
      <c r="E835" s="166">
        <v>2.25</v>
      </c>
      <c r="F835" s="160"/>
      <c r="G835" s="160"/>
      <c r="H835" s="160"/>
      <c r="I835" s="160"/>
      <c r="J835" s="160"/>
      <c r="K835" s="160"/>
      <c r="L835" s="160"/>
      <c r="M835" s="160"/>
      <c r="N835" s="160"/>
      <c r="O835" s="160"/>
      <c r="P835" s="160"/>
      <c r="Q835" s="160"/>
      <c r="R835" s="160"/>
      <c r="S835" s="160"/>
      <c r="T835" s="160"/>
      <c r="U835" s="160"/>
      <c r="V835" s="160"/>
      <c r="W835" s="160"/>
      <c r="X835" s="150"/>
      <c r="Y835" s="150"/>
      <c r="Z835" s="150"/>
      <c r="AA835" s="150"/>
      <c r="AB835" s="150"/>
      <c r="AC835" s="150"/>
      <c r="AD835" s="150"/>
      <c r="AE835" s="150"/>
      <c r="AF835" s="150"/>
      <c r="AG835" s="150" t="s">
        <v>315</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1" x14ac:dyDescent="0.2">
      <c r="A836" s="157"/>
      <c r="B836" s="158"/>
      <c r="C836" s="186" t="s">
        <v>801</v>
      </c>
      <c r="D836" s="165"/>
      <c r="E836" s="166"/>
      <c r="F836" s="160"/>
      <c r="G836" s="160"/>
      <c r="H836" s="160"/>
      <c r="I836" s="160"/>
      <c r="J836" s="160"/>
      <c r="K836" s="160"/>
      <c r="L836" s="160"/>
      <c r="M836" s="160"/>
      <c r="N836" s="160"/>
      <c r="O836" s="160"/>
      <c r="P836" s="160"/>
      <c r="Q836" s="160"/>
      <c r="R836" s="160"/>
      <c r="S836" s="160"/>
      <c r="T836" s="160"/>
      <c r="U836" s="160"/>
      <c r="V836" s="160"/>
      <c r="W836" s="160"/>
      <c r="X836" s="150"/>
      <c r="Y836" s="150"/>
      <c r="Z836" s="150"/>
      <c r="AA836" s="150"/>
      <c r="AB836" s="150"/>
      <c r="AC836" s="150"/>
      <c r="AD836" s="150"/>
      <c r="AE836" s="150"/>
      <c r="AF836" s="150"/>
      <c r="AG836" s="150" t="s">
        <v>315</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1" x14ac:dyDescent="0.2">
      <c r="A837" s="157"/>
      <c r="B837" s="158"/>
      <c r="C837" s="186" t="s">
        <v>811</v>
      </c>
      <c r="D837" s="165"/>
      <c r="E837" s="166">
        <v>9.6</v>
      </c>
      <c r="F837" s="160"/>
      <c r="G837" s="160"/>
      <c r="H837" s="160"/>
      <c r="I837" s="160"/>
      <c r="J837" s="160"/>
      <c r="K837" s="160"/>
      <c r="L837" s="160"/>
      <c r="M837" s="160"/>
      <c r="N837" s="160"/>
      <c r="O837" s="160"/>
      <c r="P837" s="160"/>
      <c r="Q837" s="160"/>
      <c r="R837" s="160"/>
      <c r="S837" s="160"/>
      <c r="T837" s="160"/>
      <c r="U837" s="160"/>
      <c r="V837" s="160"/>
      <c r="W837" s="160"/>
      <c r="X837" s="150"/>
      <c r="Y837" s="150"/>
      <c r="Z837" s="150"/>
      <c r="AA837" s="150"/>
      <c r="AB837" s="150"/>
      <c r="AC837" s="150"/>
      <c r="AD837" s="150"/>
      <c r="AE837" s="150"/>
      <c r="AF837" s="150"/>
      <c r="AG837" s="150" t="s">
        <v>315</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246"/>
      <c r="D838" s="247"/>
      <c r="E838" s="247"/>
      <c r="F838" s="247"/>
      <c r="G838" s="247"/>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295</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ht="22.5" outlineLevel="1" x14ac:dyDescent="0.2">
      <c r="A839" s="174">
        <v>134</v>
      </c>
      <c r="B839" s="175" t="s">
        <v>933</v>
      </c>
      <c r="C839" s="185" t="s">
        <v>934</v>
      </c>
      <c r="D839" s="176" t="s">
        <v>384</v>
      </c>
      <c r="E839" s="177">
        <v>12.442500000000001</v>
      </c>
      <c r="F839" s="178"/>
      <c r="G839" s="179">
        <f>ROUND(E839*F839,2)</f>
        <v>0</v>
      </c>
      <c r="H839" s="178"/>
      <c r="I839" s="179">
        <f>ROUND(E839*H839,2)</f>
        <v>0</v>
      </c>
      <c r="J839" s="178"/>
      <c r="K839" s="179">
        <f>ROUND(E839*J839,2)</f>
        <v>0</v>
      </c>
      <c r="L839" s="179">
        <v>21</v>
      </c>
      <c r="M839" s="179">
        <f>G839*(1+L839/100)</f>
        <v>0</v>
      </c>
      <c r="N839" s="179">
        <v>8.2500000000000004E-3</v>
      </c>
      <c r="O839" s="179">
        <f>ROUND(E839*N839,2)</f>
        <v>0.1</v>
      </c>
      <c r="P839" s="179">
        <v>0</v>
      </c>
      <c r="Q839" s="179">
        <f>ROUND(E839*P839,2)</f>
        <v>0</v>
      </c>
      <c r="R839" s="179" t="s">
        <v>419</v>
      </c>
      <c r="S839" s="179" t="s">
        <v>290</v>
      </c>
      <c r="T839" s="180" t="s">
        <v>361</v>
      </c>
      <c r="U839" s="160">
        <v>0</v>
      </c>
      <c r="V839" s="160">
        <f>ROUND(E839*U839,2)</f>
        <v>0</v>
      </c>
      <c r="W839" s="160"/>
      <c r="X839" s="150"/>
      <c r="Y839" s="150"/>
      <c r="Z839" s="150"/>
      <c r="AA839" s="150"/>
      <c r="AB839" s="150"/>
      <c r="AC839" s="150"/>
      <c r="AD839" s="150"/>
      <c r="AE839" s="150"/>
      <c r="AF839" s="150"/>
      <c r="AG839" s="150" t="s">
        <v>420</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
      <c r="A840" s="157"/>
      <c r="B840" s="158"/>
      <c r="C840" s="186" t="s">
        <v>433</v>
      </c>
      <c r="D840" s="165"/>
      <c r="E840" s="166"/>
      <c r="F840" s="160"/>
      <c r="G840" s="160"/>
      <c r="H840" s="160"/>
      <c r="I840" s="160"/>
      <c r="J840" s="160"/>
      <c r="K840" s="160"/>
      <c r="L840" s="160"/>
      <c r="M840" s="160"/>
      <c r="N840" s="160"/>
      <c r="O840" s="160"/>
      <c r="P840" s="160"/>
      <c r="Q840" s="160"/>
      <c r="R840" s="160"/>
      <c r="S840" s="160"/>
      <c r="T840" s="160"/>
      <c r="U840" s="160"/>
      <c r="V840" s="160"/>
      <c r="W840" s="160"/>
      <c r="X840" s="150"/>
      <c r="Y840" s="150"/>
      <c r="Z840" s="150"/>
      <c r="AA840" s="150"/>
      <c r="AB840" s="150"/>
      <c r="AC840" s="150"/>
      <c r="AD840" s="150"/>
      <c r="AE840" s="150"/>
      <c r="AF840" s="150"/>
      <c r="AG840" s="150" t="s">
        <v>315</v>
      </c>
      <c r="AH840" s="150">
        <v>0</v>
      </c>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
      <c r="A841" s="157"/>
      <c r="B841" s="158"/>
      <c r="C841" s="186" t="s">
        <v>809</v>
      </c>
      <c r="D841" s="165"/>
      <c r="E841" s="166"/>
      <c r="F841" s="160"/>
      <c r="G841" s="160"/>
      <c r="H841" s="160"/>
      <c r="I841" s="160"/>
      <c r="J841" s="160"/>
      <c r="K841" s="160"/>
      <c r="L841" s="160"/>
      <c r="M841" s="160"/>
      <c r="N841" s="160"/>
      <c r="O841" s="160"/>
      <c r="P841" s="160"/>
      <c r="Q841" s="160"/>
      <c r="R841" s="160"/>
      <c r="S841" s="160"/>
      <c r="T841" s="160"/>
      <c r="U841" s="160"/>
      <c r="V841" s="160"/>
      <c r="W841" s="160"/>
      <c r="X841" s="150"/>
      <c r="Y841" s="150"/>
      <c r="Z841" s="150"/>
      <c r="AA841" s="150"/>
      <c r="AB841" s="150"/>
      <c r="AC841" s="150"/>
      <c r="AD841" s="150"/>
      <c r="AE841" s="150"/>
      <c r="AF841" s="150"/>
      <c r="AG841" s="150" t="s">
        <v>315</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57"/>
      <c r="B842" s="158"/>
      <c r="C842" s="186" t="s">
        <v>935</v>
      </c>
      <c r="D842" s="165"/>
      <c r="E842" s="166">
        <v>2.3624999999999998</v>
      </c>
      <c r="F842" s="160"/>
      <c r="G842" s="160"/>
      <c r="H842" s="160"/>
      <c r="I842" s="160"/>
      <c r="J842" s="160"/>
      <c r="K842" s="160"/>
      <c r="L842" s="160"/>
      <c r="M842" s="160"/>
      <c r="N842" s="160"/>
      <c r="O842" s="160"/>
      <c r="P842" s="160"/>
      <c r="Q842" s="160"/>
      <c r="R842" s="160"/>
      <c r="S842" s="160"/>
      <c r="T842" s="160"/>
      <c r="U842" s="160"/>
      <c r="V842" s="160"/>
      <c r="W842" s="160"/>
      <c r="X842" s="150"/>
      <c r="Y842" s="150"/>
      <c r="Z842" s="150"/>
      <c r="AA842" s="150"/>
      <c r="AB842" s="150"/>
      <c r="AC842" s="150"/>
      <c r="AD842" s="150"/>
      <c r="AE842" s="150"/>
      <c r="AF842" s="150"/>
      <c r="AG842" s="150" t="s">
        <v>315</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
      <c r="A843" s="157"/>
      <c r="B843" s="158"/>
      <c r="C843" s="186" t="s">
        <v>801</v>
      </c>
      <c r="D843" s="165"/>
      <c r="E843" s="166"/>
      <c r="F843" s="160"/>
      <c r="G843" s="160"/>
      <c r="H843" s="160"/>
      <c r="I843" s="160"/>
      <c r="J843" s="160"/>
      <c r="K843" s="160"/>
      <c r="L843" s="160"/>
      <c r="M843" s="160"/>
      <c r="N843" s="160"/>
      <c r="O843" s="160"/>
      <c r="P843" s="160"/>
      <c r="Q843" s="160"/>
      <c r="R843" s="160"/>
      <c r="S843" s="160"/>
      <c r="T843" s="160"/>
      <c r="U843" s="160"/>
      <c r="V843" s="160"/>
      <c r="W843" s="160"/>
      <c r="X843" s="150"/>
      <c r="Y843" s="150"/>
      <c r="Z843" s="150"/>
      <c r="AA843" s="150"/>
      <c r="AB843" s="150"/>
      <c r="AC843" s="150"/>
      <c r="AD843" s="150"/>
      <c r="AE843" s="150"/>
      <c r="AF843" s="150"/>
      <c r="AG843" s="150" t="s">
        <v>315</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
      <c r="A844" s="157"/>
      <c r="B844" s="158"/>
      <c r="C844" s="186" t="s">
        <v>936</v>
      </c>
      <c r="D844" s="165"/>
      <c r="E844" s="166">
        <v>10.08</v>
      </c>
      <c r="F844" s="160"/>
      <c r="G844" s="160"/>
      <c r="H844" s="160"/>
      <c r="I844" s="160"/>
      <c r="J844" s="160"/>
      <c r="K844" s="160"/>
      <c r="L844" s="160"/>
      <c r="M844" s="160"/>
      <c r="N844" s="160"/>
      <c r="O844" s="160"/>
      <c r="P844" s="160"/>
      <c r="Q844" s="160"/>
      <c r="R844" s="160"/>
      <c r="S844" s="160"/>
      <c r="T844" s="160"/>
      <c r="U844" s="160"/>
      <c r="V844" s="160"/>
      <c r="W844" s="160"/>
      <c r="X844" s="150"/>
      <c r="Y844" s="150"/>
      <c r="Z844" s="150"/>
      <c r="AA844" s="150"/>
      <c r="AB844" s="150"/>
      <c r="AC844" s="150"/>
      <c r="AD844" s="150"/>
      <c r="AE844" s="150"/>
      <c r="AF844" s="150"/>
      <c r="AG844" s="150" t="s">
        <v>315</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1" x14ac:dyDescent="0.2">
      <c r="A845" s="157"/>
      <c r="B845" s="158"/>
      <c r="C845" s="246"/>
      <c r="D845" s="247"/>
      <c r="E845" s="247"/>
      <c r="F845" s="247"/>
      <c r="G845" s="247"/>
      <c r="H845" s="160"/>
      <c r="I845" s="160"/>
      <c r="J845" s="160"/>
      <c r="K845" s="160"/>
      <c r="L845" s="160"/>
      <c r="M845" s="160"/>
      <c r="N845" s="160"/>
      <c r="O845" s="160"/>
      <c r="P845" s="160"/>
      <c r="Q845" s="160"/>
      <c r="R845" s="160"/>
      <c r="S845" s="160"/>
      <c r="T845" s="160"/>
      <c r="U845" s="160"/>
      <c r="V845" s="160"/>
      <c r="W845" s="160"/>
      <c r="X845" s="150"/>
      <c r="Y845" s="150"/>
      <c r="Z845" s="150"/>
      <c r="AA845" s="150"/>
      <c r="AB845" s="150"/>
      <c r="AC845" s="150"/>
      <c r="AD845" s="150"/>
      <c r="AE845" s="150"/>
      <c r="AF845" s="150"/>
      <c r="AG845" s="150" t="s">
        <v>295</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1" x14ac:dyDescent="0.2">
      <c r="A846" s="157">
        <v>135</v>
      </c>
      <c r="B846" s="158" t="s">
        <v>937</v>
      </c>
      <c r="C846" s="190" t="s">
        <v>938</v>
      </c>
      <c r="D846" s="159" t="s">
        <v>0</v>
      </c>
      <c r="E846" s="182"/>
      <c r="F846" s="161"/>
      <c r="G846" s="160">
        <f>ROUND(E846*F846,2)</f>
        <v>0</v>
      </c>
      <c r="H846" s="161"/>
      <c r="I846" s="160">
        <f>ROUND(E846*H846,2)</f>
        <v>0</v>
      </c>
      <c r="J846" s="161"/>
      <c r="K846" s="160">
        <f>ROUND(E846*J846,2)</f>
        <v>0</v>
      </c>
      <c r="L846" s="160">
        <v>21</v>
      </c>
      <c r="M846" s="160">
        <f>G846*(1+L846/100)</f>
        <v>0</v>
      </c>
      <c r="N846" s="160">
        <v>0</v>
      </c>
      <c r="O846" s="160">
        <f>ROUND(E846*N846,2)</f>
        <v>0</v>
      </c>
      <c r="P846" s="160">
        <v>0</v>
      </c>
      <c r="Q846" s="160">
        <f>ROUND(E846*P846,2)</f>
        <v>0</v>
      </c>
      <c r="R846" s="160" t="s">
        <v>931</v>
      </c>
      <c r="S846" s="160" t="s">
        <v>290</v>
      </c>
      <c r="T846" s="160" t="s">
        <v>361</v>
      </c>
      <c r="U846" s="160">
        <v>0</v>
      </c>
      <c r="V846" s="160">
        <f>ROUND(E846*U846,2)</f>
        <v>0</v>
      </c>
      <c r="W846" s="160"/>
      <c r="X846" s="150"/>
      <c r="Y846" s="150"/>
      <c r="Z846" s="150"/>
      <c r="AA846" s="150"/>
      <c r="AB846" s="150"/>
      <c r="AC846" s="150"/>
      <c r="AD846" s="150"/>
      <c r="AE846" s="150"/>
      <c r="AF846" s="150"/>
      <c r="AG846" s="150" t="s">
        <v>879</v>
      </c>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1" x14ac:dyDescent="0.2">
      <c r="A847" s="157"/>
      <c r="B847" s="158"/>
      <c r="C847" s="257" t="s">
        <v>925</v>
      </c>
      <c r="D847" s="258"/>
      <c r="E847" s="258"/>
      <c r="F847" s="258"/>
      <c r="G847" s="258"/>
      <c r="H847" s="160"/>
      <c r="I847" s="160"/>
      <c r="J847" s="160"/>
      <c r="K847" s="160"/>
      <c r="L847" s="160"/>
      <c r="M847" s="160"/>
      <c r="N847" s="160"/>
      <c r="O847" s="160"/>
      <c r="P847" s="160"/>
      <c r="Q847" s="160"/>
      <c r="R847" s="160"/>
      <c r="S847" s="160"/>
      <c r="T847" s="160"/>
      <c r="U847" s="160"/>
      <c r="V847" s="160"/>
      <c r="W847" s="160"/>
      <c r="X847" s="150"/>
      <c r="Y847" s="150"/>
      <c r="Z847" s="150"/>
      <c r="AA847" s="150"/>
      <c r="AB847" s="150"/>
      <c r="AC847" s="150"/>
      <c r="AD847" s="150"/>
      <c r="AE847" s="150"/>
      <c r="AF847" s="150"/>
      <c r="AG847" s="150" t="s">
        <v>370</v>
      </c>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186" t="s">
        <v>926</v>
      </c>
      <c r="D848" s="165"/>
      <c r="E848" s="166"/>
      <c r="F848" s="160"/>
      <c r="G848" s="160"/>
      <c r="H848" s="160"/>
      <c r="I848" s="160"/>
      <c r="J848" s="160"/>
      <c r="K848" s="160"/>
      <c r="L848" s="160"/>
      <c r="M848" s="160"/>
      <c r="N848" s="160"/>
      <c r="O848" s="160"/>
      <c r="P848" s="160"/>
      <c r="Q848" s="160"/>
      <c r="R848" s="160"/>
      <c r="S848" s="160"/>
      <c r="T848" s="160"/>
      <c r="U848" s="160"/>
      <c r="V848" s="160"/>
      <c r="W848" s="160"/>
      <c r="X848" s="150"/>
      <c r="Y848" s="150"/>
      <c r="Z848" s="150"/>
      <c r="AA848" s="150"/>
      <c r="AB848" s="150"/>
      <c r="AC848" s="150"/>
      <c r="AD848" s="150"/>
      <c r="AE848" s="150"/>
      <c r="AF848" s="150"/>
      <c r="AG848" s="150" t="s">
        <v>315</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57"/>
      <c r="B849" s="158"/>
      <c r="C849" s="186" t="s">
        <v>939</v>
      </c>
      <c r="D849" s="165"/>
      <c r="E849" s="166"/>
      <c r="F849" s="160"/>
      <c r="G849" s="160"/>
      <c r="H849" s="160"/>
      <c r="I849" s="160"/>
      <c r="J849" s="160"/>
      <c r="K849" s="160"/>
      <c r="L849" s="160"/>
      <c r="M849" s="160"/>
      <c r="N849" s="160"/>
      <c r="O849" s="160"/>
      <c r="P849" s="160"/>
      <c r="Q849" s="160"/>
      <c r="R849" s="160"/>
      <c r="S849" s="160"/>
      <c r="T849" s="160"/>
      <c r="U849" s="160"/>
      <c r="V849" s="160"/>
      <c r="W849" s="160"/>
      <c r="X849" s="150"/>
      <c r="Y849" s="150"/>
      <c r="Z849" s="150"/>
      <c r="AA849" s="150"/>
      <c r="AB849" s="150"/>
      <c r="AC849" s="150"/>
      <c r="AD849" s="150"/>
      <c r="AE849" s="150"/>
      <c r="AF849" s="150"/>
      <c r="AG849" s="150" t="s">
        <v>315</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
      <c r="A850" s="157"/>
      <c r="B850" s="158"/>
      <c r="C850" s="186" t="s">
        <v>940</v>
      </c>
      <c r="D850" s="165"/>
      <c r="E850" s="166">
        <v>35.4878</v>
      </c>
      <c r="F850" s="160"/>
      <c r="G850" s="160"/>
      <c r="H850" s="160"/>
      <c r="I850" s="160"/>
      <c r="J850" s="160"/>
      <c r="K850" s="160"/>
      <c r="L850" s="160"/>
      <c r="M850" s="160"/>
      <c r="N850" s="160"/>
      <c r="O850" s="160"/>
      <c r="P850" s="160"/>
      <c r="Q850" s="160"/>
      <c r="R850" s="160"/>
      <c r="S850" s="160"/>
      <c r="T850" s="160"/>
      <c r="U850" s="160"/>
      <c r="V850" s="160"/>
      <c r="W850" s="160"/>
      <c r="X850" s="150"/>
      <c r="Y850" s="150"/>
      <c r="Z850" s="150"/>
      <c r="AA850" s="150"/>
      <c r="AB850" s="150"/>
      <c r="AC850" s="150"/>
      <c r="AD850" s="150"/>
      <c r="AE850" s="150"/>
      <c r="AF850" s="150"/>
      <c r="AG850" s="150" t="s">
        <v>315</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
      <c r="A851" s="157"/>
      <c r="B851" s="158"/>
      <c r="C851" s="246"/>
      <c r="D851" s="247"/>
      <c r="E851" s="247"/>
      <c r="F851" s="247"/>
      <c r="G851" s="247"/>
      <c r="H851" s="160"/>
      <c r="I851" s="160"/>
      <c r="J851" s="160"/>
      <c r="K851" s="160"/>
      <c r="L851" s="160"/>
      <c r="M851" s="160"/>
      <c r="N851" s="160"/>
      <c r="O851" s="160"/>
      <c r="P851" s="160"/>
      <c r="Q851" s="160"/>
      <c r="R851" s="160"/>
      <c r="S851" s="160"/>
      <c r="T851" s="160"/>
      <c r="U851" s="160"/>
      <c r="V851" s="160"/>
      <c r="W851" s="160"/>
      <c r="X851" s="150"/>
      <c r="Y851" s="150"/>
      <c r="Z851" s="150"/>
      <c r="AA851" s="150"/>
      <c r="AB851" s="150"/>
      <c r="AC851" s="150"/>
      <c r="AD851" s="150"/>
      <c r="AE851" s="150"/>
      <c r="AF851" s="150"/>
      <c r="AG851" s="150" t="s">
        <v>295</v>
      </c>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x14ac:dyDescent="0.2">
      <c r="A852" s="168" t="s">
        <v>285</v>
      </c>
      <c r="B852" s="169" t="s">
        <v>223</v>
      </c>
      <c r="C852" s="184" t="s">
        <v>224</v>
      </c>
      <c r="D852" s="170"/>
      <c r="E852" s="171"/>
      <c r="F852" s="172"/>
      <c r="G852" s="172">
        <f>SUMIF(AG853:AG860,"&lt;&gt;NOR",G853:G860)</f>
        <v>0</v>
      </c>
      <c r="H852" s="172"/>
      <c r="I852" s="172">
        <f>SUM(I853:I860)</f>
        <v>0</v>
      </c>
      <c r="J852" s="172"/>
      <c r="K852" s="172">
        <f>SUM(K853:K860)</f>
        <v>0</v>
      </c>
      <c r="L852" s="172"/>
      <c r="M852" s="172">
        <f>SUM(M853:M860)</f>
        <v>0</v>
      </c>
      <c r="N852" s="172"/>
      <c r="O852" s="172">
        <f>SUM(O853:O860)</f>
        <v>0</v>
      </c>
      <c r="P852" s="172"/>
      <c r="Q852" s="172">
        <f>SUM(Q853:Q860)</f>
        <v>0</v>
      </c>
      <c r="R852" s="172"/>
      <c r="S852" s="172"/>
      <c r="T852" s="173"/>
      <c r="U852" s="167"/>
      <c r="V852" s="167">
        <f>SUM(V853:V860)</f>
        <v>0</v>
      </c>
      <c r="W852" s="167"/>
      <c r="AG852" t="s">
        <v>286</v>
      </c>
    </row>
    <row r="853" spans="1:60" ht="22.5" outlineLevel="1" x14ac:dyDescent="0.2">
      <c r="A853" s="174">
        <v>136</v>
      </c>
      <c r="B853" s="175" t="s">
        <v>941</v>
      </c>
      <c r="C853" s="185" t="s">
        <v>942</v>
      </c>
      <c r="D853" s="176" t="s">
        <v>856</v>
      </c>
      <c r="E853" s="177">
        <v>1</v>
      </c>
      <c r="F853" s="178"/>
      <c r="G853" s="179">
        <f>ROUND(E853*F853,2)</f>
        <v>0</v>
      </c>
      <c r="H853" s="178"/>
      <c r="I853" s="179">
        <f>ROUND(E853*H853,2)</f>
        <v>0</v>
      </c>
      <c r="J853" s="178"/>
      <c r="K853" s="179">
        <f>ROUND(E853*J853,2)</f>
        <v>0</v>
      </c>
      <c r="L853" s="179">
        <v>21</v>
      </c>
      <c r="M853" s="179">
        <f>G853*(1+L853/100)</f>
        <v>0</v>
      </c>
      <c r="N853" s="179">
        <v>0</v>
      </c>
      <c r="O853" s="179">
        <f>ROUND(E853*N853,2)</f>
        <v>0</v>
      </c>
      <c r="P853" s="179">
        <v>0</v>
      </c>
      <c r="Q853" s="179">
        <f>ROUND(E853*P853,2)</f>
        <v>0</v>
      </c>
      <c r="R853" s="179"/>
      <c r="S853" s="179" t="s">
        <v>322</v>
      </c>
      <c r="T853" s="180" t="s">
        <v>291</v>
      </c>
      <c r="U853" s="160">
        <v>0</v>
      </c>
      <c r="V853" s="160">
        <f>ROUND(E853*U853,2)</f>
        <v>0</v>
      </c>
      <c r="W853" s="160"/>
      <c r="X853" s="150"/>
      <c r="Y853" s="150"/>
      <c r="Z853" s="150"/>
      <c r="AA853" s="150"/>
      <c r="AB853" s="150"/>
      <c r="AC853" s="150"/>
      <c r="AD853" s="150"/>
      <c r="AE853" s="150"/>
      <c r="AF853" s="150"/>
      <c r="AG853" s="150" t="s">
        <v>340</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57"/>
      <c r="B854" s="158"/>
      <c r="C854" s="242"/>
      <c r="D854" s="243"/>
      <c r="E854" s="243"/>
      <c r="F854" s="243"/>
      <c r="G854" s="243"/>
      <c r="H854" s="160"/>
      <c r="I854" s="160"/>
      <c r="J854" s="160"/>
      <c r="K854" s="160"/>
      <c r="L854" s="160"/>
      <c r="M854" s="160"/>
      <c r="N854" s="160"/>
      <c r="O854" s="160"/>
      <c r="P854" s="160"/>
      <c r="Q854" s="160"/>
      <c r="R854" s="160"/>
      <c r="S854" s="160"/>
      <c r="T854" s="160"/>
      <c r="U854" s="160"/>
      <c r="V854" s="160"/>
      <c r="W854" s="160"/>
      <c r="X854" s="150"/>
      <c r="Y854" s="150"/>
      <c r="Z854" s="150"/>
      <c r="AA854" s="150"/>
      <c r="AB854" s="150"/>
      <c r="AC854" s="150"/>
      <c r="AD854" s="150"/>
      <c r="AE854" s="150"/>
      <c r="AF854" s="150"/>
      <c r="AG854" s="150" t="s">
        <v>295</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
      <c r="A855" s="157">
        <v>137</v>
      </c>
      <c r="B855" s="158" t="s">
        <v>943</v>
      </c>
      <c r="C855" s="190" t="s">
        <v>944</v>
      </c>
      <c r="D855" s="159" t="s">
        <v>0</v>
      </c>
      <c r="E855" s="182"/>
      <c r="F855" s="161"/>
      <c r="G855" s="160">
        <f>ROUND(E855*F855,2)</f>
        <v>0</v>
      </c>
      <c r="H855" s="161"/>
      <c r="I855" s="160">
        <f>ROUND(E855*H855,2)</f>
        <v>0</v>
      </c>
      <c r="J855" s="161"/>
      <c r="K855" s="160">
        <f>ROUND(E855*J855,2)</f>
        <v>0</v>
      </c>
      <c r="L855" s="160">
        <v>21</v>
      </c>
      <c r="M855" s="160">
        <f>G855*(1+L855/100)</f>
        <v>0</v>
      </c>
      <c r="N855" s="160">
        <v>0</v>
      </c>
      <c r="O855" s="160">
        <f>ROUND(E855*N855,2)</f>
        <v>0</v>
      </c>
      <c r="P855" s="160">
        <v>0</v>
      </c>
      <c r="Q855" s="160">
        <f>ROUND(E855*P855,2)</f>
        <v>0</v>
      </c>
      <c r="R855" s="160" t="s">
        <v>808</v>
      </c>
      <c r="S855" s="160" t="s">
        <v>290</v>
      </c>
      <c r="T855" s="160" t="s">
        <v>361</v>
      </c>
      <c r="U855" s="160">
        <v>0</v>
      </c>
      <c r="V855" s="160">
        <f>ROUND(E855*U855,2)</f>
        <v>0</v>
      </c>
      <c r="W855" s="160"/>
      <c r="X855" s="150"/>
      <c r="Y855" s="150"/>
      <c r="Z855" s="150"/>
      <c r="AA855" s="150"/>
      <c r="AB855" s="150"/>
      <c r="AC855" s="150"/>
      <c r="AD855" s="150"/>
      <c r="AE855" s="150"/>
      <c r="AF855" s="150"/>
      <c r="AG855" s="150" t="s">
        <v>879</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257" t="s">
        <v>925</v>
      </c>
      <c r="D856" s="258"/>
      <c r="E856" s="258"/>
      <c r="F856" s="258"/>
      <c r="G856" s="258"/>
      <c r="H856" s="160"/>
      <c r="I856" s="160"/>
      <c r="J856" s="160"/>
      <c r="K856" s="160"/>
      <c r="L856" s="160"/>
      <c r="M856" s="160"/>
      <c r="N856" s="160"/>
      <c r="O856" s="160"/>
      <c r="P856" s="160"/>
      <c r="Q856" s="160"/>
      <c r="R856" s="160"/>
      <c r="S856" s="160"/>
      <c r="T856" s="160"/>
      <c r="U856" s="160"/>
      <c r="V856" s="160"/>
      <c r="W856" s="160"/>
      <c r="X856" s="150"/>
      <c r="Y856" s="150"/>
      <c r="Z856" s="150"/>
      <c r="AA856" s="150"/>
      <c r="AB856" s="150"/>
      <c r="AC856" s="150"/>
      <c r="AD856" s="150"/>
      <c r="AE856" s="150"/>
      <c r="AF856" s="150"/>
      <c r="AG856" s="150" t="s">
        <v>370</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1" x14ac:dyDescent="0.2">
      <c r="A857" s="157"/>
      <c r="B857" s="158"/>
      <c r="C857" s="186" t="s">
        <v>926</v>
      </c>
      <c r="D857" s="165"/>
      <c r="E857" s="166"/>
      <c r="F857" s="160"/>
      <c r="G857" s="160"/>
      <c r="H857" s="160"/>
      <c r="I857" s="160"/>
      <c r="J857" s="160"/>
      <c r="K857" s="160"/>
      <c r="L857" s="160"/>
      <c r="M857" s="160"/>
      <c r="N857" s="160"/>
      <c r="O857" s="160"/>
      <c r="P857" s="160"/>
      <c r="Q857" s="160"/>
      <c r="R857" s="160"/>
      <c r="S857" s="160"/>
      <c r="T857" s="160"/>
      <c r="U857" s="160"/>
      <c r="V857" s="160"/>
      <c r="W857" s="160"/>
      <c r="X857" s="150"/>
      <c r="Y857" s="150"/>
      <c r="Z857" s="150"/>
      <c r="AA857" s="150"/>
      <c r="AB857" s="150"/>
      <c r="AC857" s="150"/>
      <c r="AD857" s="150"/>
      <c r="AE857" s="150"/>
      <c r="AF857" s="150"/>
      <c r="AG857" s="150" t="s">
        <v>315</v>
      </c>
      <c r="AH857" s="150">
        <v>0</v>
      </c>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186" t="s">
        <v>945</v>
      </c>
      <c r="D858" s="165"/>
      <c r="E858" s="166"/>
      <c r="F858" s="160"/>
      <c r="G858" s="160"/>
      <c r="H858" s="160"/>
      <c r="I858" s="160"/>
      <c r="J858" s="160"/>
      <c r="K858" s="160"/>
      <c r="L858" s="160"/>
      <c r="M858" s="160"/>
      <c r="N858" s="160"/>
      <c r="O858" s="160"/>
      <c r="P858" s="160"/>
      <c r="Q858" s="160"/>
      <c r="R858" s="160"/>
      <c r="S858" s="160"/>
      <c r="T858" s="160"/>
      <c r="U858" s="160"/>
      <c r="V858" s="160"/>
      <c r="W858" s="160"/>
      <c r="X858" s="150"/>
      <c r="Y858" s="150"/>
      <c r="Z858" s="150"/>
      <c r="AA858" s="150"/>
      <c r="AB858" s="150"/>
      <c r="AC858" s="150"/>
      <c r="AD858" s="150"/>
      <c r="AE858" s="150"/>
      <c r="AF858" s="150"/>
      <c r="AG858" s="150" t="s">
        <v>315</v>
      </c>
      <c r="AH858" s="150">
        <v>0</v>
      </c>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1" x14ac:dyDescent="0.2">
      <c r="A859" s="157"/>
      <c r="B859" s="158"/>
      <c r="C859" s="186" t="s">
        <v>946</v>
      </c>
      <c r="D859" s="165"/>
      <c r="E859" s="166">
        <v>332</v>
      </c>
      <c r="F859" s="160"/>
      <c r="G859" s="160"/>
      <c r="H859" s="160"/>
      <c r="I859" s="160"/>
      <c r="J859" s="160"/>
      <c r="K859" s="160"/>
      <c r="L859" s="160"/>
      <c r="M859" s="160"/>
      <c r="N859" s="160"/>
      <c r="O859" s="160"/>
      <c r="P859" s="160"/>
      <c r="Q859" s="160"/>
      <c r="R859" s="160"/>
      <c r="S859" s="160"/>
      <c r="T859" s="160"/>
      <c r="U859" s="160"/>
      <c r="V859" s="160"/>
      <c r="W859" s="160"/>
      <c r="X859" s="150"/>
      <c r="Y859" s="150"/>
      <c r="Z859" s="150"/>
      <c r="AA859" s="150"/>
      <c r="AB859" s="150"/>
      <c r="AC859" s="150"/>
      <c r="AD859" s="150"/>
      <c r="AE859" s="150"/>
      <c r="AF859" s="150"/>
      <c r="AG859" s="150" t="s">
        <v>315</v>
      </c>
      <c r="AH859" s="150">
        <v>0</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246"/>
      <c r="D860" s="247"/>
      <c r="E860" s="247"/>
      <c r="F860" s="247"/>
      <c r="G860" s="247"/>
      <c r="H860" s="160"/>
      <c r="I860" s="160"/>
      <c r="J860" s="160"/>
      <c r="K860" s="160"/>
      <c r="L860" s="160"/>
      <c r="M860" s="160"/>
      <c r="N860" s="160"/>
      <c r="O860" s="160"/>
      <c r="P860" s="160"/>
      <c r="Q860" s="160"/>
      <c r="R860" s="160"/>
      <c r="S860" s="160"/>
      <c r="T860" s="160"/>
      <c r="U860" s="160"/>
      <c r="V860" s="160"/>
      <c r="W860" s="160"/>
      <c r="X860" s="150"/>
      <c r="Y860" s="150"/>
      <c r="Z860" s="150"/>
      <c r="AA860" s="150"/>
      <c r="AB860" s="150"/>
      <c r="AC860" s="150"/>
      <c r="AD860" s="150"/>
      <c r="AE860" s="150"/>
      <c r="AF860" s="150"/>
      <c r="AG860" s="150" t="s">
        <v>295</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x14ac:dyDescent="0.2">
      <c r="A861" s="168" t="s">
        <v>285</v>
      </c>
      <c r="B861" s="169" t="s">
        <v>225</v>
      </c>
      <c r="C861" s="184" t="s">
        <v>226</v>
      </c>
      <c r="D861" s="170"/>
      <c r="E861" s="171"/>
      <c r="F861" s="172"/>
      <c r="G861" s="172">
        <f>SUMIF(AG862:AG895,"&lt;&gt;NOR",G862:G895)</f>
        <v>0</v>
      </c>
      <c r="H861" s="172"/>
      <c r="I861" s="172">
        <f>SUM(I862:I895)</f>
        <v>0</v>
      </c>
      <c r="J861" s="172"/>
      <c r="K861" s="172">
        <f>SUM(K862:K895)</f>
        <v>0</v>
      </c>
      <c r="L861" s="172"/>
      <c r="M861" s="172">
        <f>SUM(M862:M895)</f>
        <v>0</v>
      </c>
      <c r="N861" s="172"/>
      <c r="O861" s="172">
        <f>SUM(O862:O895)</f>
        <v>0</v>
      </c>
      <c r="P861" s="172"/>
      <c r="Q861" s="172">
        <f>SUM(Q862:Q895)</f>
        <v>0</v>
      </c>
      <c r="R861" s="172"/>
      <c r="S861" s="172"/>
      <c r="T861" s="173"/>
      <c r="U861" s="167"/>
      <c r="V861" s="167">
        <f>SUM(V862:V895)</f>
        <v>0</v>
      </c>
      <c r="W861" s="167"/>
      <c r="AG861" t="s">
        <v>286</v>
      </c>
    </row>
    <row r="862" spans="1:60" ht="22.5" outlineLevel="1" x14ac:dyDescent="0.2">
      <c r="A862" s="174">
        <v>138</v>
      </c>
      <c r="B862" s="175" t="s">
        <v>947</v>
      </c>
      <c r="C862" s="185" t="s">
        <v>948</v>
      </c>
      <c r="D862" s="176" t="s">
        <v>949</v>
      </c>
      <c r="E862" s="177">
        <v>500</v>
      </c>
      <c r="F862" s="178"/>
      <c r="G862" s="179">
        <f>ROUND(E862*F862,2)</f>
        <v>0</v>
      </c>
      <c r="H862" s="178"/>
      <c r="I862" s="179">
        <f>ROUND(E862*H862,2)</f>
        <v>0</v>
      </c>
      <c r="J862" s="178"/>
      <c r="K862" s="179">
        <f>ROUND(E862*J862,2)</f>
        <v>0</v>
      </c>
      <c r="L862" s="179">
        <v>21</v>
      </c>
      <c r="M862" s="179">
        <f>G862*(1+L862/100)</f>
        <v>0</v>
      </c>
      <c r="N862" s="179">
        <v>0</v>
      </c>
      <c r="O862" s="179">
        <f>ROUND(E862*N862,2)</f>
        <v>0</v>
      </c>
      <c r="P862" s="179">
        <v>0</v>
      </c>
      <c r="Q862" s="179">
        <f>ROUND(E862*P862,2)</f>
        <v>0</v>
      </c>
      <c r="R862" s="179"/>
      <c r="S862" s="179" t="s">
        <v>322</v>
      </c>
      <c r="T862" s="180" t="s">
        <v>291</v>
      </c>
      <c r="U862" s="160">
        <v>0</v>
      </c>
      <c r="V862" s="160">
        <f>ROUND(E862*U862,2)</f>
        <v>0</v>
      </c>
      <c r="W862" s="160"/>
      <c r="X862" s="150"/>
      <c r="Y862" s="150"/>
      <c r="Z862" s="150"/>
      <c r="AA862" s="150"/>
      <c r="AB862" s="150"/>
      <c r="AC862" s="150"/>
      <c r="AD862" s="150"/>
      <c r="AE862" s="150"/>
      <c r="AF862" s="150"/>
      <c r="AG862" s="150" t="s">
        <v>340</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1" x14ac:dyDescent="0.2">
      <c r="A863" s="157"/>
      <c r="B863" s="158"/>
      <c r="C863" s="186" t="s">
        <v>363</v>
      </c>
      <c r="D863" s="165"/>
      <c r="E863" s="166"/>
      <c r="F863" s="160"/>
      <c r="G863" s="160"/>
      <c r="H863" s="160"/>
      <c r="I863" s="160"/>
      <c r="J863" s="160"/>
      <c r="K863" s="160"/>
      <c r="L863" s="160"/>
      <c r="M863" s="160"/>
      <c r="N863" s="160"/>
      <c r="O863" s="160"/>
      <c r="P863" s="160"/>
      <c r="Q863" s="160"/>
      <c r="R863" s="160"/>
      <c r="S863" s="160"/>
      <c r="T863" s="160"/>
      <c r="U863" s="160"/>
      <c r="V863" s="160"/>
      <c r="W863" s="160"/>
      <c r="X863" s="150"/>
      <c r="Y863" s="150"/>
      <c r="Z863" s="150"/>
      <c r="AA863" s="150"/>
      <c r="AB863" s="150"/>
      <c r="AC863" s="150"/>
      <c r="AD863" s="150"/>
      <c r="AE863" s="150"/>
      <c r="AF863" s="150"/>
      <c r="AG863" s="150" t="s">
        <v>315</v>
      </c>
      <c r="AH863" s="150">
        <v>0</v>
      </c>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186" t="s">
        <v>950</v>
      </c>
      <c r="D864" s="165"/>
      <c r="E864" s="166"/>
      <c r="F864" s="160"/>
      <c r="G864" s="160"/>
      <c r="H864" s="160"/>
      <c r="I864" s="160"/>
      <c r="J864" s="160"/>
      <c r="K864" s="160"/>
      <c r="L864" s="160"/>
      <c r="M864" s="160"/>
      <c r="N864" s="160"/>
      <c r="O864" s="160"/>
      <c r="P864" s="160"/>
      <c r="Q864" s="160"/>
      <c r="R864" s="160"/>
      <c r="S864" s="160"/>
      <c r="T864" s="160"/>
      <c r="U864" s="160"/>
      <c r="V864" s="160"/>
      <c r="W864" s="160"/>
      <c r="X864" s="150"/>
      <c r="Y864" s="150"/>
      <c r="Z864" s="150"/>
      <c r="AA864" s="150"/>
      <c r="AB864" s="150"/>
      <c r="AC864" s="150"/>
      <c r="AD864" s="150"/>
      <c r="AE864" s="150"/>
      <c r="AF864" s="150"/>
      <c r="AG864" s="150" t="s">
        <v>315</v>
      </c>
      <c r="AH864" s="150">
        <v>0</v>
      </c>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
      <c r="A865" s="157"/>
      <c r="B865" s="158"/>
      <c r="C865" s="186" t="s">
        <v>951</v>
      </c>
      <c r="D865" s="165"/>
      <c r="E865" s="166">
        <v>500</v>
      </c>
      <c r="F865" s="160"/>
      <c r="G865" s="160"/>
      <c r="H865" s="160"/>
      <c r="I865" s="160"/>
      <c r="J865" s="160"/>
      <c r="K865" s="160"/>
      <c r="L865" s="160"/>
      <c r="M865" s="160"/>
      <c r="N865" s="160"/>
      <c r="O865" s="160"/>
      <c r="P865" s="160"/>
      <c r="Q865" s="160"/>
      <c r="R865" s="160"/>
      <c r="S865" s="160"/>
      <c r="T865" s="160"/>
      <c r="U865" s="160"/>
      <c r="V865" s="160"/>
      <c r="W865" s="160"/>
      <c r="X865" s="150"/>
      <c r="Y865" s="150"/>
      <c r="Z865" s="150"/>
      <c r="AA865" s="150"/>
      <c r="AB865" s="150"/>
      <c r="AC865" s="150"/>
      <c r="AD865" s="150"/>
      <c r="AE865" s="150"/>
      <c r="AF865" s="150"/>
      <c r="AG865" s="150" t="s">
        <v>315</v>
      </c>
      <c r="AH865" s="150">
        <v>0</v>
      </c>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246"/>
      <c r="D866" s="247"/>
      <c r="E866" s="247"/>
      <c r="F866" s="247"/>
      <c r="G866" s="247"/>
      <c r="H866" s="160"/>
      <c r="I866" s="160"/>
      <c r="J866" s="160"/>
      <c r="K866" s="160"/>
      <c r="L866" s="160"/>
      <c r="M866" s="160"/>
      <c r="N866" s="160"/>
      <c r="O866" s="160"/>
      <c r="P866" s="160"/>
      <c r="Q866" s="160"/>
      <c r="R866" s="160"/>
      <c r="S866" s="160"/>
      <c r="T866" s="160"/>
      <c r="U866" s="160"/>
      <c r="V866" s="160"/>
      <c r="W866" s="160"/>
      <c r="X866" s="150"/>
      <c r="Y866" s="150"/>
      <c r="Z866" s="150"/>
      <c r="AA866" s="150"/>
      <c r="AB866" s="150"/>
      <c r="AC866" s="150"/>
      <c r="AD866" s="150"/>
      <c r="AE866" s="150"/>
      <c r="AF866" s="150"/>
      <c r="AG866" s="150" t="s">
        <v>295</v>
      </c>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ht="22.5" outlineLevel="1" x14ac:dyDescent="0.2">
      <c r="A867" s="174">
        <v>139</v>
      </c>
      <c r="B867" s="175" t="s">
        <v>952</v>
      </c>
      <c r="C867" s="185" t="s">
        <v>953</v>
      </c>
      <c r="D867" s="176" t="s">
        <v>484</v>
      </c>
      <c r="E867" s="177">
        <v>1</v>
      </c>
      <c r="F867" s="178"/>
      <c r="G867" s="179">
        <f>ROUND(E867*F867,2)</f>
        <v>0</v>
      </c>
      <c r="H867" s="178"/>
      <c r="I867" s="179">
        <f>ROUND(E867*H867,2)</f>
        <v>0</v>
      </c>
      <c r="J867" s="178"/>
      <c r="K867" s="179">
        <f>ROUND(E867*J867,2)</f>
        <v>0</v>
      </c>
      <c r="L867" s="179">
        <v>21</v>
      </c>
      <c r="M867" s="179">
        <f>G867*(1+L867/100)</f>
        <v>0</v>
      </c>
      <c r="N867" s="179">
        <v>0</v>
      </c>
      <c r="O867" s="179">
        <f>ROUND(E867*N867,2)</f>
        <v>0</v>
      </c>
      <c r="P867" s="179">
        <v>0</v>
      </c>
      <c r="Q867" s="179">
        <f>ROUND(E867*P867,2)</f>
        <v>0</v>
      </c>
      <c r="R867" s="179"/>
      <c r="S867" s="179" t="s">
        <v>322</v>
      </c>
      <c r="T867" s="180" t="s">
        <v>291</v>
      </c>
      <c r="U867" s="160">
        <v>0</v>
      </c>
      <c r="V867" s="160">
        <f>ROUND(E867*U867,2)</f>
        <v>0</v>
      </c>
      <c r="W867" s="160"/>
      <c r="X867" s="150"/>
      <c r="Y867" s="150"/>
      <c r="Z867" s="150"/>
      <c r="AA867" s="150"/>
      <c r="AB867" s="150"/>
      <c r="AC867" s="150"/>
      <c r="AD867" s="150"/>
      <c r="AE867" s="150"/>
      <c r="AF867" s="150"/>
      <c r="AG867" s="150" t="s">
        <v>340</v>
      </c>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c r="B868" s="158"/>
      <c r="C868" s="242"/>
      <c r="D868" s="243"/>
      <c r="E868" s="243"/>
      <c r="F868" s="243"/>
      <c r="G868" s="243"/>
      <c r="H868" s="160"/>
      <c r="I868" s="160"/>
      <c r="J868" s="160"/>
      <c r="K868" s="160"/>
      <c r="L868" s="160"/>
      <c r="M868" s="160"/>
      <c r="N868" s="160"/>
      <c r="O868" s="160"/>
      <c r="P868" s="160"/>
      <c r="Q868" s="160"/>
      <c r="R868" s="160"/>
      <c r="S868" s="160"/>
      <c r="T868" s="160"/>
      <c r="U868" s="160"/>
      <c r="V868" s="160"/>
      <c r="W868" s="160"/>
      <c r="X868" s="150"/>
      <c r="Y868" s="150"/>
      <c r="Z868" s="150"/>
      <c r="AA868" s="150"/>
      <c r="AB868" s="150"/>
      <c r="AC868" s="150"/>
      <c r="AD868" s="150"/>
      <c r="AE868" s="150"/>
      <c r="AF868" s="150"/>
      <c r="AG868" s="150" t="s">
        <v>295</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ht="22.5" outlineLevel="1" x14ac:dyDescent="0.2">
      <c r="A869" s="174">
        <v>140</v>
      </c>
      <c r="B869" s="175" t="s">
        <v>954</v>
      </c>
      <c r="C869" s="185" t="s">
        <v>955</v>
      </c>
      <c r="D869" s="176" t="s">
        <v>484</v>
      </c>
      <c r="E869" s="177">
        <v>4</v>
      </c>
      <c r="F869" s="178"/>
      <c r="G869" s="179">
        <f>ROUND(E869*F869,2)</f>
        <v>0</v>
      </c>
      <c r="H869" s="178"/>
      <c r="I869" s="179">
        <f>ROUND(E869*H869,2)</f>
        <v>0</v>
      </c>
      <c r="J869" s="178"/>
      <c r="K869" s="179">
        <f>ROUND(E869*J869,2)</f>
        <v>0</v>
      </c>
      <c r="L869" s="179">
        <v>21</v>
      </c>
      <c r="M869" s="179">
        <f>G869*(1+L869/100)</f>
        <v>0</v>
      </c>
      <c r="N869" s="179">
        <v>0</v>
      </c>
      <c r="O869" s="179">
        <f>ROUND(E869*N869,2)</f>
        <v>0</v>
      </c>
      <c r="P869" s="179">
        <v>0</v>
      </c>
      <c r="Q869" s="179">
        <f>ROUND(E869*P869,2)</f>
        <v>0</v>
      </c>
      <c r="R869" s="179"/>
      <c r="S869" s="179" t="s">
        <v>322</v>
      </c>
      <c r="T869" s="180" t="s">
        <v>291</v>
      </c>
      <c r="U869" s="160">
        <v>0</v>
      </c>
      <c r="V869" s="160">
        <f>ROUND(E869*U869,2)</f>
        <v>0</v>
      </c>
      <c r="W869" s="160"/>
      <c r="X869" s="150"/>
      <c r="Y869" s="150"/>
      <c r="Z869" s="150"/>
      <c r="AA869" s="150"/>
      <c r="AB869" s="150"/>
      <c r="AC869" s="150"/>
      <c r="AD869" s="150"/>
      <c r="AE869" s="150"/>
      <c r="AF869" s="150"/>
      <c r="AG869" s="150" t="s">
        <v>340</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
      <c r="A870" s="157"/>
      <c r="B870" s="158"/>
      <c r="C870" s="242"/>
      <c r="D870" s="243"/>
      <c r="E870" s="243"/>
      <c r="F870" s="243"/>
      <c r="G870" s="243"/>
      <c r="H870" s="160"/>
      <c r="I870" s="160"/>
      <c r="J870" s="160"/>
      <c r="K870" s="160"/>
      <c r="L870" s="160"/>
      <c r="M870" s="160"/>
      <c r="N870" s="160"/>
      <c r="O870" s="160"/>
      <c r="P870" s="160"/>
      <c r="Q870" s="160"/>
      <c r="R870" s="160"/>
      <c r="S870" s="160"/>
      <c r="T870" s="160"/>
      <c r="U870" s="160"/>
      <c r="V870" s="160"/>
      <c r="W870" s="160"/>
      <c r="X870" s="150"/>
      <c r="Y870" s="150"/>
      <c r="Z870" s="150"/>
      <c r="AA870" s="150"/>
      <c r="AB870" s="150"/>
      <c r="AC870" s="150"/>
      <c r="AD870" s="150"/>
      <c r="AE870" s="150"/>
      <c r="AF870" s="150"/>
      <c r="AG870" s="150" t="s">
        <v>295</v>
      </c>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ht="22.5" outlineLevel="1" x14ac:dyDescent="0.2">
      <c r="A871" s="174">
        <v>141</v>
      </c>
      <c r="B871" s="175" t="s">
        <v>956</v>
      </c>
      <c r="C871" s="185" t="s">
        <v>957</v>
      </c>
      <c r="D871" s="176" t="s">
        <v>484</v>
      </c>
      <c r="E871" s="177">
        <v>1</v>
      </c>
      <c r="F871" s="178"/>
      <c r="G871" s="179">
        <f>ROUND(E871*F871,2)</f>
        <v>0</v>
      </c>
      <c r="H871" s="178"/>
      <c r="I871" s="179">
        <f>ROUND(E871*H871,2)</f>
        <v>0</v>
      </c>
      <c r="J871" s="178"/>
      <c r="K871" s="179">
        <f>ROUND(E871*J871,2)</f>
        <v>0</v>
      </c>
      <c r="L871" s="179">
        <v>21</v>
      </c>
      <c r="M871" s="179">
        <f>G871*(1+L871/100)</f>
        <v>0</v>
      </c>
      <c r="N871" s="179">
        <v>0</v>
      </c>
      <c r="O871" s="179">
        <f>ROUND(E871*N871,2)</f>
        <v>0</v>
      </c>
      <c r="P871" s="179">
        <v>0</v>
      </c>
      <c r="Q871" s="179">
        <f>ROUND(E871*P871,2)</f>
        <v>0</v>
      </c>
      <c r="R871" s="179"/>
      <c r="S871" s="179" t="s">
        <v>322</v>
      </c>
      <c r="T871" s="180" t="s">
        <v>291</v>
      </c>
      <c r="U871" s="160">
        <v>0</v>
      </c>
      <c r="V871" s="160">
        <f>ROUND(E871*U871,2)</f>
        <v>0</v>
      </c>
      <c r="W871" s="160"/>
      <c r="X871" s="150"/>
      <c r="Y871" s="150"/>
      <c r="Z871" s="150"/>
      <c r="AA871" s="150"/>
      <c r="AB871" s="150"/>
      <c r="AC871" s="150"/>
      <c r="AD871" s="150"/>
      <c r="AE871" s="150"/>
      <c r="AF871" s="150"/>
      <c r="AG871" s="150" t="s">
        <v>340</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242"/>
      <c r="D872" s="243"/>
      <c r="E872" s="243"/>
      <c r="F872" s="243"/>
      <c r="G872" s="243"/>
      <c r="H872" s="160"/>
      <c r="I872" s="160"/>
      <c r="J872" s="160"/>
      <c r="K872" s="160"/>
      <c r="L872" s="160"/>
      <c r="M872" s="160"/>
      <c r="N872" s="160"/>
      <c r="O872" s="160"/>
      <c r="P872" s="160"/>
      <c r="Q872" s="160"/>
      <c r="R872" s="160"/>
      <c r="S872" s="160"/>
      <c r="T872" s="160"/>
      <c r="U872" s="160"/>
      <c r="V872" s="160"/>
      <c r="W872" s="160"/>
      <c r="X872" s="150"/>
      <c r="Y872" s="150"/>
      <c r="Z872" s="150"/>
      <c r="AA872" s="150"/>
      <c r="AB872" s="150"/>
      <c r="AC872" s="150"/>
      <c r="AD872" s="150"/>
      <c r="AE872" s="150"/>
      <c r="AF872" s="150"/>
      <c r="AG872" s="150" t="s">
        <v>295</v>
      </c>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1" x14ac:dyDescent="0.2">
      <c r="A873" s="174">
        <v>142</v>
      </c>
      <c r="B873" s="175" t="s">
        <v>958</v>
      </c>
      <c r="C873" s="185" t="s">
        <v>959</v>
      </c>
      <c r="D873" s="176" t="s">
        <v>484</v>
      </c>
      <c r="E873" s="177">
        <v>6</v>
      </c>
      <c r="F873" s="178"/>
      <c r="G873" s="179">
        <f>ROUND(E873*F873,2)</f>
        <v>0</v>
      </c>
      <c r="H873" s="178"/>
      <c r="I873" s="179">
        <f>ROUND(E873*H873,2)</f>
        <v>0</v>
      </c>
      <c r="J873" s="178"/>
      <c r="K873" s="179">
        <f>ROUND(E873*J873,2)</f>
        <v>0</v>
      </c>
      <c r="L873" s="179">
        <v>21</v>
      </c>
      <c r="M873" s="179">
        <f>G873*(1+L873/100)</f>
        <v>0</v>
      </c>
      <c r="N873" s="179">
        <v>0</v>
      </c>
      <c r="O873" s="179">
        <f>ROUND(E873*N873,2)</f>
        <v>0</v>
      </c>
      <c r="P873" s="179">
        <v>0</v>
      </c>
      <c r="Q873" s="179">
        <f>ROUND(E873*P873,2)</f>
        <v>0</v>
      </c>
      <c r="R873" s="179"/>
      <c r="S873" s="179" t="s">
        <v>322</v>
      </c>
      <c r="T873" s="180" t="s">
        <v>291</v>
      </c>
      <c r="U873" s="160">
        <v>0</v>
      </c>
      <c r="V873" s="160">
        <f>ROUND(E873*U873,2)</f>
        <v>0</v>
      </c>
      <c r="W873" s="160"/>
      <c r="X873" s="150"/>
      <c r="Y873" s="150"/>
      <c r="Z873" s="150"/>
      <c r="AA873" s="150"/>
      <c r="AB873" s="150"/>
      <c r="AC873" s="150"/>
      <c r="AD873" s="150"/>
      <c r="AE873" s="150"/>
      <c r="AF873" s="150"/>
      <c r="AG873" s="150" t="s">
        <v>340</v>
      </c>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57"/>
      <c r="B874" s="158"/>
      <c r="C874" s="242"/>
      <c r="D874" s="243"/>
      <c r="E874" s="243"/>
      <c r="F874" s="243"/>
      <c r="G874" s="243"/>
      <c r="H874" s="160"/>
      <c r="I874" s="160"/>
      <c r="J874" s="160"/>
      <c r="K874" s="160"/>
      <c r="L874" s="160"/>
      <c r="M874" s="160"/>
      <c r="N874" s="160"/>
      <c r="O874" s="160"/>
      <c r="P874" s="160"/>
      <c r="Q874" s="160"/>
      <c r="R874" s="160"/>
      <c r="S874" s="160"/>
      <c r="T874" s="160"/>
      <c r="U874" s="160"/>
      <c r="V874" s="160"/>
      <c r="W874" s="160"/>
      <c r="X874" s="150"/>
      <c r="Y874" s="150"/>
      <c r="Z874" s="150"/>
      <c r="AA874" s="150"/>
      <c r="AB874" s="150"/>
      <c r="AC874" s="150"/>
      <c r="AD874" s="150"/>
      <c r="AE874" s="150"/>
      <c r="AF874" s="150"/>
      <c r="AG874" s="150" t="s">
        <v>295</v>
      </c>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1" x14ac:dyDescent="0.2">
      <c r="A875" s="174">
        <v>143</v>
      </c>
      <c r="B875" s="175" t="s">
        <v>960</v>
      </c>
      <c r="C875" s="185" t="s">
        <v>961</v>
      </c>
      <c r="D875" s="176" t="s">
        <v>484</v>
      </c>
      <c r="E875" s="177">
        <v>2</v>
      </c>
      <c r="F875" s="178"/>
      <c r="G875" s="179">
        <f>ROUND(E875*F875,2)</f>
        <v>0</v>
      </c>
      <c r="H875" s="178"/>
      <c r="I875" s="179">
        <f>ROUND(E875*H875,2)</f>
        <v>0</v>
      </c>
      <c r="J875" s="178"/>
      <c r="K875" s="179">
        <f>ROUND(E875*J875,2)</f>
        <v>0</v>
      </c>
      <c r="L875" s="179">
        <v>21</v>
      </c>
      <c r="M875" s="179">
        <f>G875*(1+L875/100)</f>
        <v>0</v>
      </c>
      <c r="N875" s="179">
        <v>0</v>
      </c>
      <c r="O875" s="179">
        <f>ROUND(E875*N875,2)</f>
        <v>0</v>
      </c>
      <c r="P875" s="179">
        <v>0</v>
      </c>
      <c r="Q875" s="179">
        <f>ROUND(E875*P875,2)</f>
        <v>0</v>
      </c>
      <c r="R875" s="179"/>
      <c r="S875" s="179" t="s">
        <v>322</v>
      </c>
      <c r="T875" s="180" t="s">
        <v>291</v>
      </c>
      <c r="U875" s="160">
        <v>0</v>
      </c>
      <c r="V875" s="160">
        <f>ROUND(E875*U875,2)</f>
        <v>0</v>
      </c>
      <c r="W875" s="160"/>
      <c r="X875" s="150"/>
      <c r="Y875" s="150"/>
      <c r="Z875" s="150"/>
      <c r="AA875" s="150"/>
      <c r="AB875" s="150"/>
      <c r="AC875" s="150"/>
      <c r="AD875" s="150"/>
      <c r="AE875" s="150"/>
      <c r="AF875" s="150"/>
      <c r="AG875" s="150" t="s">
        <v>340</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242"/>
      <c r="D876" s="243"/>
      <c r="E876" s="243"/>
      <c r="F876" s="243"/>
      <c r="G876" s="243"/>
      <c r="H876" s="160"/>
      <c r="I876" s="160"/>
      <c r="J876" s="160"/>
      <c r="K876" s="160"/>
      <c r="L876" s="160"/>
      <c r="M876" s="160"/>
      <c r="N876" s="160"/>
      <c r="O876" s="160"/>
      <c r="P876" s="160"/>
      <c r="Q876" s="160"/>
      <c r="R876" s="160"/>
      <c r="S876" s="160"/>
      <c r="T876" s="160"/>
      <c r="U876" s="160"/>
      <c r="V876" s="160"/>
      <c r="W876" s="160"/>
      <c r="X876" s="150"/>
      <c r="Y876" s="150"/>
      <c r="Z876" s="150"/>
      <c r="AA876" s="150"/>
      <c r="AB876" s="150"/>
      <c r="AC876" s="150"/>
      <c r="AD876" s="150"/>
      <c r="AE876" s="150"/>
      <c r="AF876" s="150"/>
      <c r="AG876" s="150" t="s">
        <v>295</v>
      </c>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ht="22.5" outlineLevel="1" x14ac:dyDescent="0.2">
      <c r="A877" s="174">
        <v>144</v>
      </c>
      <c r="B877" s="175" t="s">
        <v>962</v>
      </c>
      <c r="C877" s="185" t="s">
        <v>963</v>
      </c>
      <c r="D877" s="176" t="s">
        <v>484</v>
      </c>
      <c r="E877" s="177">
        <v>1</v>
      </c>
      <c r="F877" s="178"/>
      <c r="G877" s="179">
        <f>ROUND(E877*F877,2)</f>
        <v>0</v>
      </c>
      <c r="H877" s="178"/>
      <c r="I877" s="179">
        <f>ROUND(E877*H877,2)</f>
        <v>0</v>
      </c>
      <c r="J877" s="178"/>
      <c r="K877" s="179">
        <f>ROUND(E877*J877,2)</f>
        <v>0</v>
      </c>
      <c r="L877" s="179">
        <v>21</v>
      </c>
      <c r="M877" s="179">
        <f>G877*(1+L877/100)</f>
        <v>0</v>
      </c>
      <c r="N877" s="179">
        <v>0</v>
      </c>
      <c r="O877" s="179">
        <f>ROUND(E877*N877,2)</f>
        <v>0</v>
      </c>
      <c r="P877" s="179">
        <v>0</v>
      </c>
      <c r="Q877" s="179">
        <f>ROUND(E877*P877,2)</f>
        <v>0</v>
      </c>
      <c r="R877" s="179"/>
      <c r="S877" s="179" t="s">
        <v>322</v>
      </c>
      <c r="T877" s="180" t="s">
        <v>291</v>
      </c>
      <c r="U877" s="160">
        <v>0</v>
      </c>
      <c r="V877" s="160">
        <f>ROUND(E877*U877,2)</f>
        <v>0</v>
      </c>
      <c r="W877" s="160"/>
      <c r="X877" s="150"/>
      <c r="Y877" s="150"/>
      <c r="Z877" s="150"/>
      <c r="AA877" s="150"/>
      <c r="AB877" s="150"/>
      <c r="AC877" s="150"/>
      <c r="AD877" s="150"/>
      <c r="AE877" s="150"/>
      <c r="AF877" s="150"/>
      <c r="AG877" s="150" t="s">
        <v>340</v>
      </c>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57"/>
      <c r="B878" s="158"/>
      <c r="C878" s="242"/>
      <c r="D878" s="243"/>
      <c r="E878" s="243"/>
      <c r="F878" s="243"/>
      <c r="G878" s="243"/>
      <c r="H878" s="160"/>
      <c r="I878" s="160"/>
      <c r="J878" s="160"/>
      <c r="K878" s="160"/>
      <c r="L878" s="160"/>
      <c r="M878" s="160"/>
      <c r="N878" s="160"/>
      <c r="O878" s="160"/>
      <c r="P878" s="160"/>
      <c r="Q878" s="160"/>
      <c r="R878" s="160"/>
      <c r="S878" s="160"/>
      <c r="T878" s="160"/>
      <c r="U878" s="160"/>
      <c r="V878" s="160"/>
      <c r="W878" s="160"/>
      <c r="X878" s="150"/>
      <c r="Y878" s="150"/>
      <c r="Z878" s="150"/>
      <c r="AA878" s="150"/>
      <c r="AB878" s="150"/>
      <c r="AC878" s="150"/>
      <c r="AD878" s="150"/>
      <c r="AE878" s="150"/>
      <c r="AF878" s="150"/>
      <c r="AG878" s="150" t="s">
        <v>295</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ht="22.5" outlineLevel="1" x14ac:dyDescent="0.2">
      <c r="A879" s="174">
        <v>145</v>
      </c>
      <c r="B879" s="175" t="s">
        <v>964</v>
      </c>
      <c r="C879" s="185" t="s">
        <v>963</v>
      </c>
      <c r="D879" s="176" t="s">
        <v>484</v>
      </c>
      <c r="E879" s="177">
        <v>1</v>
      </c>
      <c r="F879" s="178"/>
      <c r="G879" s="179">
        <f>ROUND(E879*F879,2)</f>
        <v>0</v>
      </c>
      <c r="H879" s="178"/>
      <c r="I879" s="179">
        <f>ROUND(E879*H879,2)</f>
        <v>0</v>
      </c>
      <c r="J879" s="178"/>
      <c r="K879" s="179">
        <f>ROUND(E879*J879,2)</f>
        <v>0</v>
      </c>
      <c r="L879" s="179">
        <v>21</v>
      </c>
      <c r="M879" s="179">
        <f>G879*(1+L879/100)</f>
        <v>0</v>
      </c>
      <c r="N879" s="179">
        <v>0</v>
      </c>
      <c r="O879" s="179">
        <f>ROUND(E879*N879,2)</f>
        <v>0</v>
      </c>
      <c r="P879" s="179">
        <v>0</v>
      </c>
      <c r="Q879" s="179">
        <f>ROUND(E879*P879,2)</f>
        <v>0</v>
      </c>
      <c r="R879" s="179"/>
      <c r="S879" s="179" t="s">
        <v>322</v>
      </c>
      <c r="T879" s="180" t="s">
        <v>291</v>
      </c>
      <c r="U879" s="160">
        <v>0</v>
      </c>
      <c r="V879" s="160">
        <f>ROUND(E879*U879,2)</f>
        <v>0</v>
      </c>
      <c r="W879" s="160"/>
      <c r="X879" s="150"/>
      <c r="Y879" s="150"/>
      <c r="Z879" s="150"/>
      <c r="AA879" s="150"/>
      <c r="AB879" s="150"/>
      <c r="AC879" s="150"/>
      <c r="AD879" s="150"/>
      <c r="AE879" s="150"/>
      <c r="AF879" s="150"/>
      <c r="AG879" s="150" t="s">
        <v>340</v>
      </c>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242"/>
      <c r="D880" s="243"/>
      <c r="E880" s="243"/>
      <c r="F880" s="243"/>
      <c r="G880" s="243"/>
      <c r="H880" s="160"/>
      <c r="I880" s="160"/>
      <c r="J880" s="160"/>
      <c r="K880" s="160"/>
      <c r="L880" s="160"/>
      <c r="M880" s="160"/>
      <c r="N880" s="160"/>
      <c r="O880" s="160"/>
      <c r="P880" s="160"/>
      <c r="Q880" s="160"/>
      <c r="R880" s="160"/>
      <c r="S880" s="160"/>
      <c r="T880" s="160"/>
      <c r="U880" s="160"/>
      <c r="V880" s="160"/>
      <c r="W880" s="160"/>
      <c r="X880" s="150"/>
      <c r="Y880" s="150"/>
      <c r="Z880" s="150"/>
      <c r="AA880" s="150"/>
      <c r="AB880" s="150"/>
      <c r="AC880" s="150"/>
      <c r="AD880" s="150"/>
      <c r="AE880" s="150"/>
      <c r="AF880" s="150"/>
      <c r="AG880" s="150" t="s">
        <v>295</v>
      </c>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ht="22.5" outlineLevel="1" x14ac:dyDescent="0.2">
      <c r="A881" s="174">
        <v>146</v>
      </c>
      <c r="B881" s="175" t="s">
        <v>965</v>
      </c>
      <c r="C881" s="185" t="s">
        <v>966</v>
      </c>
      <c r="D881" s="176" t="s">
        <v>484</v>
      </c>
      <c r="E881" s="177">
        <v>4</v>
      </c>
      <c r="F881" s="178"/>
      <c r="G881" s="179">
        <f>ROUND(E881*F881,2)</f>
        <v>0</v>
      </c>
      <c r="H881" s="178"/>
      <c r="I881" s="179">
        <f>ROUND(E881*H881,2)</f>
        <v>0</v>
      </c>
      <c r="J881" s="178"/>
      <c r="K881" s="179">
        <f>ROUND(E881*J881,2)</f>
        <v>0</v>
      </c>
      <c r="L881" s="179">
        <v>21</v>
      </c>
      <c r="M881" s="179">
        <f>G881*(1+L881/100)</f>
        <v>0</v>
      </c>
      <c r="N881" s="179">
        <v>0</v>
      </c>
      <c r="O881" s="179">
        <f>ROUND(E881*N881,2)</f>
        <v>0</v>
      </c>
      <c r="P881" s="179">
        <v>0</v>
      </c>
      <c r="Q881" s="179">
        <f>ROUND(E881*P881,2)</f>
        <v>0</v>
      </c>
      <c r="R881" s="179"/>
      <c r="S881" s="179" t="s">
        <v>322</v>
      </c>
      <c r="T881" s="180" t="s">
        <v>291</v>
      </c>
      <c r="U881" s="160">
        <v>0</v>
      </c>
      <c r="V881" s="160">
        <f>ROUND(E881*U881,2)</f>
        <v>0</v>
      </c>
      <c r="W881" s="160"/>
      <c r="X881" s="150"/>
      <c r="Y881" s="150"/>
      <c r="Z881" s="150"/>
      <c r="AA881" s="150"/>
      <c r="AB881" s="150"/>
      <c r="AC881" s="150"/>
      <c r="AD881" s="150"/>
      <c r="AE881" s="150"/>
      <c r="AF881" s="150"/>
      <c r="AG881" s="150" t="s">
        <v>340</v>
      </c>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242"/>
      <c r="D882" s="243"/>
      <c r="E882" s="243"/>
      <c r="F882" s="243"/>
      <c r="G882" s="243"/>
      <c r="H882" s="160"/>
      <c r="I882" s="160"/>
      <c r="J882" s="160"/>
      <c r="K882" s="160"/>
      <c r="L882" s="160"/>
      <c r="M882" s="160"/>
      <c r="N882" s="160"/>
      <c r="O882" s="160"/>
      <c r="P882" s="160"/>
      <c r="Q882" s="160"/>
      <c r="R882" s="160"/>
      <c r="S882" s="160"/>
      <c r="T882" s="160"/>
      <c r="U882" s="160"/>
      <c r="V882" s="160"/>
      <c r="W882" s="160"/>
      <c r="X882" s="150"/>
      <c r="Y882" s="150"/>
      <c r="Z882" s="150"/>
      <c r="AA882" s="150"/>
      <c r="AB882" s="150"/>
      <c r="AC882" s="150"/>
      <c r="AD882" s="150"/>
      <c r="AE882" s="150"/>
      <c r="AF882" s="150"/>
      <c r="AG882" s="150" t="s">
        <v>295</v>
      </c>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
      <c r="A883" s="174">
        <v>147</v>
      </c>
      <c r="B883" s="175" t="s">
        <v>967</v>
      </c>
      <c r="C883" s="185" t="s">
        <v>968</v>
      </c>
      <c r="D883" s="176" t="s">
        <v>468</v>
      </c>
      <c r="E883" s="177">
        <v>7.9</v>
      </c>
      <c r="F883" s="178"/>
      <c r="G883" s="179">
        <f>ROUND(E883*F883,2)</f>
        <v>0</v>
      </c>
      <c r="H883" s="178"/>
      <c r="I883" s="179">
        <f>ROUND(E883*H883,2)</f>
        <v>0</v>
      </c>
      <c r="J883" s="178"/>
      <c r="K883" s="179">
        <f>ROUND(E883*J883,2)</f>
        <v>0</v>
      </c>
      <c r="L883" s="179">
        <v>21</v>
      </c>
      <c r="M883" s="179">
        <f>G883*(1+L883/100)</f>
        <v>0</v>
      </c>
      <c r="N883" s="179">
        <v>0</v>
      </c>
      <c r="O883" s="179">
        <f>ROUND(E883*N883,2)</f>
        <v>0</v>
      </c>
      <c r="P883" s="179">
        <v>0</v>
      </c>
      <c r="Q883" s="179">
        <f>ROUND(E883*P883,2)</f>
        <v>0</v>
      </c>
      <c r="R883" s="179"/>
      <c r="S883" s="179" t="s">
        <v>322</v>
      </c>
      <c r="T883" s="180" t="s">
        <v>291</v>
      </c>
      <c r="U883" s="160">
        <v>0</v>
      </c>
      <c r="V883" s="160">
        <f>ROUND(E883*U883,2)</f>
        <v>0</v>
      </c>
      <c r="W883" s="160"/>
      <c r="X883" s="150"/>
      <c r="Y883" s="150"/>
      <c r="Z883" s="150"/>
      <c r="AA883" s="150"/>
      <c r="AB883" s="150"/>
      <c r="AC883" s="150"/>
      <c r="AD883" s="150"/>
      <c r="AE883" s="150"/>
      <c r="AF883" s="150"/>
      <c r="AG883" s="150" t="s">
        <v>340</v>
      </c>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
      <c r="A884" s="157"/>
      <c r="B884" s="158"/>
      <c r="C884" s="186" t="s">
        <v>969</v>
      </c>
      <c r="D884" s="165"/>
      <c r="E884" s="166">
        <v>7.9</v>
      </c>
      <c r="F884" s="160"/>
      <c r="G884" s="160"/>
      <c r="H884" s="160"/>
      <c r="I884" s="160"/>
      <c r="J884" s="160"/>
      <c r="K884" s="160"/>
      <c r="L884" s="160"/>
      <c r="M884" s="160"/>
      <c r="N884" s="160"/>
      <c r="O884" s="160"/>
      <c r="P884" s="160"/>
      <c r="Q884" s="160"/>
      <c r="R884" s="160"/>
      <c r="S884" s="160"/>
      <c r="T884" s="160"/>
      <c r="U884" s="160"/>
      <c r="V884" s="160"/>
      <c r="W884" s="160"/>
      <c r="X884" s="150"/>
      <c r="Y884" s="150"/>
      <c r="Z884" s="150"/>
      <c r="AA884" s="150"/>
      <c r="AB884" s="150"/>
      <c r="AC884" s="150"/>
      <c r="AD884" s="150"/>
      <c r="AE884" s="150"/>
      <c r="AF884" s="150"/>
      <c r="AG884" s="150" t="s">
        <v>315</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57"/>
      <c r="B885" s="158"/>
      <c r="C885" s="246"/>
      <c r="D885" s="247"/>
      <c r="E885" s="247"/>
      <c r="F885" s="247"/>
      <c r="G885" s="247"/>
      <c r="H885" s="160"/>
      <c r="I885" s="160"/>
      <c r="J885" s="160"/>
      <c r="K885" s="160"/>
      <c r="L885" s="160"/>
      <c r="M885" s="160"/>
      <c r="N885" s="160"/>
      <c r="O885" s="160"/>
      <c r="P885" s="160"/>
      <c r="Q885" s="160"/>
      <c r="R885" s="160"/>
      <c r="S885" s="160"/>
      <c r="T885" s="160"/>
      <c r="U885" s="160"/>
      <c r="V885" s="160"/>
      <c r="W885" s="160"/>
      <c r="X885" s="150"/>
      <c r="Y885" s="150"/>
      <c r="Z885" s="150"/>
      <c r="AA885" s="150"/>
      <c r="AB885" s="150"/>
      <c r="AC885" s="150"/>
      <c r="AD885" s="150"/>
      <c r="AE885" s="150"/>
      <c r="AF885" s="150"/>
      <c r="AG885" s="150" t="s">
        <v>295</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ht="22.5" outlineLevel="1" x14ac:dyDescent="0.2">
      <c r="A886" s="174">
        <v>148</v>
      </c>
      <c r="B886" s="175" t="s">
        <v>970</v>
      </c>
      <c r="C886" s="185" t="s">
        <v>971</v>
      </c>
      <c r="D886" s="176" t="s">
        <v>484</v>
      </c>
      <c r="E886" s="177">
        <v>3</v>
      </c>
      <c r="F886" s="178"/>
      <c r="G886" s="179">
        <f>ROUND(E886*F886,2)</f>
        <v>0</v>
      </c>
      <c r="H886" s="178"/>
      <c r="I886" s="179">
        <f>ROUND(E886*H886,2)</f>
        <v>0</v>
      </c>
      <c r="J886" s="178"/>
      <c r="K886" s="179">
        <f>ROUND(E886*J886,2)</f>
        <v>0</v>
      </c>
      <c r="L886" s="179">
        <v>21</v>
      </c>
      <c r="M886" s="179">
        <f>G886*(1+L886/100)</f>
        <v>0</v>
      </c>
      <c r="N886" s="179">
        <v>0</v>
      </c>
      <c r="O886" s="179">
        <f>ROUND(E886*N886,2)</f>
        <v>0</v>
      </c>
      <c r="P886" s="179">
        <v>0</v>
      </c>
      <c r="Q886" s="179">
        <f>ROUND(E886*P886,2)</f>
        <v>0</v>
      </c>
      <c r="R886" s="179"/>
      <c r="S886" s="179" t="s">
        <v>322</v>
      </c>
      <c r="T886" s="180" t="s">
        <v>291</v>
      </c>
      <c r="U886" s="160">
        <v>0</v>
      </c>
      <c r="V886" s="160">
        <f>ROUND(E886*U886,2)</f>
        <v>0</v>
      </c>
      <c r="W886" s="160"/>
      <c r="X886" s="150"/>
      <c r="Y886" s="150"/>
      <c r="Z886" s="150"/>
      <c r="AA886" s="150"/>
      <c r="AB886" s="150"/>
      <c r="AC886" s="150"/>
      <c r="AD886" s="150"/>
      <c r="AE886" s="150"/>
      <c r="AF886" s="150"/>
      <c r="AG886" s="150" t="s">
        <v>340</v>
      </c>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1" x14ac:dyDescent="0.2">
      <c r="A887" s="157"/>
      <c r="B887" s="158"/>
      <c r="C887" s="242"/>
      <c r="D887" s="243"/>
      <c r="E887" s="243"/>
      <c r="F887" s="243"/>
      <c r="G887" s="243"/>
      <c r="H887" s="160"/>
      <c r="I887" s="160"/>
      <c r="J887" s="160"/>
      <c r="K887" s="160"/>
      <c r="L887" s="160"/>
      <c r="M887" s="160"/>
      <c r="N887" s="160"/>
      <c r="O887" s="160"/>
      <c r="P887" s="160"/>
      <c r="Q887" s="160"/>
      <c r="R887" s="160"/>
      <c r="S887" s="160"/>
      <c r="T887" s="160"/>
      <c r="U887" s="160"/>
      <c r="V887" s="160"/>
      <c r="W887" s="160"/>
      <c r="X887" s="150"/>
      <c r="Y887" s="150"/>
      <c r="Z887" s="150"/>
      <c r="AA887" s="150"/>
      <c r="AB887" s="150"/>
      <c r="AC887" s="150"/>
      <c r="AD887" s="150"/>
      <c r="AE887" s="150"/>
      <c r="AF887" s="150"/>
      <c r="AG887" s="150" t="s">
        <v>295</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
      <c r="A888" s="174">
        <v>149</v>
      </c>
      <c r="B888" s="175" t="s">
        <v>972</v>
      </c>
      <c r="C888" s="185" t="s">
        <v>973</v>
      </c>
      <c r="D888" s="176" t="s">
        <v>484</v>
      </c>
      <c r="E888" s="177">
        <v>2</v>
      </c>
      <c r="F888" s="178"/>
      <c r="G888" s="179">
        <f>ROUND(E888*F888,2)</f>
        <v>0</v>
      </c>
      <c r="H888" s="178"/>
      <c r="I888" s="179">
        <f>ROUND(E888*H888,2)</f>
        <v>0</v>
      </c>
      <c r="J888" s="178"/>
      <c r="K888" s="179">
        <f>ROUND(E888*J888,2)</f>
        <v>0</v>
      </c>
      <c r="L888" s="179">
        <v>21</v>
      </c>
      <c r="M888" s="179">
        <f>G888*(1+L888/100)</f>
        <v>0</v>
      </c>
      <c r="N888" s="179">
        <v>0</v>
      </c>
      <c r="O888" s="179">
        <f>ROUND(E888*N888,2)</f>
        <v>0</v>
      </c>
      <c r="P888" s="179">
        <v>0</v>
      </c>
      <c r="Q888" s="179">
        <f>ROUND(E888*P888,2)</f>
        <v>0</v>
      </c>
      <c r="R888" s="179"/>
      <c r="S888" s="179" t="s">
        <v>322</v>
      </c>
      <c r="T888" s="180" t="s">
        <v>291</v>
      </c>
      <c r="U888" s="160">
        <v>0</v>
      </c>
      <c r="V888" s="160">
        <f>ROUND(E888*U888,2)</f>
        <v>0</v>
      </c>
      <c r="W888" s="160"/>
      <c r="X888" s="150"/>
      <c r="Y888" s="150"/>
      <c r="Z888" s="150"/>
      <c r="AA888" s="150"/>
      <c r="AB888" s="150"/>
      <c r="AC888" s="150"/>
      <c r="AD888" s="150"/>
      <c r="AE888" s="150"/>
      <c r="AF888" s="150"/>
      <c r="AG888" s="150" t="s">
        <v>340</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57"/>
      <c r="B889" s="158"/>
      <c r="C889" s="242"/>
      <c r="D889" s="243"/>
      <c r="E889" s="243"/>
      <c r="F889" s="243"/>
      <c r="G889" s="243"/>
      <c r="H889" s="160"/>
      <c r="I889" s="160"/>
      <c r="J889" s="160"/>
      <c r="K889" s="160"/>
      <c r="L889" s="160"/>
      <c r="M889" s="160"/>
      <c r="N889" s="160"/>
      <c r="O889" s="160"/>
      <c r="P889" s="160"/>
      <c r="Q889" s="160"/>
      <c r="R889" s="160"/>
      <c r="S889" s="160"/>
      <c r="T889" s="160"/>
      <c r="U889" s="160"/>
      <c r="V889" s="160"/>
      <c r="W889" s="160"/>
      <c r="X889" s="150"/>
      <c r="Y889" s="150"/>
      <c r="Z889" s="150"/>
      <c r="AA889" s="150"/>
      <c r="AB889" s="150"/>
      <c r="AC889" s="150"/>
      <c r="AD889" s="150"/>
      <c r="AE889" s="150"/>
      <c r="AF889" s="150"/>
      <c r="AG889" s="150" t="s">
        <v>295</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57">
        <v>150</v>
      </c>
      <c r="B890" s="158" t="s">
        <v>974</v>
      </c>
      <c r="C890" s="190" t="s">
        <v>975</v>
      </c>
      <c r="D890" s="159" t="s">
        <v>0</v>
      </c>
      <c r="E890" s="182"/>
      <c r="F890" s="161"/>
      <c r="G890" s="160">
        <f>ROUND(E890*F890,2)</f>
        <v>0</v>
      </c>
      <c r="H890" s="161"/>
      <c r="I890" s="160">
        <f>ROUND(E890*H890,2)</f>
        <v>0</v>
      </c>
      <c r="J890" s="161"/>
      <c r="K890" s="160">
        <f>ROUND(E890*J890,2)</f>
        <v>0</v>
      </c>
      <c r="L890" s="160">
        <v>21</v>
      </c>
      <c r="M890" s="160">
        <f>G890*(1+L890/100)</f>
        <v>0</v>
      </c>
      <c r="N890" s="160">
        <v>0</v>
      </c>
      <c r="O890" s="160">
        <f>ROUND(E890*N890,2)</f>
        <v>0</v>
      </c>
      <c r="P890" s="160">
        <v>0</v>
      </c>
      <c r="Q890" s="160">
        <f>ROUND(E890*P890,2)</f>
        <v>0</v>
      </c>
      <c r="R890" s="160" t="s">
        <v>976</v>
      </c>
      <c r="S890" s="160" t="s">
        <v>290</v>
      </c>
      <c r="T890" s="160" t="s">
        <v>361</v>
      </c>
      <c r="U890" s="160">
        <v>0</v>
      </c>
      <c r="V890" s="160">
        <f>ROUND(E890*U890,2)</f>
        <v>0</v>
      </c>
      <c r="W890" s="160"/>
      <c r="X890" s="150"/>
      <c r="Y890" s="150"/>
      <c r="Z890" s="150"/>
      <c r="AA890" s="150"/>
      <c r="AB890" s="150"/>
      <c r="AC890" s="150"/>
      <c r="AD890" s="150"/>
      <c r="AE890" s="150"/>
      <c r="AF890" s="150"/>
      <c r="AG890" s="150" t="s">
        <v>879</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1" x14ac:dyDescent="0.2">
      <c r="A891" s="157"/>
      <c r="B891" s="158"/>
      <c r="C891" s="257" t="s">
        <v>925</v>
      </c>
      <c r="D891" s="258"/>
      <c r="E891" s="258"/>
      <c r="F891" s="258"/>
      <c r="G891" s="258"/>
      <c r="H891" s="160"/>
      <c r="I891" s="160"/>
      <c r="J891" s="160"/>
      <c r="K891" s="160"/>
      <c r="L891" s="160"/>
      <c r="M891" s="160"/>
      <c r="N891" s="160"/>
      <c r="O891" s="160"/>
      <c r="P891" s="160"/>
      <c r="Q891" s="160"/>
      <c r="R891" s="160"/>
      <c r="S891" s="160"/>
      <c r="T891" s="160"/>
      <c r="U891" s="160"/>
      <c r="V891" s="160"/>
      <c r="W891" s="160"/>
      <c r="X891" s="150"/>
      <c r="Y891" s="150"/>
      <c r="Z891" s="150"/>
      <c r="AA891" s="150"/>
      <c r="AB891" s="150"/>
      <c r="AC891" s="150"/>
      <c r="AD891" s="150"/>
      <c r="AE891" s="150"/>
      <c r="AF891" s="150"/>
      <c r="AG891" s="150" t="s">
        <v>370</v>
      </c>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57"/>
      <c r="B892" s="158"/>
      <c r="C892" s="186" t="s">
        <v>926</v>
      </c>
      <c r="D892" s="165"/>
      <c r="E892" s="166"/>
      <c r="F892" s="160"/>
      <c r="G892" s="160"/>
      <c r="H892" s="160"/>
      <c r="I892" s="160"/>
      <c r="J892" s="160"/>
      <c r="K892" s="160"/>
      <c r="L892" s="160"/>
      <c r="M892" s="160"/>
      <c r="N892" s="160"/>
      <c r="O892" s="160"/>
      <c r="P892" s="160"/>
      <c r="Q892" s="160"/>
      <c r="R892" s="160"/>
      <c r="S892" s="160"/>
      <c r="T892" s="160"/>
      <c r="U892" s="160"/>
      <c r="V892" s="160"/>
      <c r="W892" s="160"/>
      <c r="X892" s="150"/>
      <c r="Y892" s="150"/>
      <c r="Z892" s="150"/>
      <c r="AA892" s="150"/>
      <c r="AB892" s="150"/>
      <c r="AC892" s="150"/>
      <c r="AD892" s="150"/>
      <c r="AE892" s="150"/>
      <c r="AF892" s="150"/>
      <c r="AG892" s="150" t="s">
        <v>315</v>
      </c>
      <c r="AH892" s="150">
        <v>0</v>
      </c>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1" x14ac:dyDescent="0.2">
      <c r="A893" s="157"/>
      <c r="B893" s="158"/>
      <c r="C893" s="186" t="s">
        <v>977</v>
      </c>
      <c r="D893" s="165"/>
      <c r="E893" s="166"/>
      <c r="F893" s="160"/>
      <c r="G893" s="160"/>
      <c r="H893" s="160"/>
      <c r="I893" s="160"/>
      <c r="J893" s="160"/>
      <c r="K893" s="160"/>
      <c r="L893" s="160"/>
      <c r="M893" s="160"/>
      <c r="N893" s="160"/>
      <c r="O893" s="160"/>
      <c r="P893" s="160"/>
      <c r="Q893" s="160"/>
      <c r="R893" s="160"/>
      <c r="S893" s="160"/>
      <c r="T893" s="160"/>
      <c r="U893" s="160"/>
      <c r="V893" s="160"/>
      <c r="W893" s="160"/>
      <c r="X893" s="150"/>
      <c r="Y893" s="150"/>
      <c r="Z893" s="150"/>
      <c r="AA893" s="150"/>
      <c r="AB893" s="150"/>
      <c r="AC893" s="150"/>
      <c r="AD893" s="150"/>
      <c r="AE893" s="150"/>
      <c r="AF893" s="150"/>
      <c r="AG893" s="150" t="s">
        <v>315</v>
      </c>
      <c r="AH893" s="150">
        <v>0</v>
      </c>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57"/>
      <c r="B894" s="158"/>
      <c r="C894" s="186" t="s">
        <v>978</v>
      </c>
      <c r="D894" s="165"/>
      <c r="E894" s="166">
        <v>3750.3180000000002</v>
      </c>
      <c r="F894" s="160"/>
      <c r="G894" s="160"/>
      <c r="H894" s="160"/>
      <c r="I894" s="160"/>
      <c r="J894" s="160"/>
      <c r="K894" s="160"/>
      <c r="L894" s="160"/>
      <c r="M894" s="160"/>
      <c r="N894" s="160"/>
      <c r="O894" s="160"/>
      <c r="P894" s="160"/>
      <c r="Q894" s="160"/>
      <c r="R894" s="160"/>
      <c r="S894" s="160"/>
      <c r="T894" s="160"/>
      <c r="U894" s="160"/>
      <c r="V894" s="160"/>
      <c r="W894" s="160"/>
      <c r="X894" s="150"/>
      <c r="Y894" s="150"/>
      <c r="Z894" s="150"/>
      <c r="AA894" s="150"/>
      <c r="AB894" s="150"/>
      <c r="AC894" s="150"/>
      <c r="AD894" s="150"/>
      <c r="AE894" s="150"/>
      <c r="AF894" s="150"/>
      <c r="AG894" s="150" t="s">
        <v>315</v>
      </c>
      <c r="AH894" s="150">
        <v>0</v>
      </c>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57"/>
      <c r="B895" s="158"/>
      <c r="C895" s="246"/>
      <c r="D895" s="247"/>
      <c r="E895" s="247"/>
      <c r="F895" s="247"/>
      <c r="G895" s="247"/>
      <c r="H895" s="160"/>
      <c r="I895" s="160"/>
      <c r="J895" s="160"/>
      <c r="K895" s="160"/>
      <c r="L895" s="160"/>
      <c r="M895" s="160"/>
      <c r="N895" s="160"/>
      <c r="O895" s="160"/>
      <c r="P895" s="160"/>
      <c r="Q895" s="160"/>
      <c r="R895" s="160"/>
      <c r="S895" s="160"/>
      <c r="T895" s="160"/>
      <c r="U895" s="160"/>
      <c r="V895" s="160"/>
      <c r="W895" s="160"/>
      <c r="X895" s="150"/>
      <c r="Y895" s="150"/>
      <c r="Z895" s="150"/>
      <c r="AA895" s="150"/>
      <c r="AB895" s="150"/>
      <c r="AC895" s="150"/>
      <c r="AD895" s="150"/>
      <c r="AE895" s="150"/>
      <c r="AF895" s="150"/>
      <c r="AG895" s="150" t="s">
        <v>295</v>
      </c>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x14ac:dyDescent="0.2">
      <c r="A896" s="168" t="s">
        <v>285</v>
      </c>
      <c r="B896" s="169" t="s">
        <v>227</v>
      </c>
      <c r="C896" s="184" t="s">
        <v>228</v>
      </c>
      <c r="D896" s="170"/>
      <c r="E896" s="171"/>
      <c r="F896" s="172"/>
      <c r="G896" s="172">
        <f>SUMIF(AG897:AG923,"&lt;&gt;NOR",G897:G923)</f>
        <v>0</v>
      </c>
      <c r="H896" s="172"/>
      <c r="I896" s="172">
        <f>SUM(I897:I923)</f>
        <v>0</v>
      </c>
      <c r="J896" s="172"/>
      <c r="K896" s="172">
        <f>SUM(K897:K923)</f>
        <v>0</v>
      </c>
      <c r="L896" s="172"/>
      <c r="M896" s="172">
        <f>SUM(M897:M923)</f>
        <v>0</v>
      </c>
      <c r="N896" s="172"/>
      <c r="O896" s="172">
        <f>SUM(O897:O923)</f>
        <v>0.02</v>
      </c>
      <c r="P896" s="172"/>
      <c r="Q896" s="172">
        <f>SUM(Q897:Q923)</f>
        <v>0</v>
      </c>
      <c r="R896" s="172"/>
      <c r="S896" s="172"/>
      <c r="T896" s="173"/>
      <c r="U896" s="167"/>
      <c r="V896" s="167">
        <f>SUM(V897:V923)</f>
        <v>289.18</v>
      </c>
      <c r="W896" s="167"/>
      <c r="AG896" t="s">
        <v>286</v>
      </c>
    </row>
    <row r="897" spans="1:60" ht="33.75" outlineLevel="1" x14ac:dyDescent="0.2">
      <c r="A897" s="174">
        <v>151</v>
      </c>
      <c r="B897" s="175" t="s">
        <v>979</v>
      </c>
      <c r="C897" s="185" t="s">
        <v>980</v>
      </c>
      <c r="D897" s="176" t="s">
        <v>384</v>
      </c>
      <c r="E897" s="177">
        <v>254.41</v>
      </c>
      <c r="F897" s="178"/>
      <c r="G897" s="179">
        <f>ROUND(E897*F897,2)</f>
        <v>0</v>
      </c>
      <c r="H897" s="178"/>
      <c r="I897" s="179">
        <f>ROUND(E897*H897,2)</f>
        <v>0</v>
      </c>
      <c r="J897" s="178"/>
      <c r="K897" s="179">
        <f>ROUND(E897*J897,2)</f>
        <v>0</v>
      </c>
      <c r="L897" s="179">
        <v>21</v>
      </c>
      <c r="M897" s="179">
        <f>G897*(1+L897/100)</f>
        <v>0</v>
      </c>
      <c r="N897" s="179">
        <v>6.0000000000000002E-5</v>
      </c>
      <c r="O897" s="179">
        <f>ROUND(E897*N897,2)</f>
        <v>0.02</v>
      </c>
      <c r="P897" s="179">
        <v>0</v>
      </c>
      <c r="Q897" s="179">
        <f>ROUND(E897*P897,2)</f>
        <v>0</v>
      </c>
      <c r="R897" s="179" t="s">
        <v>976</v>
      </c>
      <c r="S897" s="179" t="s">
        <v>290</v>
      </c>
      <c r="T897" s="180" t="s">
        <v>361</v>
      </c>
      <c r="U897" s="160">
        <v>0.87</v>
      </c>
      <c r="V897" s="160">
        <f>ROUND(E897*U897,2)</f>
        <v>221.34</v>
      </c>
      <c r="W897" s="160"/>
      <c r="X897" s="150"/>
      <c r="Y897" s="150"/>
      <c r="Z897" s="150"/>
      <c r="AA897" s="150"/>
      <c r="AB897" s="150"/>
      <c r="AC897" s="150"/>
      <c r="AD897" s="150"/>
      <c r="AE897" s="150"/>
      <c r="AF897" s="150"/>
      <c r="AG897" s="150" t="s">
        <v>523</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1" x14ac:dyDescent="0.2">
      <c r="A898" s="157"/>
      <c r="B898" s="158"/>
      <c r="C898" s="186" t="s">
        <v>981</v>
      </c>
      <c r="D898" s="165"/>
      <c r="E898" s="166"/>
      <c r="F898" s="160"/>
      <c r="G898" s="160"/>
      <c r="H898" s="160"/>
      <c r="I898" s="160"/>
      <c r="J898" s="160"/>
      <c r="K898" s="160"/>
      <c r="L898" s="160"/>
      <c r="M898" s="160"/>
      <c r="N898" s="160"/>
      <c r="O898" s="160"/>
      <c r="P898" s="160"/>
      <c r="Q898" s="160"/>
      <c r="R898" s="160"/>
      <c r="S898" s="160"/>
      <c r="T898" s="160"/>
      <c r="U898" s="160"/>
      <c r="V898" s="160"/>
      <c r="W898" s="160"/>
      <c r="X898" s="150"/>
      <c r="Y898" s="150"/>
      <c r="Z898" s="150"/>
      <c r="AA898" s="150"/>
      <c r="AB898" s="150"/>
      <c r="AC898" s="150"/>
      <c r="AD898" s="150"/>
      <c r="AE898" s="150"/>
      <c r="AF898" s="150"/>
      <c r="AG898" s="150" t="s">
        <v>315</v>
      </c>
      <c r="AH898" s="150">
        <v>0</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186" t="s">
        <v>487</v>
      </c>
      <c r="D899" s="165"/>
      <c r="E899" s="166"/>
      <c r="F899" s="160"/>
      <c r="G899" s="160"/>
      <c r="H899" s="160"/>
      <c r="I899" s="160"/>
      <c r="J899" s="160"/>
      <c r="K899" s="160"/>
      <c r="L899" s="160"/>
      <c r="M899" s="160"/>
      <c r="N899" s="160"/>
      <c r="O899" s="160"/>
      <c r="P899" s="160"/>
      <c r="Q899" s="160"/>
      <c r="R899" s="160"/>
      <c r="S899" s="160"/>
      <c r="T899" s="160"/>
      <c r="U899" s="160"/>
      <c r="V899" s="160"/>
      <c r="W899" s="160"/>
      <c r="X899" s="150"/>
      <c r="Y899" s="150"/>
      <c r="Z899" s="150"/>
      <c r="AA899" s="150"/>
      <c r="AB899" s="150"/>
      <c r="AC899" s="150"/>
      <c r="AD899" s="150"/>
      <c r="AE899" s="150"/>
      <c r="AF899" s="150"/>
      <c r="AG899" s="150" t="s">
        <v>315</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
      <c r="A900" s="157"/>
      <c r="B900" s="158"/>
      <c r="C900" s="186" t="s">
        <v>982</v>
      </c>
      <c r="D900" s="165"/>
      <c r="E900" s="166"/>
      <c r="F900" s="160"/>
      <c r="G900" s="160"/>
      <c r="H900" s="160"/>
      <c r="I900" s="160"/>
      <c r="J900" s="160"/>
      <c r="K900" s="160"/>
      <c r="L900" s="160"/>
      <c r="M900" s="160"/>
      <c r="N900" s="160"/>
      <c r="O900" s="160"/>
      <c r="P900" s="160"/>
      <c r="Q900" s="160"/>
      <c r="R900" s="160"/>
      <c r="S900" s="160"/>
      <c r="T900" s="160"/>
      <c r="U900" s="160"/>
      <c r="V900" s="160"/>
      <c r="W900" s="160"/>
      <c r="X900" s="150"/>
      <c r="Y900" s="150"/>
      <c r="Z900" s="150"/>
      <c r="AA900" s="150"/>
      <c r="AB900" s="150"/>
      <c r="AC900" s="150"/>
      <c r="AD900" s="150"/>
      <c r="AE900" s="150"/>
      <c r="AF900" s="150"/>
      <c r="AG900" s="150" t="s">
        <v>315</v>
      </c>
      <c r="AH900" s="150">
        <v>0</v>
      </c>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
      <c r="A901" s="157"/>
      <c r="B901" s="158"/>
      <c r="C901" s="186" t="s">
        <v>983</v>
      </c>
      <c r="D901" s="165"/>
      <c r="E901" s="166">
        <v>254.41</v>
      </c>
      <c r="F901" s="160"/>
      <c r="G901" s="160"/>
      <c r="H901" s="160"/>
      <c r="I901" s="160"/>
      <c r="J901" s="160"/>
      <c r="K901" s="160"/>
      <c r="L901" s="160"/>
      <c r="M901" s="160"/>
      <c r="N901" s="160"/>
      <c r="O901" s="160"/>
      <c r="P901" s="160"/>
      <c r="Q901" s="160"/>
      <c r="R901" s="160"/>
      <c r="S901" s="160"/>
      <c r="T901" s="160"/>
      <c r="U901" s="160"/>
      <c r="V901" s="160"/>
      <c r="W901" s="160"/>
      <c r="X901" s="150"/>
      <c r="Y901" s="150"/>
      <c r="Z901" s="150"/>
      <c r="AA901" s="150"/>
      <c r="AB901" s="150"/>
      <c r="AC901" s="150"/>
      <c r="AD901" s="150"/>
      <c r="AE901" s="150"/>
      <c r="AF901" s="150"/>
      <c r="AG901" s="150" t="s">
        <v>315</v>
      </c>
      <c r="AH901" s="150">
        <v>0</v>
      </c>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
      <c r="A902" s="157"/>
      <c r="B902" s="158"/>
      <c r="C902" s="246"/>
      <c r="D902" s="247"/>
      <c r="E902" s="247"/>
      <c r="F902" s="247"/>
      <c r="G902" s="247"/>
      <c r="H902" s="160"/>
      <c r="I902" s="160"/>
      <c r="J902" s="160"/>
      <c r="K902" s="160"/>
      <c r="L902" s="160"/>
      <c r="M902" s="160"/>
      <c r="N902" s="160"/>
      <c r="O902" s="160"/>
      <c r="P902" s="160"/>
      <c r="Q902" s="160"/>
      <c r="R902" s="160"/>
      <c r="S902" s="160"/>
      <c r="T902" s="160"/>
      <c r="U902" s="160"/>
      <c r="V902" s="160"/>
      <c r="W902" s="160"/>
      <c r="X902" s="150"/>
      <c r="Y902" s="150"/>
      <c r="Z902" s="150"/>
      <c r="AA902" s="150"/>
      <c r="AB902" s="150"/>
      <c r="AC902" s="150"/>
      <c r="AD902" s="150"/>
      <c r="AE902" s="150"/>
      <c r="AF902" s="150"/>
      <c r="AG902" s="150" t="s">
        <v>295</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ht="22.5" outlineLevel="1" x14ac:dyDescent="0.2">
      <c r="A903" s="174">
        <v>152</v>
      </c>
      <c r="B903" s="175" t="s">
        <v>984</v>
      </c>
      <c r="C903" s="185" t="s">
        <v>985</v>
      </c>
      <c r="D903" s="176" t="s">
        <v>384</v>
      </c>
      <c r="E903" s="177">
        <v>292.57150000000001</v>
      </c>
      <c r="F903" s="178"/>
      <c r="G903" s="179">
        <f>ROUND(E903*F903,2)</f>
        <v>0</v>
      </c>
      <c r="H903" s="178"/>
      <c r="I903" s="179">
        <f>ROUND(E903*H903,2)</f>
        <v>0</v>
      </c>
      <c r="J903" s="178"/>
      <c r="K903" s="179">
        <f>ROUND(E903*J903,2)</f>
        <v>0</v>
      </c>
      <c r="L903" s="179">
        <v>21</v>
      </c>
      <c r="M903" s="179">
        <f>G903*(1+L903/100)</f>
        <v>0</v>
      </c>
      <c r="N903" s="179">
        <v>0</v>
      </c>
      <c r="O903" s="179">
        <f>ROUND(E903*N903,2)</f>
        <v>0</v>
      </c>
      <c r="P903" s="179">
        <v>0</v>
      </c>
      <c r="Q903" s="179">
        <f>ROUND(E903*P903,2)</f>
        <v>0</v>
      </c>
      <c r="R903" s="179"/>
      <c r="S903" s="179" t="s">
        <v>322</v>
      </c>
      <c r="T903" s="180" t="s">
        <v>291</v>
      </c>
      <c r="U903" s="160">
        <v>0</v>
      </c>
      <c r="V903" s="160">
        <f>ROUND(E903*U903,2)</f>
        <v>0</v>
      </c>
      <c r="W903" s="160"/>
      <c r="X903" s="150"/>
      <c r="Y903" s="150"/>
      <c r="Z903" s="150"/>
      <c r="AA903" s="150"/>
      <c r="AB903" s="150"/>
      <c r="AC903" s="150"/>
      <c r="AD903" s="150"/>
      <c r="AE903" s="150"/>
      <c r="AF903" s="150"/>
      <c r="AG903" s="150" t="s">
        <v>523</v>
      </c>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57"/>
      <c r="B904" s="158"/>
      <c r="C904" s="186" t="s">
        <v>487</v>
      </c>
      <c r="D904" s="165"/>
      <c r="E904" s="166"/>
      <c r="F904" s="160"/>
      <c r="G904" s="160"/>
      <c r="H904" s="160"/>
      <c r="I904" s="160"/>
      <c r="J904" s="160"/>
      <c r="K904" s="160"/>
      <c r="L904" s="160"/>
      <c r="M904" s="160"/>
      <c r="N904" s="160"/>
      <c r="O904" s="160"/>
      <c r="P904" s="160"/>
      <c r="Q904" s="160"/>
      <c r="R904" s="160"/>
      <c r="S904" s="160"/>
      <c r="T904" s="160"/>
      <c r="U904" s="160"/>
      <c r="V904" s="160"/>
      <c r="W904" s="160"/>
      <c r="X904" s="150"/>
      <c r="Y904" s="150"/>
      <c r="Z904" s="150"/>
      <c r="AA904" s="150"/>
      <c r="AB904" s="150"/>
      <c r="AC904" s="150"/>
      <c r="AD904" s="150"/>
      <c r="AE904" s="150"/>
      <c r="AF904" s="150"/>
      <c r="AG904" s="150" t="s">
        <v>315</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
      <c r="A905" s="157"/>
      <c r="B905" s="158"/>
      <c r="C905" s="186" t="s">
        <v>982</v>
      </c>
      <c r="D905" s="165"/>
      <c r="E905" s="166"/>
      <c r="F905" s="160"/>
      <c r="G905" s="160"/>
      <c r="H905" s="160"/>
      <c r="I905" s="160"/>
      <c r="J905" s="160"/>
      <c r="K905" s="160"/>
      <c r="L905" s="160"/>
      <c r="M905" s="160"/>
      <c r="N905" s="160"/>
      <c r="O905" s="160"/>
      <c r="P905" s="160"/>
      <c r="Q905" s="160"/>
      <c r="R905" s="160"/>
      <c r="S905" s="160"/>
      <c r="T905" s="160"/>
      <c r="U905" s="160"/>
      <c r="V905" s="160"/>
      <c r="W905" s="160"/>
      <c r="X905" s="150"/>
      <c r="Y905" s="150"/>
      <c r="Z905" s="150"/>
      <c r="AA905" s="150"/>
      <c r="AB905" s="150"/>
      <c r="AC905" s="150"/>
      <c r="AD905" s="150"/>
      <c r="AE905" s="150"/>
      <c r="AF905" s="150"/>
      <c r="AG905" s="150" t="s">
        <v>315</v>
      </c>
      <c r="AH905" s="150">
        <v>0</v>
      </c>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1" x14ac:dyDescent="0.2">
      <c r="A906" s="157"/>
      <c r="B906" s="158"/>
      <c r="C906" s="186" t="s">
        <v>986</v>
      </c>
      <c r="D906" s="165"/>
      <c r="E906" s="166">
        <v>292.57150000000001</v>
      </c>
      <c r="F906" s="160"/>
      <c r="G906" s="160"/>
      <c r="H906" s="160"/>
      <c r="I906" s="160"/>
      <c r="J906" s="160"/>
      <c r="K906" s="160"/>
      <c r="L906" s="160"/>
      <c r="M906" s="160"/>
      <c r="N906" s="160"/>
      <c r="O906" s="160"/>
      <c r="P906" s="160"/>
      <c r="Q906" s="160"/>
      <c r="R906" s="160"/>
      <c r="S906" s="160"/>
      <c r="T906" s="160"/>
      <c r="U906" s="160"/>
      <c r="V906" s="160"/>
      <c r="W906" s="160"/>
      <c r="X906" s="150"/>
      <c r="Y906" s="150"/>
      <c r="Z906" s="150"/>
      <c r="AA906" s="150"/>
      <c r="AB906" s="150"/>
      <c r="AC906" s="150"/>
      <c r="AD906" s="150"/>
      <c r="AE906" s="150"/>
      <c r="AF906" s="150"/>
      <c r="AG906" s="150" t="s">
        <v>315</v>
      </c>
      <c r="AH906" s="150">
        <v>0</v>
      </c>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246"/>
      <c r="D907" s="247"/>
      <c r="E907" s="247"/>
      <c r="F907" s="247"/>
      <c r="G907" s="247"/>
      <c r="H907" s="160"/>
      <c r="I907" s="160"/>
      <c r="J907" s="160"/>
      <c r="K907" s="160"/>
      <c r="L907" s="160"/>
      <c r="M907" s="160"/>
      <c r="N907" s="160"/>
      <c r="O907" s="160"/>
      <c r="P907" s="160"/>
      <c r="Q907" s="160"/>
      <c r="R907" s="160"/>
      <c r="S907" s="160"/>
      <c r="T907" s="160"/>
      <c r="U907" s="160"/>
      <c r="V907" s="160"/>
      <c r="W907" s="160"/>
      <c r="X907" s="150"/>
      <c r="Y907" s="150"/>
      <c r="Z907" s="150"/>
      <c r="AA907" s="150"/>
      <c r="AB907" s="150"/>
      <c r="AC907" s="150"/>
      <c r="AD907" s="150"/>
      <c r="AE907" s="150"/>
      <c r="AF907" s="150"/>
      <c r="AG907" s="150" t="s">
        <v>295</v>
      </c>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74">
        <v>153</v>
      </c>
      <c r="B908" s="175" t="s">
        <v>987</v>
      </c>
      <c r="C908" s="185" t="s">
        <v>988</v>
      </c>
      <c r="D908" s="176" t="s">
        <v>384</v>
      </c>
      <c r="E908" s="177">
        <v>77.98</v>
      </c>
      <c r="F908" s="178"/>
      <c r="G908" s="179">
        <f>ROUND(E908*F908,2)</f>
        <v>0</v>
      </c>
      <c r="H908" s="178"/>
      <c r="I908" s="179">
        <f>ROUND(E908*H908,2)</f>
        <v>0</v>
      </c>
      <c r="J908" s="178"/>
      <c r="K908" s="179">
        <f>ROUND(E908*J908,2)</f>
        <v>0</v>
      </c>
      <c r="L908" s="179">
        <v>21</v>
      </c>
      <c r="M908" s="179">
        <f>G908*(1+L908/100)</f>
        <v>0</v>
      </c>
      <c r="N908" s="179">
        <v>6.0000000000000002E-5</v>
      </c>
      <c r="O908" s="179">
        <f>ROUND(E908*N908,2)</f>
        <v>0</v>
      </c>
      <c r="P908" s="179">
        <v>0</v>
      </c>
      <c r="Q908" s="179">
        <f>ROUND(E908*P908,2)</f>
        <v>0</v>
      </c>
      <c r="R908" s="179"/>
      <c r="S908" s="179" t="s">
        <v>322</v>
      </c>
      <c r="T908" s="180" t="s">
        <v>291</v>
      </c>
      <c r="U908" s="160">
        <v>0.87</v>
      </c>
      <c r="V908" s="160">
        <f>ROUND(E908*U908,2)</f>
        <v>67.84</v>
      </c>
      <c r="W908" s="160"/>
      <c r="X908" s="150"/>
      <c r="Y908" s="150"/>
      <c r="Z908" s="150"/>
      <c r="AA908" s="150"/>
      <c r="AB908" s="150"/>
      <c r="AC908" s="150"/>
      <c r="AD908" s="150"/>
      <c r="AE908" s="150"/>
      <c r="AF908" s="150"/>
      <c r="AG908" s="150" t="s">
        <v>523</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
      <c r="A909" s="157"/>
      <c r="B909" s="158"/>
      <c r="C909" s="186" t="s">
        <v>844</v>
      </c>
      <c r="D909" s="165"/>
      <c r="E909" s="166"/>
      <c r="F909" s="160"/>
      <c r="G909" s="160"/>
      <c r="H909" s="160"/>
      <c r="I909" s="160"/>
      <c r="J909" s="160"/>
      <c r="K909" s="160"/>
      <c r="L909" s="160"/>
      <c r="M909" s="160"/>
      <c r="N909" s="160"/>
      <c r="O909" s="160"/>
      <c r="P909" s="160"/>
      <c r="Q909" s="160"/>
      <c r="R909" s="160"/>
      <c r="S909" s="160"/>
      <c r="T909" s="160"/>
      <c r="U909" s="160"/>
      <c r="V909" s="160"/>
      <c r="W909" s="160"/>
      <c r="X909" s="150"/>
      <c r="Y909" s="150"/>
      <c r="Z909" s="150"/>
      <c r="AA909" s="150"/>
      <c r="AB909" s="150"/>
      <c r="AC909" s="150"/>
      <c r="AD909" s="150"/>
      <c r="AE909" s="150"/>
      <c r="AF909" s="150"/>
      <c r="AG909" s="150" t="s">
        <v>315</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57"/>
      <c r="B910" s="158"/>
      <c r="C910" s="186" t="s">
        <v>640</v>
      </c>
      <c r="D910" s="165"/>
      <c r="E910" s="166">
        <v>30</v>
      </c>
      <c r="F910" s="160"/>
      <c r="G910" s="160"/>
      <c r="H910" s="160"/>
      <c r="I910" s="160"/>
      <c r="J910" s="160"/>
      <c r="K910" s="160"/>
      <c r="L910" s="160"/>
      <c r="M910" s="160"/>
      <c r="N910" s="160"/>
      <c r="O910" s="160"/>
      <c r="P910" s="160"/>
      <c r="Q910" s="160"/>
      <c r="R910" s="160"/>
      <c r="S910" s="160"/>
      <c r="T910" s="160"/>
      <c r="U910" s="160"/>
      <c r="V910" s="160"/>
      <c r="W910" s="160"/>
      <c r="X910" s="150"/>
      <c r="Y910" s="150"/>
      <c r="Z910" s="150"/>
      <c r="AA910" s="150"/>
      <c r="AB910" s="150"/>
      <c r="AC910" s="150"/>
      <c r="AD910" s="150"/>
      <c r="AE910" s="150"/>
      <c r="AF910" s="150"/>
      <c r="AG910" s="150" t="s">
        <v>315</v>
      </c>
      <c r="AH910" s="150">
        <v>0</v>
      </c>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
      <c r="A911" s="157"/>
      <c r="B911" s="158"/>
      <c r="C911" s="186" t="s">
        <v>487</v>
      </c>
      <c r="D911" s="165"/>
      <c r="E911" s="166"/>
      <c r="F911" s="160"/>
      <c r="G911" s="160"/>
      <c r="H911" s="160"/>
      <c r="I911" s="160"/>
      <c r="J911" s="160"/>
      <c r="K911" s="160"/>
      <c r="L911" s="160"/>
      <c r="M911" s="160"/>
      <c r="N911" s="160"/>
      <c r="O911" s="160"/>
      <c r="P911" s="160"/>
      <c r="Q911" s="160"/>
      <c r="R911" s="160"/>
      <c r="S911" s="160"/>
      <c r="T911" s="160"/>
      <c r="U911" s="160"/>
      <c r="V911" s="160"/>
      <c r="W911" s="160"/>
      <c r="X911" s="150"/>
      <c r="Y911" s="150"/>
      <c r="Z911" s="150"/>
      <c r="AA911" s="150"/>
      <c r="AB911" s="150"/>
      <c r="AC911" s="150"/>
      <c r="AD911" s="150"/>
      <c r="AE911" s="150"/>
      <c r="AF911" s="150"/>
      <c r="AG911" s="150" t="s">
        <v>315</v>
      </c>
      <c r="AH911" s="150">
        <v>0</v>
      </c>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
      <c r="A912" s="157"/>
      <c r="B912" s="158"/>
      <c r="C912" s="186" t="s">
        <v>845</v>
      </c>
      <c r="D912" s="165"/>
      <c r="E912" s="166">
        <v>19.18</v>
      </c>
      <c r="F912" s="160"/>
      <c r="G912" s="160"/>
      <c r="H912" s="160"/>
      <c r="I912" s="160"/>
      <c r="J912" s="160"/>
      <c r="K912" s="160"/>
      <c r="L912" s="160"/>
      <c r="M912" s="160"/>
      <c r="N912" s="160"/>
      <c r="O912" s="160"/>
      <c r="P912" s="160"/>
      <c r="Q912" s="160"/>
      <c r="R912" s="160"/>
      <c r="S912" s="160"/>
      <c r="T912" s="160"/>
      <c r="U912" s="160"/>
      <c r="V912" s="160"/>
      <c r="W912" s="160"/>
      <c r="X912" s="150"/>
      <c r="Y912" s="150"/>
      <c r="Z912" s="150"/>
      <c r="AA912" s="150"/>
      <c r="AB912" s="150"/>
      <c r="AC912" s="150"/>
      <c r="AD912" s="150"/>
      <c r="AE912" s="150"/>
      <c r="AF912" s="150"/>
      <c r="AG912" s="150" t="s">
        <v>315</v>
      </c>
      <c r="AH912" s="150">
        <v>0</v>
      </c>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
      <c r="A913" s="157"/>
      <c r="B913" s="158"/>
      <c r="C913" s="186" t="s">
        <v>846</v>
      </c>
      <c r="D913" s="165"/>
      <c r="E913" s="166"/>
      <c r="F913" s="160"/>
      <c r="G913" s="160"/>
      <c r="H913" s="160"/>
      <c r="I913" s="160"/>
      <c r="J913" s="160"/>
      <c r="K913" s="160"/>
      <c r="L913" s="160"/>
      <c r="M913" s="160"/>
      <c r="N913" s="160"/>
      <c r="O913" s="160"/>
      <c r="P913" s="160"/>
      <c r="Q913" s="160"/>
      <c r="R913" s="160"/>
      <c r="S913" s="160"/>
      <c r="T913" s="160"/>
      <c r="U913" s="160"/>
      <c r="V913" s="160"/>
      <c r="W913" s="160"/>
      <c r="X913" s="150"/>
      <c r="Y913" s="150"/>
      <c r="Z913" s="150"/>
      <c r="AA913" s="150"/>
      <c r="AB913" s="150"/>
      <c r="AC913" s="150"/>
      <c r="AD913" s="150"/>
      <c r="AE913" s="150"/>
      <c r="AF913" s="150"/>
      <c r="AG913" s="150" t="s">
        <v>315</v>
      </c>
      <c r="AH913" s="150">
        <v>0</v>
      </c>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1" x14ac:dyDescent="0.2">
      <c r="A914" s="157"/>
      <c r="B914" s="158"/>
      <c r="C914" s="186" t="s">
        <v>847</v>
      </c>
      <c r="D914" s="165"/>
      <c r="E914" s="166">
        <v>12</v>
      </c>
      <c r="F914" s="160"/>
      <c r="G914" s="160"/>
      <c r="H914" s="160"/>
      <c r="I914" s="160"/>
      <c r="J914" s="160"/>
      <c r="K914" s="160"/>
      <c r="L914" s="160"/>
      <c r="M914" s="160"/>
      <c r="N914" s="160"/>
      <c r="O914" s="160"/>
      <c r="P914" s="160"/>
      <c r="Q914" s="160"/>
      <c r="R914" s="160"/>
      <c r="S914" s="160"/>
      <c r="T914" s="160"/>
      <c r="U914" s="160"/>
      <c r="V914" s="160"/>
      <c r="W914" s="160"/>
      <c r="X914" s="150"/>
      <c r="Y914" s="150"/>
      <c r="Z914" s="150"/>
      <c r="AA914" s="150"/>
      <c r="AB914" s="150"/>
      <c r="AC914" s="150"/>
      <c r="AD914" s="150"/>
      <c r="AE914" s="150"/>
      <c r="AF914" s="150"/>
      <c r="AG914" s="150" t="s">
        <v>315</v>
      </c>
      <c r="AH914" s="150">
        <v>0</v>
      </c>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1" x14ac:dyDescent="0.2">
      <c r="A915" s="157"/>
      <c r="B915" s="158"/>
      <c r="C915" s="186" t="s">
        <v>412</v>
      </c>
      <c r="D915" s="165"/>
      <c r="E915" s="166"/>
      <c r="F915" s="160"/>
      <c r="G915" s="160"/>
      <c r="H915" s="160"/>
      <c r="I915" s="160"/>
      <c r="J915" s="160"/>
      <c r="K915" s="160"/>
      <c r="L915" s="160"/>
      <c r="M915" s="160"/>
      <c r="N915" s="160"/>
      <c r="O915" s="160"/>
      <c r="P915" s="160"/>
      <c r="Q915" s="160"/>
      <c r="R915" s="160"/>
      <c r="S915" s="160"/>
      <c r="T915" s="160"/>
      <c r="U915" s="160"/>
      <c r="V915" s="160"/>
      <c r="W915" s="160"/>
      <c r="X915" s="150"/>
      <c r="Y915" s="150"/>
      <c r="Z915" s="150"/>
      <c r="AA915" s="150"/>
      <c r="AB915" s="150"/>
      <c r="AC915" s="150"/>
      <c r="AD915" s="150"/>
      <c r="AE915" s="150"/>
      <c r="AF915" s="150"/>
      <c r="AG915" s="150" t="s">
        <v>315</v>
      </c>
      <c r="AH915" s="150">
        <v>0</v>
      </c>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1" x14ac:dyDescent="0.2">
      <c r="A916" s="157"/>
      <c r="B916" s="158"/>
      <c r="C916" s="186" t="s">
        <v>850</v>
      </c>
      <c r="D916" s="165"/>
      <c r="E916" s="166">
        <v>16.8</v>
      </c>
      <c r="F916" s="160"/>
      <c r="G916" s="160"/>
      <c r="H916" s="160"/>
      <c r="I916" s="160"/>
      <c r="J916" s="160"/>
      <c r="K916" s="160"/>
      <c r="L916" s="160"/>
      <c r="M916" s="160"/>
      <c r="N916" s="160"/>
      <c r="O916" s="160"/>
      <c r="P916" s="160"/>
      <c r="Q916" s="160"/>
      <c r="R916" s="160"/>
      <c r="S916" s="160"/>
      <c r="T916" s="160"/>
      <c r="U916" s="160"/>
      <c r="V916" s="160"/>
      <c r="W916" s="160"/>
      <c r="X916" s="150"/>
      <c r="Y916" s="150"/>
      <c r="Z916" s="150"/>
      <c r="AA916" s="150"/>
      <c r="AB916" s="150"/>
      <c r="AC916" s="150"/>
      <c r="AD916" s="150"/>
      <c r="AE916" s="150"/>
      <c r="AF916" s="150"/>
      <c r="AG916" s="150" t="s">
        <v>315</v>
      </c>
      <c r="AH916" s="150">
        <v>0</v>
      </c>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1" x14ac:dyDescent="0.2">
      <c r="A917" s="157"/>
      <c r="B917" s="158"/>
      <c r="C917" s="246"/>
      <c r="D917" s="247"/>
      <c r="E917" s="247"/>
      <c r="F917" s="247"/>
      <c r="G917" s="247"/>
      <c r="H917" s="160"/>
      <c r="I917" s="160"/>
      <c r="J917" s="160"/>
      <c r="K917" s="160"/>
      <c r="L917" s="160"/>
      <c r="M917" s="160"/>
      <c r="N917" s="160"/>
      <c r="O917" s="160"/>
      <c r="P917" s="160"/>
      <c r="Q917" s="160"/>
      <c r="R917" s="160"/>
      <c r="S917" s="160"/>
      <c r="T917" s="160"/>
      <c r="U917" s="160"/>
      <c r="V917" s="160"/>
      <c r="W917" s="160"/>
      <c r="X917" s="150"/>
      <c r="Y917" s="150"/>
      <c r="Z917" s="150"/>
      <c r="AA917" s="150"/>
      <c r="AB917" s="150"/>
      <c r="AC917" s="150"/>
      <c r="AD917" s="150"/>
      <c r="AE917" s="150"/>
      <c r="AF917" s="150"/>
      <c r="AG917" s="150" t="s">
        <v>295</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1" x14ac:dyDescent="0.2">
      <c r="A918" s="157">
        <v>154</v>
      </c>
      <c r="B918" s="158" t="s">
        <v>974</v>
      </c>
      <c r="C918" s="190" t="s">
        <v>975</v>
      </c>
      <c r="D918" s="159" t="s">
        <v>0</v>
      </c>
      <c r="E918" s="182"/>
      <c r="F918" s="161"/>
      <c r="G918" s="160">
        <f>ROUND(E918*F918,2)</f>
        <v>0</v>
      </c>
      <c r="H918" s="161"/>
      <c r="I918" s="160">
        <f>ROUND(E918*H918,2)</f>
        <v>0</v>
      </c>
      <c r="J918" s="161"/>
      <c r="K918" s="160">
        <f>ROUND(E918*J918,2)</f>
        <v>0</v>
      </c>
      <c r="L918" s="160">
        <v>21</v>
      </c>
      <c r="M918" s="160">
        <f>G918*(1+L918/100)</f>
        <v>0</v>
      </c>
      <c r="N918" s="160">
        <v>0</v>
      </c>
      <c r="O918" s="160">
        <f>ROUND(E918*N918,2)</f>
        <v>0</v>
      </c>
      <c r="P918" s="160">
        <v>0</v>
      </c>
      <c r="Q918" s="160">
        <f>ROUND(E918*P918,2)</f>
        <v>0</v>
      </c>
      <c r="R918" s="160" t="s">
        <v>976</v>
      </c>
      <c r="S918" s="160" t="s">
        <v>290</v>
      </c>
      <c r="T918" s="160" t="s">
        <v>361</v>
      </c>
      <c r="U918" s="160">
        <v>0</v>
      </c>
      <c r="V918" s="160">
        <f>ROUND(E918*U918,2)</f>
        <v>0</v>
      </c>
      <c r="W918" s="160"/>
      <c r="X918" s="150"/>
      <c r="Y918" s="150"/>
      <c r="Z918" s="150"/>
      <c r="AA918" s="150"/>
      <c r="AB918" s="150"/>
      <c r="AC918" s="150"/>
      <c r="AD918" s="150"/>
      <c r="AE918" s="150"/>
      <c r="AF918" s="150"/>
      <c r="AG918" s="150" t="s">
        <v>879</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
      <c r="A919" s="157"/>
      <c r="B919" s="158"/>
      <c r="C919" s="257" t="s">
        <v>925</v>
      </c>
      <c r="D919" s="258"/>
      <c r="E919" s="258"/>
      <c r="F919" s="258"/>
      <c r="G919" s="258"/>
      <c r="H919" s="160"/>
      <c r="I919" s="160"/>
      <c r="J919" s="160"/>
      <c r="K919" s="160"/>
      <c r="L919" s="160"/>
      <c r="M919" s="160"/>
      <c r="N919" s="160"/>
      <c r="O919" s="160"/>
      <c r="P919" s="160"/>
      <c r="Q919" s="160"/>
      <c r="R919" s="160"/>
      <c r="S919" s="160"/>
      <c r="T919" s="160"/>
      <c r="U919" s="160"/>
      <c r="V919" s="160"/>
      <c r="W919" s="160"/>
      <c r="X919" s="150"/>
      <c r="Y919" s="150"/>
      <c r="Z919" s="150"/>
      <c r="AA919" s="150"/>
      <c r="AB919" s="150"/>
      <c r="AC919" s="150"/>
      <c r="AD919" s="150"/>
      <c r="AE919" s="150"/>
      <c r="AF919" s="150"/>
      <c r="AG919" s="150" t="s">
        <v>370</v>
      </c>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1" x14ac:dyDescent="0.2">
      <c r="A920" s="157"/>
      <c r="B920" s="158"/>
      <c r="C920" s="186" t="s">
        <v>926</v>
      </c>
      <c r="D920" s="165"/>
      <c r="E920" s="166"/>
      <c r="F920" s="160"/>
      <c r="G920" s="160"/>
      <c r="H920" s="160"/>
      <c r="I920" s="160"/>
      <c r="J920" s="160"/>
      <c r="K920" s="160"/>
      <c r="L920" s="160"/>
      <c r="M920" s="160"/>
      <c r="N920" s="160"/>
      <c r="O920" s="160"/>
      <c r="P920" s="160"/>
      <c r="Q920" s="160"/>
      <c r="R920" s="160"/>
      <c r="S920" s="160"/>
      <c r="T920" s="160"/>
      <c r="U920" s="160"/>
      <c r="V920" s="160"/>
      <c r="W920" s="160"/>
      <c r="X920" s="150"/>
      <c r="Y920" s="150"/>
      <c r="Z920" s="150"/>
      <c r="AA920" s="150"/>
      <c r="AB920" s="150"/>
      <c r="AC920" s="150"/>
      <c r="AD920" s="150"/>
      <c r="AE920" s="150"/>
      <c r="AF920" s="150"/>
      <c r="AG920" s="150" t="s">
        <v>315</v>
      </c>
      <c r="AH920" s="150">
        <v>0</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1" x14ac:dyDescent="0.2">
      <c r="A921" s="157"/>
      <c r="B921" s="158"/>
      <c r="C921" s="186" t="s">
        <v>989</v>
      </c>
      <c r="D921" s="165"/>
      <c r="E921" s="166"/>
      <c r="F921" s="160"/>
      <c r="G921" s="160"/>
      <c r="H921" s="160"/>
      <c r="I921" s="160"/>
      <c r="J921" s="160"/>
      <c r="K921" s="160"/>
      <c r="L921" s="160"/>
      <c r="M921" s="160"/>
      <c r="N921" s="160"/>
      <c r="O921" s="160"/>
      <c r="P921" s="160"/>
      <c r="Q921" s="160"/>
      <c r="R921" s="160"/>
      <c r="S921" s="160"/>
      <c r="T921" s="160"/>
      <c r="U921" s="160"/>
      <c r="V921" s="160"/>
      <c r="W921" s="160"/>
      <c r="X921" s="150"/>
      <c r="Y921" s="150"/>
      <c r="Z921" s="150"/>
      <c r="AA921" s="150"/>
      <c r="AB921" s="150"/>
      <c r="AC921" s="150"/>
      <c r="AD921" s="150"/>
      <c r="AE921" s="150"/>
      <c r="AF921" s="150"/>
      <c r="AG921" s="150" t="s">
        <v>315</v>
      </c>
      <c r="AH921" s="150">
        <v>0</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1" x14ac:dyDescent="0.2">
      <c r="A922" s="157"/>
      <c r="B922" s="158"/>
      <c r="C922" s="186" t="s">
        <v>990</v>
      </c>
      <c r="D922" s="165"/>
      <c r="E922" s="166">
        <v>3122.3310000000001</v>
      </c>
      <c r="F922" s="160"/>
      <c r="G922" s="160"/>
      <c r="H922" s="160"/>
      <c r="I922" s="160"/>
      <c r="J922" s="160"/>
      <c r="K922" s="160"/>
      <c r="L922" s="160"/>
      <c r="M922" s="160"/>
      <c r="N922" s="160"/>
      <c r="O922" s="160"/>
      <c r="P922" s="160"/>
      <c r="Q922" s="160"/>
      <c r="R922" s="160"/>
      <c r="S922" s="160"/>
      <c r="T922" s="160"/>
      <c r="U922" s="160"/>
      <c r="V922" s="160"/>
      <c r="W922" s="160"/>
      <c r="X922" s="150"/>
      <c r="Y922" s="150"/>
      <c r="Z922" s="150"/>
      <c r="AA922" s="150"/>
      <c r="AB922" s="150"/>
      <c r="AC922" s="150"/>
      <c r="AD922" s="150"/>
      <c r="AE922" s="150"/>
      <c r="AF922" s="150"/>
      <c r="AG922" s="150" t="s">
        <v>315</v>
      </c>
      <c r="AH922" s="150">
        <v>0</v>
      </c>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
      <c r="A923" s="157"/>
      <c r="B923" s="158"/>
      <c r="C923" s="246"/>
      <c r="D923" s="247"/>
      <c r="E923" s="247"/>
      <c r="F923" s="247"/>
      <c r="G923" s="247"/>
      <c r="H923" s="160"/>
      <c r="I923" s="160"/>
      <c r="J923" s="160"/>
      <c r="K923" s="160"/>
      <c r="L923" s="160"/>
      <c r="M923" s="160"/>
      <c r="N923" s="160"/>
      <c r="O923" s="160"/>
      <c r="P923" s="160"/>
      <c r="Q923" s="160"/>
      <c r="R923" s="160"/>
      <c r="S923" s="160"/>
      <c r="T923" s="160"/>
      <c r="U923" s="160"/>
      <c r="V923" s="160"/>
      <c r="W923" s="160"/>
      <c r="X923" s="150"/>
      <c r="Y923" s="150"/>
      <c r="Z923" s="150"/>
      <c r="AA923" s="150"/>
      <c r="AB923" s="150"/>
      <c r="AC923" s="150"/>
      <c r="AD923" s="150"/>
      <c r="AE923" s="150"/>
      <c r="AF923" s="150"/>
      <c r="AG923" s="150" t="s">
        <v>295</v>
      </c>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x14ac:dyDescent="0.2">
      <c r="A924" s="168" t="s">
        <v>285</v>
      </c>
      <c r="B924" s="169" t="s">
        <v>229</v>
      </c>
      <c r="C924" s="184" t="s">
        <v>230</v>
      </c>
      <c r="D924" s="170"/>
      <c r="E924" s="171"/>
      <c r="F924" s="172"/>
      <c r="G924" s="172">
        <f>SUMIF(AG925:AG928,"&lt;&gt;NOR",G925:G928)</f>
        <v>0</v>
      </c>
      <c r="H924" s="172"/>
      <c r="I924" s="172">
        <f>SUM(I925:I928)</f>
        <v>0</v>
      </c>
      <c r="J924" s="172"/>
      <c r="K924" s="172">
        <f>SUM(K925:K928)</f>
        <v>0</v>
      </c>
      <c r="L924" s="172"/>
      <c r="M924" s="172">
        <f>SUM(M925:M928)</f>
        <v>0</v>
      </c>
      <c r="N924" s="172"/>
      <c r="O924" s="172">
        <f>SUM(O925:O928)</f>
        <v>0</v>
      </c>
      <c r="P924" s="172"/>
      <c r="Q924" s="172">
        <f>SUM(Q925:Q928)</f>
        <v>0</v>
      </c>
      <c r="R924" s="172"/>
      <c r="S924" s="172"/>
      <c r="T924" s="173"/>
      <c r="U924" s="167"/>
      <c r="V924" s="167">
        <f>SUM(V925:V928)</f>
        <v>0</v>
      </c>
      <c r="W924" s="167"/>
      <c r="AG924" t="s">
        <v>286</v>
      </c>
    </row>
    <row r="925" spans="1:60" ht="22.5" outlineLevel="1" x14ac:dyDescent="0.2">
      <c r="A925" s="174">
        <v>155</v>
      </c>
      <c r="B925" s="175" t="s">
        <v>991</v>
      </c>
      <c r="C925" s="185" t="s">
        <v>992</v>
      </c>
      <c r="D925" s="176" t="s">
        <v>856</v>
      </c>
      <c r="E925" s="177">
        <v>1</v>
      </c>
      <c r="F925" s="178"/>
      <c r="G925" s="179">
        <f>ROUND(E925*F925,2)</f>
        <v>0</v>
      </c>
      <c r="H925" s="178"/>
      <c r="I925" s="179">
        <f>ROUND(E925*H925,2)</f>
        <v>0</v>
      </c>
      <c r="J925" s="178"/>
      <c r="K925" s="179">
        <f>ROUND(E925*J925,2)</f>
        <v>0</v>
      </c>
      <c r="L925" s="179">
        <v>21</v>
      </c>
      <c r="M925" s="179">
        <f>G925*(1+L925/100)</f>
        <v>0</v>
      </c>
      <c r="N925" s="179">
        <v>0</v>
      </c>
      <c r="O925" s="179">
        <f>ROUND(E925*N925,2)</f>
        <v>0</v>
      </c>
      <c r="P925" s="179">
        <v>0</v>
      </c>
      <c r="Q925" s="179">
        <f>ROUND(E925*P925,2)</f>
        <v>0</v>
      </c>
      <c r="R925" s="179"/>
      <c r="S925" s="179" t="s">
        <v>322</v>
      </c>
      <c r="T925" s="180" t="s">
        <v>291</v>
      </c>
      <c r="U925" s="160">
        <v>0</v>
      </c>
      <c r="V925" s="160">
        <f>ROUND(E925*U925,2)</f>
        <v>0</v>
      </c>
      <c r="W925" s="160"/>
      <c r="X925" s="150"/>
      <c r="Y925" s="150"/>
      <c r="Z925" s="150"/>
      <c r="AA925" s="150"/>
      <c r="AB925" s="150"/>
      <c r="AC925" s="150"/>
      <c r="AD925" s="150"/>
      <c r="AE925" s="150"/>
      <c r="AF925" s="150"/>
      <c r="AG925" s="150" t="s">
        <v>340</v>
      </c>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1" x14ac:dyDescent="0.2">
      <c r="A926" s="157"/>
      <c r="B926" s="158"/>
      <c r="C926" s="242"/>
      <c r="D926" s="243"/>
      <c r="E926" s="243"/>
      <c r="F926" s="243"/>
      <c r="G926" s="243"/>
      <c r="H926" s="160"/>
      <c r="I926" s="160"/>
      <c r="J926" s="160"/>
      <c r="K926" s="160"/>
      <c r="L926" s="160"/>
      <c r="M926" s="160"/>
      <c r="N926" s="160"/>
      <c r="O926" s="160"/>
      <c r="P926" s="160"/>
      <c r="Q926" s="160"/>
      <c r="R926" s="160"/>
      <c r="S926" s="160"/>
      <c r="T926" s="160"/>
      <c r="U926" s="160"/>
      <c r="V926" s="160"/>
      <c r="W926" s="160"/>
      <c r="X926" s="150"/>
      <c r="Y926" s="150"/>
      <c r="Z926" s="150"/>
      <c r="AA926" s="150"/>
      <c r="AB926" s="150"/>
      <c r="AC926" s="150"/>
      <c r="AD926" s="150"/>
      <c r="AE926" s="150"/>
      <c r="AF926" s="150"/>
      <c r="AG926" s="150" t="s">
        <v>295</v>
      </c>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ht="22.5" outlineLevel="1" x14ac:dyDescent="0.2">
      <c r="A927" s="174">
        <v>156</v>
      </c>
      <c r="B927" s="175" t="s">
        <v>993</v>
      </c>
      <c r="C927" s="185" t="s">
        <v>994</v>
      </c>
      <c r="D927" s="176" t="s">
        <v>856</v>
      </c>
      <c r="E927" s="177">
        <v>1</v>
      </c>
      <c r="F927" s="178"/>
      <c r="G927" s="179">
        <f>ROUND(E927*F927,2)</f>
        <v>0</v>
      </c>
      <c r="H927" s="178"/>
      <c r="I927" s="179">
        <f>ROUND(E927*H927,2)</f>
        <v>0</v>
      </c>
      <c r="J927" s="178"/>
      <c r="K927" s="179">
        <f>ROUND(E927*J927,2)</f>
        <v>0</v>
      </c>
      <c r="L927" s="179">
        <v>21</v>
      </c>
      <c r="M927" s="179">
        <f>G927*(1+L927/100)</f>
        <v>0</v>
      </c>
      <c r="N927" s="179">
        <v>0</v>
      </c>
      <c r="O927" s="179">
        <f>ROUND(E927*N927,2)</f>
        <v>0</v>
      </c>
      <c r="P927" s="179">
        <v>0</v>
      </c>
      <c r="Q927" s="179">
        <f>ROUND(E927*P927,2)</f>
        <v>0</v>
      </c>
      <c r="R927" s="179"/>
      <c r="S927" s="179" t="s">
        <v>322</v>
      </c>
      <c r="T927" s="180" t="s">
        <v>291</v>
      </c>
      <c r="U927" s="160">
        <v>0</v>
      </c>
      <c r="V927" s="160">
        <f>ROUND(E927*U927,2)</f>
        <v>0</v>
      </c>
      <c r="W927" s="160"/>
      <c r="X927" s="150"/>
      <c r="Y927" s="150"/>
      <c r="Z927" s="150"/>
      <c r="AA927" s="150"/>
      <c r="AB927" s="150"/>
      <c r="AC927" s="150"/>
      <c r="AD927" s="150"/>
      <c r="AE927" s="150"/>
      <c r="AF927" s="150"/>
      <c r="AG927" s="150" t="s">
        <v>340</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
      <c r="A928" s="157"/>
      <c r="B928" s="158"/>
      <c r="C928" s="242"/>
      <c r="D928" s="243"/>
      <c r="E928" s="243"/>
      <c r="F928" s="243"/>
      <c r="G928" s="243"/>
      <c r="H928" s="160"/>
      <c r="I928" s="160"/>
      <c r="J928" s="160"/>
      <c r="K928" s="160"/>
      <c r="L928" s="160"/>
      <c r="M928" s="160"/>
      <c r="N928" s="160"/>
      <c r="O928" s="160"/>
      <c r="P928" s="160"/>
      <c r="Q928" s="160"/>
      <c r="R928" s="160"/>
      <c r="S928" s="160"/>
      <c r="T928" s="160"/>
      <c r="U928" s="160"/>
      <c r="V928" s="160"/>
      <c r="W928" s="160"/>
      <c r="X928" s="150"/>
      <c r="Y928" s="150"/>
      <c r="Z928" s="150"/>
      <c r="AA928" s="150"/>
      <c r="AB928" s="150"/>
      <c r="AC928" s="150"/>
      <c r="AD928" s="150"/>
      <c r="AE928" s="150"/>
      <c r="AF928" s="150"/>
      <c r="AG928" s="150" t="s">
        <v>295</v>
      </c>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x14ac:dyDescent="0.2">
      <c r="A929" s="168" t="s">
        <v>285</v>
      </c>
      <c r="B929" s="169" t="s">
        <v>233</v>
      </c>
      <c r="C929" s="184" t="s">
        <v>234</v>
      </c>
      <c r="D929" s="170"/>
      <c r="E929" s="171"/>
      <c r="F929" s="172"/>
      <c r="G929" s="172">
        <f>SUMIF(AG930:AG931,"&lt;&gt;NOR",G930:G931)</f>
        <v>0</v>
      </c>
      <c r="H929" s="172"/>
      <c r="I929" s="172">
        <f>SUM(I930:I931)</f>
        <v>0</v>
      </c>
      <c r="J929" s="172"/>
      <c r="K929" s="172">
        <f>SUM(K930:K931)</f>
        <v>0</v>
      </c>
      <c r="L929" s="172"/>
      <c r="M929" s="172">
        <f>SUM(M930:M931)</f>
        <v>0</v>
      </c>
      <c r="N929" s="172"/>
      <c r="O929" s="172">
        <f>SUM(O930:O931)</f>
        <v>0</v>
      </c>
      <c r="P929" s="172"/>
      <c r="Q929" s="172">
        <f>SUM(Q930:Q931)</f>
        <v>0</v>
      </c>
      <c r="R929" s="172"/>
      <c r="S929" s="172"/>
      <c r="T929" s="173"/>
      <c r="U929" s="167"/>
      <c r="V929" s="167">
        <f>SUM(V930:V931)</f>
        <v>0</v>
      </c>
      <c r="W929" s="167"/>
      <c r="AG929" t="s">
        <v>286</v>
      </c>
    </row>
    <row r="930" spans="1:60" outlineLevel="1" x14ac:dyDescent="0.2">
      <c r="A930" s="174">
        <v>157</v>
      </c>
      <c r="B930" s="175" t="s">
        <v>995</v>
      </c>
      <c r="C930" s="185" t="s">
        <v>996</v>
      </c>
      <c r="D930" s="176" t="s">
        <v>484</v>
      </c>
      <c r="E930" s="177">
        <v>1</v>
      </c>
      <c r="F930" s="178"/>
      <c r="G930" s="179">
        <f>ROUND(E930*F930,2)</f>
        <v>0</v>
      </c>
      <c r="H930" s="178"/>
      <c r="I930" s="179">
        <f>ROUND(E930*H930,2)</f>
        <v>0</v>
      </c>
      <c r="J930" s="178"/>
      <c r="K930" s="179">
        <f>ROUND(E930*J930,2)</f>
        <v>0</v>
      </c>
      <c r="L930" s="179">
        <v>21</v>
      </c>
      <c r="M930" s="179">
        <f>G930*(1+L930/100)</f>
        <v>0</v>
      </c>
      <c r="N930" s="179">
        <v>0</v>
      </c>
      <c r="O930" s="179">
        <f>ROUND(E930*N930,2)</f>
        <v>0</v>
      </c>
      <c r="P930" s="179">
        <v>0</v>
      </c>
      <c r="Q930" s="179">
        <f>ROUND(E930*P930,2)</f>
        <v>0</v>
      </c>
      <c r="R930" s="179"/>
      <c r="S930" s="179" t="s">
        <v>322</v>
      </c>
      <c r="T930" s="180" t="s">
        <v>291</v>
      </c>
      <c r="U930" s="160">
        <v>0</v>
      </c>
      <c r="V930" s="160">
        <f>ROUND(E930*U930,2)</f>
        <v>0</v>
      </c>
      <c r="W930" s="160"/>
      <c r="X930" s="150"/>
      <c r="Y930" s="150"/>
      <c r="Z930" s="150"/>
      <c r="AA930" s="150"/>
      <c r="AB930" s="150"/>
      <c r="AC930" s="150"/>
      <c r="AD930" s="150"/>
      <c r="AE930" s="150"/>
      <c r="AF930" s="150"/>
      <c r="AG930" s="150" t="s">
        <v>340</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1" x14ac:dyDescent="0.2">
      <c r="A931" s="157"/>
      <c r="B931" s="158"/>
      <c r="C931" s="242"/>
      <c r="D931" s="243"/>
      <c r="E931" s="243"/>
      <c r="F931" s="243"/>
      <c r="G931" s="243"/>
      <c r="H931" s="160"/>
      <c r="I931" s="160"/>
      <c r="J931" s="160"/>
      <c r="K931" s="160"/>
      <c r="L931" s="160"/>
      <c r="M931" s="160"/>
      <c r="N931" s="160"/>
      <c r="O931" s="160"/>
      <c r="P931" s="160"/>
      <c r="Q931" s="160"/>
      <c r="R931" s="160"/>
      <c r="S931" s="160"/>
      <c r="T931" s="160"/>
      <c r="U931" s="160"/>
      <c r="V931" s="160"/>
      <c r="W931" s="160"/>
      <c r="X931" s="150"/>
      <c r="Y931" s="150"/>
      <c r="Z931" s="150"/>
      <c r="AA931" s="150"/>
      <c r="AB931" s="150"/>
      <c r="AC931" s="150"/>
      <c r="AD931" s="150"/>
      <c r="AE931" s="150"/>
      <c r="AF931" s="150"/>
      <c r="AG931" s="150" t="s">
        <v>295</v>
      </c>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x14ac:dyDescent="0.2">
      <c r="A932" s="168" t="s">
        <v>285</v>
      </c>
      <c r="B932" s="169" t="s">
        <v>235</v>
      </c>
      <c r="C932" s="184" t="s">
        <v>236</v>
      </c>
      <c r="D932" s="170"/>
      <c r="E932" s="171"/>
      <c r="F932" s="172"/>
      <c r="G932" s="172">
        <f>SUMIF(AG933:AG943,"&lt;&gt;NOR",G933:G943)</f>
        <v>0</v>
      </c>
      <c r="H932" s="172"/>
      <c r="I932" s="172">
        <f>SUM(I933:I943)</f>
        <v>0</v>
      </c>
      <c r="J932" s="172"/>
      <c r="K932" s="172">
        <f>SUM(K933:K943)</f>
        <v>0</v>
      </c>
      <c r="L932" s="172"/>
      <c r="M932" s="172">
        <f>SUM(M933:M943)</f>
        <v>0</v>
      </c>
      <c r="N932" s="172"/>
      <c r="O932" s="172">
        <f>SUM(O933:O943)</f>
        <v>0.12</v>
      </c>
      <c r="P932" s="172"/>
      <c r="Q932" s="172">
        <f>SUM(Q933:Q943)</f>
        <v>0</v>
      </c>
      <c r="R932" s="172"/>
      <c r="S932" s="172"/>
      <c r="T932" s="173"/>
      <c r="U932" s="167"/>
      <c r="V932" s="167">
        <f>SUM(V933:V943)</f>
        <v>0</v>
      </c>
      <c r="W932" s="167"/>
      <c r="AG932" t="s">
        <v>286</v>
      </c>
    </row>
    <row r="933" spans="1:60" outlineLevel="1" x14ac:dyDescent="0.2">
      <c r="A933" s="174">
        <v>158</v>
      </c>
      <c r="B933" s="175" t="s">
        <v>997</v>
      </c>
      <c r="C933" s="185" t="s">
        <v>998</v>
      </c>
      <c r="D933" s="176" t="s">
        <v>384</v>
      </c>
      <c r="E933" s="177">
        <v>0.59</v>
      </c>
      <c r="F933" s="178"/>
      <c r="G933" s="179">
        <f>ROUND(E933*F933,2)</f>
        <v>0</v>
      </c>
      <c r="H933" s="178"/>
      <c r="I933" s="179">
        <f>ROUND(E933*H933,2)</f>
        <v>0</v>
      </c>
      <c r="J933" s="178"/>
      <c r="K933" s="179">
        <f>ROUND(E933*J933,2)</f>
        <v>0</v>
      </c>
      <c r="L933" s="179">
        <v>21</v>
      </c>
      <c r="M933" s="179">
        <f>G933*(1+L933/100)</f>
        <v>0</v>
      </c>
      <c r="N933" s="179">
        <v>0.20873</v>
      </c>
      <c r="O933" s="179">
        <f>ROUND(E933*N933,2)</f>
        <v>0.12</v>
      </c>
      <c r="P933" s="179">
        <v>0</v>
      </c>
      <c r="Q933" s="179">
        <f>ROUND(E933*P933,2)</f>
        <v>0</v>
      </c>
      <c r="R933" s="179"/>
      <c r="S933" s="179" t="s">
        <v>322</v>
      </c>
      <c r="T933" s="180" t="s">
        <v>715</v>
      </c>
      <c r="U933" s="160">
        <v>0</v>
      </c>
      <c r="V933" s="160">
        <f>ROUND(E933*U933,2)</f>
        <v>0</v>
      </c>
      <c r="W933" s="160"/>
      <c r="X933" s="150"/>
      <c r="Y933" s="150"/>
      <c r="Z933" s="150"/>
      <c r="AA933" s="150"/>
      <c r="AB933" s="150"/>
      <c r="AC933" s="150"/>
      <c r="AD933" s="150"/>
      <c r="AE933" s="150"/>
      <c r="AF933" s="150"/>
      <c r="AG933" s="150" t="s">
        <v>340</v>
      </c>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57"/>
      <c r="B934" s="158"/>
      <c r="C934" s="186" t="s">
        <v>567</v>
      </c>
      <c r="D934" s="165"/>
      <c r="E934" s="166"/>
      <c r="F934" s="160"/>
      <c r="G934" s="160"/>
      <c r="H934" s="160"/>
      <c r="I934" s="160"/>
      <c r="J934" s="160"/>
      <c r="K934" s="160"/>
      <c r="L934" s="160"/>
      <c r="M934" s="160"/>
      <c r="N934" s="160"/>
      <c r="O934" s="160"/>
      <c r="P934" s="160"/>
      <c r="Q934" s="160"/>
      <c r="R934" s="160"/>
      <c r="S934" s="160"/>
      <c r="T934" s="160"/>
      <c r="U934" s="160"/>
      <c r="V934" s="160"/>
      <c r="W934" s="160"/>
      <c r="X934" s="150"/>
      <c r="Y934" s="150"/>
      <c r="Z934" s="150"/>
      <c r="AA934" s="150"/>
      <c r="AB934" s="150"/>
      <c r="AC934" s="150"/>
      <c r="AD934" s="150"/>
      <c r="AE934" s="150"/>
      <c r="AF934" s="150"/>
      <c r="AG934" s="150" t="s">
        <v>315</v>
      </c>
      <c r="AH934" s="150">
        <v>0</v>
      </c>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57"/>
      <c r="B935" s="158"/>
      <c r="C935" s="186" t="s">
        <v>568</v>
      </c>
      <c r="D935" s="165"/>
      <c r="E935" s="166"/>
      <c r="F935" s="160"/>
      <c r="G935" s="160"/>
      <c r="H935" s="160"/>
      <c r="I935" s="160"/>
      <c r="J935" s="160"/>
      <c r="K935" s="160"/>
      <c r="L935" s="160"/>
      <c r="M935" s="160"/>
      <c r="N935" s="160"/>
      <c r="O935" s="160"/>
      <c r="P935" s="160"/>
      <c r="Q935" s="160"/>
      <c r="R935" s="160"/>
      <c r="S935" s="160"/>
      <c r="T935" s="160"/>
      <c r="U935" s="160"/>
      <c r="V935" s="160"/>
      <c r="W935" s="160"/>
      <c r="X935" s="150"/>
      <c r="Y935" s="150"/>
      <c r="Z935" s="150"/>
      <c r="AA935" s="150"/>
      <c r="AB935" s="150"/>
      <c r="AC935" s="150"/>
      <c r="AD935" s="150"/>
      <c r="AE935" s="150"/>
      <c r="AF935" s="150"/>
      <c r="AG935" s="150" t="s">
        <v>315</v>
      </c>
      <c r="AH935" s="150">
        <v>0</v>
      </c>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57"/>
      <c r="B936" s="158"/>
      <c r="C936" s="186" t="s">
        <v>569</v>
      </c>
      <c r="D936" s="165"/>
      <c r="E936" s="166">
        <v>0.59</v>
      </c>
      <c r="F936" s="160"/>
      <c r="G936" s="160"/>
      <c r="H936" s="160"/>
      <c r="I936" s="160"/>
      <c r="J936" s="160"/>
      <c r="K936" s="160"/>
      <c r="L936" s="160"/>
      <c r="M936" s="160"/>
      <c r="N936" s="160"/>
      <c r="O936" s="160"/>
      <c r="P936" s="160"/>
      <c r="Q936" s="160"/>
      <c r="R936" s="160"/>
      <c r="S936" s="160"/>
      <c r="T936" s="160"/>
      <c r="U936" s="160"/>
      <c r="V936" s="160"/>
      <c r="W936" s="160"/>
      <c r="X936" s="150"/>
      <c r="Y936" s="150"/>
      <c r="Z936" s="150"/>
      <c r="AA936" s="150"/>
      <c r="AB936" s="150"/>
      <c r="AC936" s="150"/>
      <c r="AD936" s="150"/>
      <c r="AE936" s="150"/>
      <c r="AF936" s="150"/>
      <c r="AG936" s="150" t="s">
        <v>315</v>
      </c>
      <c r="AH936" s="150">
        <v>0</v>
      </c>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57"/>
      <c r="B937" s="158"/>
      <c r="C937" s="246"/>
      <c r="D937" s="247"/>
      <c r="E937" s="247"/>
      <c r="F937" s="247"/>
      <c r="G937" s="247"/>
      <c r="H937" s="160"/>
      <c r="I937" s="160"/>
      <c r="J937" s="160"/>
      <c r="K937" s="160"/>
      <c r="L937" s="160"/>
      <c r="M937" s="160"/>
      <c r="N937" s="160"/>
      <c r="O937" s="160"/>
      <c r="P937" s="160"/>
      <c r="Q937" s="160"/>
      <c r="R937" s="160"/>
      <c r="S937" s="160"/>
      <c r="T937" s="160"/>
      <c r="U937" s="160"/>
      <c r="V937" s="160"/>
      <c r="W937" s="160"/>
      <c r="X937" s="150"/>
      <c r="Y937" s="150"/>
      <c r="Z937" s="150"/>
      <c r="AA937" s="150"/>
      <c r="AB937" s="150"/>
      <c r="AC937" s="150"/>
      <c r="AD937" s="150"/>
      <c r="AE937" s="150"/>
      <c r="AF937" s="150"/>
      <c r="AG937" s="150" t="s">
        <v>295</v>
      </c>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ht="22.5" outlineLevel="1" x14ac:dyDescent="0.2">
      <c r="A938" s="157">
        <v>159</v>
      </c>
      <c r="B938" s="158" t="s">
        <v>999</v>
      </c>
      <c r="C938" s="190" t="s">
        <v>1000</v>
      </c>
      <c r="D938" s="159" t="s">
        <v>0</v>
      </c>
      <c r="E938" s="182"/>
      <c r="F938" s="161"/>
      <c r="G938" s="160">
        <f>ROUND(E938*F938,2)</f>
        <v>0</v>
      </c>
      <c r="H938" s="161"/>
      <c r="I938" s="160">
        <f>ROUND(E938*H938,2)</f>
        <v>0</v>
      </c>
      <c r="J938" s="161"/>
      <c r="K938" s="160">
        <f>ROUND(E938*J938,2)</f>
        <v>0</v>
      </c>
      <c r="L938" s="160">
        <v>21</v>
      </c>
      <c r="M938" s="160">
        <f>G938*(1+L938/100)</f>
        <v>0</v>
      </c>
      <c r="N938" s="160">
        <v>0</v>
      </c>
      <c r="O938" s="160">
        <f>ROUND(E938*N938,2)</f>
        <v>0</v>
      </c>
      <c r="P938" s="160">
        <v>0</v>
      </c>
      <c r="Q938" s="160">
        <f>ROUND(E938*P938,2)</f>
        <v>0</v>
      </c>
      <c r="R938" s="160" t="s">
        <v>1001</v>
      </c>
      <c r="S938" s="160" t="s">
        <v>290</v>
      </c>
      <c r="T938" s="160" t="s">
        <v>361</v>
      </c>
      <c r="U938" s="160">
        <v>0</v>
      </c>
      <c r="V938" s="160">
        <f>ROUND(E938*U938,2)</f>
        <v>0</v>
      </c>
      <c r="W938" s="160"/>
      <c r="X938" s="150"/>
      <c r="Y938" s="150"/>
      <c r="Z938" s="150"/>
      <c r="AA938" s="150"/>
      <c r="AB938" s="150"/>
      <c r="AC938" s="150"/>
      <c r="AD938" s="150"/>
      <c r="AE938" s="150"/>
      <c r="AF938" s="150"/>
      <c r="AG938" s="150" t="s">
        <v>879</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57"/>
      <c r="B939" s="158"/>
      <c r="C939" s="257" t="s">
        <v>925</v>
      </c>
      <c r="D939" s="258"/>
      <c r="E939" s="258"/>
      <c r="F939" s="258"/>
      <c r="G939" s="258"/>
      <c r="H939" s="160"/>
      <c r="I939" s="160"/>
      <c r="J939" s="160"/>
      <c r="K939" s="160"/>
      <c r="L939" s="160"/>
      <c r="M939" s="160"/>
      <c r="N939" s="160"/>
      <c r="O939" s="160"/>
      <c r="P939" s="160"/>
      <c r="Q939" s="160"/>
      <c r="R939" s="160"/>
      <c r="S939" s="160"/>
      <c r="T939" s="160"/>
      <c r="U939" s="160"/>
      <c r="V939" s="160"/>
      <c r="W939" s="160"/>
      <c r="X939" s="150"/>
      <c r="Y939" s="150"/>
      <c r="Z939" s="150"/>
      <c r="AA939" s="150"/>
      <c r="AB939" s="150"/>
      <c r="AC939" s="150"/>
      <c r="AD939" s="150"/>
      <c r="AE939" s="150"/>
      <c r="AF939" s="150"/>
      <c r="AG939" s="150" t="s">
        <v>370</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57"/>
      <c r="B940" s="158"/>
      <c r="C940" s="186" t="s">
        <v>926</v>
      </c>
      <c r="D940" s="165"/>
      <c r="E940" s="166"/>
      <c r="F940" s="160"/>
      <c r="G940" s="160"/>
      <c r="H940" s="160"/>
      <c r="I940" s="160"/>
      <c r="J940" s="160"/>
      <c r="K940" s="160"/>
      <c r="L940" s="160"/>
      <c r="M940" s="160"/>
      <c r="N940" s="160"/>
      <c r="O940" s="160"/>
      <c r="P940" s="160"/>
      <c r="Q940" s="160"/>
      <c r="R940" s="160"/>
      <c r="S940" s="160"/>
      <c r="T940" s="160"/>
      <c r="U940" s="160"/>
      <c r="V940" s="160"/>
      <c r="W940" s="160"/>
      <c r="X940" s="150"/>
      <c r="Y940" s="150"/>
      <c r="Z940" s="150"/>
      <c r="AA940" s="150"/>
      <c r="AB940" s="150"/>
      <c r="AC940" s="150"/>
      <c r="AD940" s="150"/>
      <c r="AE940" s="150"/>
      <c r="AF940" s="150"/>
      <c r="AG940" s="150" t="s">
        <v>315</v>
      </c>
      <c r="AH940" s="150">
        <v>0</v>
      </c>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57"/>
      <c r="B941" s="158"/>
      <c r="C941" s="186" t="s">
        <v>1002</v>
      </c>
      <c r="D941" s="165"/>
      <c r="E941" s="166"/>
      <c r="F941" s="160"/>
      <c r="G941" s="160"/>
      <c r="H941" s="160"/>
      <c r="I941" s="160"/>
      <c r="J941" s="160"/>
      <c r="K941" s="160"/>
      <c r="L941" s="160"/>
      <c r="M941" s="160"/>
      <c r="N941" s="160"/>
      <c r="O941" s="160"/>
      <c r="P941" s="160"/>
      <c r="Q941" s="160"/>
      <c r="R941" s="160"/>
      <c r="S941" s="160"/>
      <c r="T941" s="160"/>
      <c r="U941" s="160"/>
      <c r="V941" s="160"/>
      <c r="W941" s="160"/>
      <c r="X941" s="150"/>
      <c r="Y941" s="150"/>
      <c r="Z941" s="150"/>
      <c r="AA941" s="150"/>
      <c r="AB941" s="150"/>
      <c r="AC941" s="150"/>
      <c r="AD941" s="150"/>
      <c r="AE941" s="150"/>
      <c r="AF941" s="150"/>
      <c r="AG941" s="150" t="s">
        <v>315</v>
      </c>
      <c r="AH941" s="150">
        <v>0</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57"/>
      <c r="B942" s="158"/>
      <c r="C942" s="186" t="s">
        <v>1003</v>
      </c>
      <c r="D942" s="165"/>
      <c r="E942" s="166">
        <v>16.2712</v>
      </c>
      <c r="F942" s="160"/>
      <c r="G942" s="160"/>
      <c r="H942" s="160"/>
      <c r="I942" s="160"/>
      <c r="J942" s="160"/>
      <c r="K942" s="160"/>
      <c r="L942" s="160"/>
      <c r="M942" s="160"/>
      <c r="N942" s="160"/>
      <c r="O942" s="160"/>
      <c r="P942" s="160"/>
      <c r="Q942" s="160"/>
      <c r="R942" s="160"/>
      <c r="S942" s="160"/>
      <c r="T942" s="160"/>
      <c r="U942" s="160"/>
      <c r="V942" s="160"/>
      <c r="W942" s="160"/>
      <c r="X942" s="150"/>
      <c r="Y942" s="150"/>
      <c r="Z942" s="150"/>
      <c r="AA942" s="150"/>
      <c r="AB942" s="150"/>
      <c r="AC942" s="150"/>
      <c r="AD942" s="150"/>
      <c r="AE942" s="150"/>
      <c r="AF942" s="150"/>
      <c r="AG942" s="150" t="s">
        <v>315</v>
      </c>
      <c r="AH942" s="150">
        <v>0</v>
      </c>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57"/>
      <c r="B943" s="158"/>
      <c r="C943" s="246"/>
      <c r="D943" s="247"/>
      <c r="E943" s="247"/>
      <c r="F943" s="247"/>
      <c r="G943" s="247"/>
      <c r="H943" s="160"/>
      <c r="I943" s="160"/>
      <c r="J943" s="160"/>
      <c r="K943" s="160"/>
      <c r="L943" s="160"/>
      <c r="M943" s="160"/>
      <c r="N943" s="160"/>
      <c r="O943" s="160"/>
      <c r="P943" s="160"/>
      <c r="Q943" s="160"/>
      <c r="R943" s="160"/>
      <c r="S943" s="160"/>
      <c r="T943" s="160"/>
      <c r="U943" s="160"/>
      <c r="V943" s="160"/>
      <c r="W943" s="160"/>
      <c r="X943" s="150"/>
      <c r="Y943" s="150"/>
      <c r="Z943" s="150"/>
      <c r="AA943" s="150"/>
      <c r="AB943" s="150"/>
      <c r="AC943" s="150"/>
      <c r="AD943" s="150"/>
      <c r="AE943" s="150"/>
      <c r="AF943" s="150"/>
      <c r="AG943" s="150" t="s">
        <v>295</v>
      </c>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x14ac:dyDescent="0.2">
      <c r="A944" s="168" t="s">
        <v>285</v>
      </c>
      <c r="B944" s="169" t="s">
        <v>237</v>
      </c>
      <c r="C944" s="184" t="s">
        <v>238</v>
      </c>
      <c r="D944" s="170"/>
      <c r="E944" s="171"/>
      <c r="F944" s="172"/>
      <c r="G944" s="172">
        <f>SUMIF(AG945:AG1023,"&lt;&gt;NOR",G945:G1023)</f>
        <v>0</v>
      </c>
      <c r="H944" s="172"/>
      <c r="I944" s="172">
        <f>SUM(I945:I1023)</f>
        <v>0</v>
      </c>
      <c r="J944" s="172"/>
      <c r="K944" s="172">
        <f>SUM(K945:K1023)</f>
        <v>0</v>
      </c>
      <c r="L944" s="172"/>
      <c r="M944" s="172">
        <f>SUM(M945:M1023)</f>
        <v>0</v>
      </c>
      <c r="N944" s="172"/>
      <c r="O944" s="172">
        <f>SUM(O945:O1023)</f>
        <v>0.54</v>
      </c>
      <c r="P944" s="172"/>
      <c r="Q944" s="172">
        <f>SUM(Q945:Q1023)</f>
        <v>0</v>
      </c>
      <c r="R944" s="172"/>
      <c r="S944" s="172"/>
      <c r="T944" s="173"/>
      <c r="U944" s="167"/>
      <c r="V944" s="167">
        <f>SUM(V945:V1023)</f>
        <v>0</v>
      </c>
      <c r="W944" s="167"/>
      <c r="AG944" t="s">
        <v>286</v>
      </c>
    </row>
    <row r="945" spans="1:60" outlineLevel="1" x14ac:dyDescent="0.2">
      <c r="A945" s="174">
        <v>160</v>
      </c>
      <c r="B945" s="175" t="s">
        <v>1004</v>
      </c>
      <c r="C945" s="185" t="s">
        <v>1005</v>
      </c>
      <c r="D945" s="176" t="s">
        <v>384</v>
      </c>
      <c r="E945" s="177">
        <v>486.4</v>
      </c>
      <c r="F945" s="178"/>
      <c r="G945" s="179">
        <f>ROUND(E945*F945,2)</f>
        <v>0</v>
      </c>
      <c r="H945" s="178"/>
      <c r="I945" s="179">
        <f>ROUND(E945*H945,2)</f>
        <v>0</v>
      </c>
      <c r="J945" s="178"/>
      <c r="K945" s="179">
        <f>ROUND(E945*J945,2)</f>
        <v>0</v>
      </c>
      <c r="L945" s="179">
        <v>21</v>
      </c>
      <c r="M945" s="179">
        <f>G945*(1+L945/100)</f>
        <v>0</v>
      </c>
      <c r="N945" s="179">
        <v>0</v>
      </c>
      <c r="O945" s="179">
        <f>ROUND(E945*N945,2)</f>
        <v>0</v>
      </c>
      <c r="P945" s="179">
        <v>0</v>
      </c>
      <c r="Q945" s="179">
        <f>ROUND(E945*P945,2)</f>
        <v>0</v>
      </c>
      <c r="R945" s="179"/>
      <c r="S945" s="179" t="s">
        <v>322</v>
      </c>
      <c r="T945" s="180" t="s">
        <v>291</v>
      </c>
      <c r="U945" s="160">
        <v>0</v>
      </c>
      <c r="V945" s="160">
        <f>ROUND(E945*U945,2)</f>
        <v>0</v>
      </c>
      <c r="W945" s="160"/>
      <c r="X945" s="150"/>
      <c r="Y945" s="150"/>
      <c r="Z945" s="150"/>
      <c r="AA945" s="150"/>
      <c r="AB945" s="150"/>
      <c r="AC945" s="150"/>
      <c r="AD945" s="150"/>
      <c r="AE945" s="150"/>
      <c r="AF945" s="150"/>
      <c r="AG945" s="150" t="s">
        <v>523</v>
      </c>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1" x14ac:dyDescent="0.2">
      <c r="A946" s="157"/>
      <c r="B946" s="158"/>
      <c r="C946" s="186" t="s">
        <v>567</v>
      </c>
      <c r="D946" s="165"/>
      <c r="E946" s="166"/>
      <c r="F946" s="160"/>
      <c r="G946" s="160"/>
      <c r="H946" s="160"/>
      <c r="I946" s="160"/>
      <c r="J946" s="160"/>
      <c r="K946" s="160"/>
      <c r="L946" s="160"/>
      <c r="M946" s="160"/>
      <c r="N946" s="160"/>
      <c r="O946" s="160"/>
      <c r="P946" s="160"/>
      <c r="Q946" s="160"/>
      <c r="R946" s="160"/>
      <c r="S946" s="160"/>
      <c r="T946" s="160"/>
      <c r="U946" s="160"/>
      <c r="V946" s="160"/>
      <c r="W946" s="160"/>
      <c r="X946" s="150"/>
      <c r="Y946" s="150"/>
      <c r="Z946" s="150"/>
      <c r="AA946" s="150"/>
      <c r="AB946" s="150"/>
      <c r="AC946" s="150"/>
      <c r="AD946" s="150"/>
      <c r="AE946" s="150"/>
      <c r="AF946" s="150"/>
      <c r="AG946" s="150" t="s">
        <v>315</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1" x14ac:dyDescent="0.2">
      <c r="A947" s="157"/>
      <c r="B947" s="158"/>
      <c r="C947" s="186" t="s">
        <v>577</v>
      </c>
      <c r="D947" s="165"/>
      <c r="E947" s="166"/>
      <c r="F947" s="160"/>
      <c r="G947" s="160"/>
      <c r="H947" s="160"/>
      <c r="I947" s="160"/>
      <c r="J947" s="160"/>
      <c r="K947" s="160"/>
      <c r="L947" s="160"/>
      <c r="M947" s="160"/>
      <c r="N947" s="160"/>
      <c r="O947" s="160"/>
      <c r="P947" s="160"/>
      <c r="Q947" s="160"/>
      <c r="R947" s="160"/>
      <c r="S947" s="160"/>
      <c r="T947" s="160"/>
      <c r="U947" s="160"/>
      <c r="V947" s="160"/>
      <c r="W947" s="160"/>
      <c r="X947" s="150"/>
      <c r="Y947" s="150"/>
      <c r="Z947" s="150"/>
      <c r="AA947" s="150"/>
      <c r="AB947" s="150"/>
      <c r="AC947" s="150"/>
      <c r="AD947" s="150"/>
      <c r="AE947" s="150"/>
      <c r="AF947" s="150"/>
      <c r="AG947" s="150" t="s">
        <v>315</v>
      </c>
      <c r="AH947" s="150">
        <v>0</v>
      </c>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1" x14ac:dyDescent="0.2">
      <c r="A948" s="157"/>
      <c r="B948" s="158"/>
      <c r="C948" s="186" t="s">
        <v>578</v>
      </c>
      <c r="D948" s="165"/>
      <c r="E948" s="166">
        <v>153.94</v>
      </c>
      <c r="F948" s="160"/>
      <c r="G948" s="160"/>
      <c r="H948" s="160"/>
      <c r="I948" s="160"/>
      <c r="J948" s="160"/>
      <c r="K948" s="160"/>
      <c r="L948" s="160"/>
      <c r="M948" s="160"/>
      <c r="N948" s="160"/>
      <c r="O948" s="160"/>
      <c r="P948" s="160"/>
      <c r="Q948" s="160"/>
      <c r="R948" s="160"/>
      <c r="S948" s="160"/>
      <c r="T948" s="160"/>
      <c r="U948" s="160"/>
      <c r="V948" s="160"/>
      <c r="W948" s="160"/>
      <c r="X948" s="150"/>
      <c r="Y948" s="150"/>
      <c r="Z948" s="150"/>
      <c r="AA948" s="150"/>
      <c r="AB948" s="150"/>
      <c r="AC948" s="150"/>
      <c r="AD948" s="150"/>
      <c r="AE948" s="150"/>
      <c r="AF948" s="150"/>
      <c r="AG948" s="150" t="s">
        <v>315</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57"/>
      <c r="B949" s="158"/>
      <c r="C949" s="186" t="s">
        <v>575</v>
      </c>
      <c r="D949" s="165"/>
      <c r="E949" s="166"/>
      <c r="F949" s="160"/>
      <c r="G949" s="160"/>
      <c r="H949" s="160"/>
      <c r="I949" s="160"/>
      <c r="J949" s="160"/>
      <c r="K949" s="160"/>
      <c r="L949" s="160"/>
      <c r="M949" s="160"/>
      <c r="N949" s="160"/>
      <c r="O949" s="160"/>
      <c r="P949" s="160"/>
      <c r="Q949" s="160"/>
      <c r="R949" s="160"/>
      <c r="S949" s="160"/>
      <c r="T949" s="160"/>
      <c r="U949" s="160"/>
      <c r="V949" s="160"/>
      <c r="W949" s="160"/>
      <c r="X949" s="150"/>
      <c r="Y949" s="150"/>
      <c r="Z949" s="150"/>
      <c r="AA949" s="150"/>
      <c r="AB949" s="150"/>
      <c r="AC949" s="150"/>
      <c r="AD949" s="150"/>
      <c r="AE949" s="150"/>
      <c r="AF949" s="150"/>
      <c r="AG949" s="150" t="s">
        <v>315</v>
      </c>
      <c r="AH949" s="150">
        <v>0</v>
      </c>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57"/>
      <c r="B950" s="158"/>
      <c r="C950" s="186" t="s">
        <v>576</v>
      </c>
      <c r="D950" s="165"/>
      <c r="E950" s="166">
        <v>79.77</v>
      </c>
      <c r="F950" s="160"/>
      <c r="G950" s="160"/>
      <c r="H950" s="160"/>
      <c r="I950" s="160"/>
      <c r="J950" s="160"/>
      <c r="K950" s="160"/>
      <c r="L950" s="160"/>
      <c r="M950" s="160"/>
      <c r="N950" s="160"/>
      <c r="O950" s="160"/>
      <c r="P950" s="160"/>
      <c r="Q950" s="160"/>
      <c r="R950" s="160"/>
      <c r="S950" s="160"/>
      <c r="T950" s="160"/>
      <c r="U950" s="160"/>
      <c r="V950" s="160"/>
      <c r="W950" s="160"/>
      <c r="X950" s="150"/>
      <c r="Y950" s="150"/>
      <c r="Z950" s="150"/>
      <c r="AA950" s="150"/>
      <c r="AB950" s="150"/>
      <c r="AC950" s="150"/>
      <c r="AD950" s="150"/>
      <c r="AE950" s="150"/>
      <c r="AF950" s="150"/>
      <c r="AG950" s="150" t="s">
        <v>315</v>
      </c>
      <c r="AH950" s="150">
        <v>0</v>
      </c>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57"/>
      <c r="B951" s="158"/>
      <c r="C951" s="186" t="s">
        <v>595</v>
      </c>
      <c r="D951" s="165"/>
      <c r="E951" s="166"/>
      <c r="F951" s="160"/>
      <c r="G951" s="160"/>
      <c r="H951" s="160"/>
      <c r="I951" s="160"/>
      <c r="J951" s="160"/>
      <c r="K951" s="160"/>
      <c r="L951" s="160"/>
      <c r="M951" s="160"/>
      <c r="N951" s="160"/>
      <c r="O951" s="160"/>
      <c r="P951" s="160"/>
      <c r="Q951" s="160"/>
      <c r="R951" s="160"/>
      <c r="S951" s="160"/>
      <c r="T951" s="160"/>
      <c r="U951" s="160"/>
      <c r="V951" s="160"/>
      <c r="W951" s="160"/>
      <c r="X951" s="150"/>
      <c r="Y951" s="150"/>
      <c r="Z951" s="150"/>
      <c r="AA951" s="150"/>
      <c r="AB951" s="150"/>
      <c r="AC951" s="150"/>
      <c r="AD951" s="150"/>
      <c r="AE951" s="150"/>
      <c r="AF951" s="150"/>
      <c r="AG951" s="150" t="s">
        <v>315</v>
      </c>
      <c r="AH951" s="150">
        <v>0</v>
      </c>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
      <c r="A952" s="157"/>
      <c r="B952" s="158"/>
      <c r="C952" s="186" t="s">
        <v>618</v>
      </c>
      <c r="D952" s="165"/>
      <c r="E952" s="166">
        <v>252.69</v>
      </c>
      <c r="F952" s="160"/>
      <c r="G952" s="160"/>
      <c r="H952" s="160"/>
      <c r="I952" s="160"/>
      <c r="J952" s="160"/>
      <c r="K952" s="160"/>
      <c r="L952" s="160"/>
      <c r="M952" s="160"/>
      <c r="N952" s="160"/>
      <c r="O952" s="160"/>
      <c r="P952" s="160"/>
      <c r="Q952" s="160"/>
      <c r="R952" s="160"/>
      <c r="S952" s="160"/>
      <c r="T952" s="160"/>
      <c r="U952" s="160"/>
      <c r="V952" s="160"/>
      <c r="W952" s="160"/>
      <c r="X952" s="150"/>
      <c r="Y952" s="150"/>
      <c r="Z952" s="150"/>
      <c r="AA952" s="150"/>
      <c r="AB952" s="150"/>
      <c r="AC952" s="150"/>
      <c r="AD952" s="150"/>
      <c r="AE952" s="150"/>
      <c r="AF952" s="150"/>
      <c r="AG952" s="150" t="s">
        <v>315</v>
      </c>
      <c r="AH952" s="150">
        <v>0</v>
      </c>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
      <c r="A953" s="157"/>
      <c r="B953" s="158"/>
      <c r="C953" s="246"/>
      <c r="D953" s="247"/>
      <c r="E953" s="247"/>
      <c r="F953" s="247"/>
      <c r="G953" s="247"/>
      <c r="H953" s="160"/>
      <c r="I953" s="160"/>
      <c r="J953" s="160"/>
      <c r="K953" s="160"/>
      <c r="L953" s="160"/>
      <c r="M953" s="160"/>
      <c r="N953" s="160"/>
      <c r="O953" s="160"/>
      <c r="P953" s="160"/>
      <c r="Q953" s="160"/>
      <c r="R953" s="160"/>
      <c r="S953" s="160"/>
      <c r="T953" s="160"/>
      <c r="U953" s="160"/>
      <c r="V953" s="160"/>
      <c r="W953" s="160"/>
      <c r="X953" s="150"/>
      <c r="Y953" s="150"/>
      <c r="Z953" s="150"/>
      <c r="AA953" s="150"/>
      <c r="AB953" s="150"/>
      <c r="AC953" s="150"/>
      <c r="AD953" s="150"/>
      <c r="AE953" s="150"/>
      <c r="AF953" s="150"/>
      <c r="AG953" s="150" t="s">
        <v>295</v>
      </c>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
      <c r="A954" s="174">
        <v>161</v>
      </c>
      <c r="B954" s="175" t="s">
        <v>1006</v>
      </c>
      <c r="C954" s="185" t="s">
        <v>1007</v>
      </c>
      <c r="D954" s="176" t="s">
        <v>432</v>
      </c>
      <c r="E954" s="177">
        <v>420.29</v>
      </c>
      <c r="F954" s="178"/>
      <c r="G954" s="179">
        <f>ROUND(E954*F954,2)</f>
        <v>0</v>
      </c>
      <c r="H954" s="178"/>
      <c r="I954" s="179">
        <f>ROUND(E954*H954,2)</f>
        <v>0</v>
      </c>
      <c r="J954" s="178"/>
      <c r="K954" s="179">
        <f>ROUND(E954*J954,2)</f>
        <v>0</v>
      </c>
      <c r="L954" s="179">
        <v>21</v>
      </c>
      <c r="M954" s="179">
        <f>G954*(1+L954/100)</f>
        <v>0</v>
      </c>
      <c r="N954" s="179">
        <v>0</v>
      </c>
      <c r="O954" s="179">
        <f>ROUND(E954*N954,2)</f>
        <v>0</v>
      </c>
      <c r="P954" s="179">
        <v>0</v>
      </c>
      <c r="Q954" s="179">
        <f>ROUND(E954*P954,2)</f>
        <v>0</v>
      </c>
      <c r="R954" s="179"/>
      <c r="S954" s="179" t="s">
        <v>322</v>
      </c>
      <c r="T954" s="180" t="s">
        <v>291</v>
      </c>
      <c r="U954" s="160">
        <v>0</v>
      </c>
      <c r="V954" s="160">
        <f>ROUND(E954*U954,2)</f>
        <v>0</v>
      </c>
      <c r="W954" s="160"/>
      <c r="X954" s="150"/>
      <c r="Y954" s="150"/>
      <c r="Z954" s="150"/>
      <c r="AA954" s="150"/>
      <c r="AB954" s="150"/>
      <c r="AC954" s="150"/>
      <c r="AD954" s="150"/>
      <c r="AE954" s="150"/>
      <c r="AF954" s="150"/>
      <c r="AG954" s="150" t="s">
        <v>523</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1" x14ac:dyDescent="0.2">
      <c r="A955" s="157"/>
      <c r="B955" s="158"/>
      <c r="C955" s="186" t="s">
        <v>525</v>
      </c>
      <c r="D955" s="165"/>
      <c r="E955" s="166"/>
      <c r="F955" s="160"/>
      <c r="G955" s="160"/>
      <c r="H955" s="160"/>
      <c r="I955" s="160"/>
      <c r="J955" s="160"/>
      <c r="K955" s="160"/>
      <c r="L955" s="160"/>
      <c r="M955" s="160"/>
      <c r="N955" s="160"/>
      <c r="O955" s="160"/>
      <c r="P955" s="160"/>
      <c r="Q955" s="160"/>
      <c r="R955" s="160"/>
      <c r="S955" s="160"/>
      <c r="T955" s="160"/>
      <c r="U955" s="160"/>
      <c r="V955" s="160"/>
      <c r="W955" s="160"/>
      <c r="X955" s="150"/>
      <c r="Y955" s="150"/>
      <c r="Z955" s="150"/>
      <c r="AA955" s="150"/>
      <c r="AB955" s="150"/>
      <c r="AC955" s="150"/>
      <c r="AD955" s="150"/>
      <c r="AE955" s="150"/>
      <c r="AF955" s="150"/>
      <c r="AG955" s="150" t="s">
        <v>315</v>
      </c>
      <c r="AH955" s="150">
        <v>0</v>
      </c>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1" x14ac:dyDescent="0.2">
      <c r="A956" s="157"/>
      <c r="B956" s="158"/>
      <c r="C956" s="186" t="s">
        <v>1008</v>
      </c>
      <c r="D956" s="165"/>
      <c r="E956" s="166"/>
      <c r="F956" s="160"/>
      <c r="G956" s="160"/>
      <c r="H956" s="160"/>
      <c r="I956" s="160"/>
      <c r="J956" s="160"/>
      <c r="K956" s="160"/>
      <c r="L956" s="160"/>
      <c r="M956" s="160"/>
      <c r="N956" s="160"/>
      <c r="O956" s="160"/>
      <c r="P956" s="160"/>
      <c r="Q956" s="160"/>
      <c r="R956" s="160"/>
      <c r="S956" s="160"/>
      <c r="T956" s="160"/>
      <c r="U956" s="160"/>
      <c r="V956" s="160"/>
      <c r="W956" s="160"/>
      <c r="X956" s="150"/>
      <c r="Y956" s="150"/>
      <c r="Z956" s="150"/>
      <c r="AA956" s="150"/>
      <c r="AB956" s="150"/>
      <c r="AC956" s="150"/>
      <c r="AD956" s="150"/>
      <c r="AE956" s="150"/>
      <c r="AF956" s="150"/>
      <c r="AG956" s="150" t="s">
        <v>315</v>
      </c>
      <c r="AH956" s="150">
        <v>0</v>
      </c>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ht="22.5" outlineLevel="1" x14ac:dyDescent="0.2">
      <c r="A957" s="157"/>
      <c r="B957" s="158"/>
      <c r="C957" s="186" t="s">
        <v>1009</v>
      </c>
      <c r="D957" s="165"/>
      <c r="E957" s="166">
        <v>306.18</v>
      </c>
      <c r="F957" s="160"/>
      <c r="G957" s="160"/>
      <c r="H957" s="160"/>
      <c r="I957" s="160"/>
      <c r="J957" s="160"/>
      <c r="K957" s="160"/>
      <c r="L957" s="160"/>
      <c r="M957" s="160"/>
      <c r="N957" s="160"/>
      <c r="O957" s="160"/>
      <c r="P957" s="160"/>
      <c r="Q957" s="160"/>
      <c r="R957" s="160"/>
      <c r="S957" s="160"/>
      <c r="T957" s="160"/>
      <c r="U957" s="160"/>
      <c r="V957" s="160"/>
      <c r="W957" s="160"/>
      <c r="X957" s="150"/>
      <c r="Y957" s="150"/>
      <c r="Z957" s="150"/>
      <c r="AA957" s="150"/>
      <c r="AB957" s="150"/>
      <c r="AC957" s="150"/>
      <c r="AD957" s="150"/>
      <c r="AE957" s="150"/>
      <c r="AF957" s="150"/>
      <c r="AG957" s="150" t="s">
        <v>315</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1" x14ac:dyDescent="0.2">
      <c r="A958" s="157"/>
      <c r="B958" s="158"/>
      <c r="C958" s="186" t="s">
        <v>1010</v>
      </c>
      <c r="D958" s="165"/>
      <c r="E958" s="166"/>
      <c r="F958" s="160"/>
      <c r="G958" s="160"/>
      <c r="H958" s="160"/>
      <c r="I958" s="160"/>
      <c r="J958" s="160"/>
      <c r="K958" s="160"/>
      <c r="L958" s="160"/>
      <c r="M958" s="160"/>
      <c r="N958" s="160"/>
      <c r="O958" s="160"/>
      <c r="P958" s="160"/>
      <c r="Q958" s="160"/>
      <c r="R958" s="160"/>
      <c r="S958" s="160"/>
      <c r="T958" s="160"/>
      <c r="U958" s="160"/>
      <c r="V958" s="160"/>
      <c r="W958" s="160"/>
      <c r="X958" s="150"/>
      <c r="Y958" s="150"/>
      <c r="Z958" s="150"/>
      <c r="AA958" s="150"/>
      <c r="AB958" s="150"/>
      <c r="AC958" s="150"/>
      <c r="AD958" s="150"/>
      <c r="AE958" s="150"/>
      <c r="AF958" s="150"/>
      <c r="AG958" s="150" t="s">
        <v>315</v>
      </c>
      <c r="AH958" s="150">
        <v>0</v>
      </c>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57"/>
      <c r="B959" s="158"/>
      <c r="C959" s="186" t="s">
        <v>1011</v>
      </c>
      <c r="D959" s="165"/>
      <c r="E959" s="166">
        <v>114.11</v>
      </c>
      <c r="F959" s="160"/>
      <c r="G959" s="160"/>
      <c r="H959" s="160"/>
      <c r="I959" s="160"/>
      <c r="J959" s="160"/>
      <c r="K959" s="160"/>
      <c r="L959" s="160"/>
      <c r="M959" s="160"/>
      <c r="N959" s="160"/>
      <c r="O959" s="160"/>
      <c r="P959" s="160"/>
      <c r="Q959" s="160"/>
      <c r="R959" s="160"/>
      <c r="S959" s="160"/>
      <c r="T959" s="160"/>
      <c r="U959" s="160"/>
      <c r="V959" s="160"/>
      <c r="W959" s="160"/>
      <c r="X959" s="150"/>
      <c r="Y959" s="150"/>
      <c r="Z959" s="150"/>
      <c r="AA959" s="150"/>
      <c r="AB959" s="150"/>
      <c r="AC959" s="150"/>
      <c r="AD959" s="150"/>
      <c r="AE959" s="150"/>
      <c r="AF959" s="150"/>
      <c r="AG959" s="150" t="s">
        <v>315</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1" x14ac:dyDescent="0.2">
      <c r="A960" s="157"/>
      <c r="B960" s="158"/>
      <c r="C960" s="246"/>
      <c r="D960" s="247"/>
      <c r="E960" s="247"/>
      <c r="F960" s="247"/>
      <c r="G960" s="247"/>
      <c r="H960" s="160"/>
      <c r="I960" s="160"/>
      <c r="J960" s="160"/>
      <c r="K960" s="160"/>
      <c r="L960" s="160"/>
      <c r="M960" s="160"/>
      <c r="N960" s="160"/>
      <c r="O960" s="160"/>
      <c r="P960" s="160"/>
      <c r="Q960" s="160"/>
      <c r="R960" s="160"/>
      <c r="S960" s="160"/>
      <c r="T960" s="160"/>
      <c r="U960" s="160"/>
      <c r="V960" s="160"/>
      <c r="W960" s="160"/>
      <c r="X960" s="150"/>
      <c r="Y960" s="150"/>
      <c r="Z960" s="150"/>
      <c r="AA960" s="150"/>
      <c r="AB960" s="150"/>
      <c r="AC960" s="150"/>
      <c r="AD960" s="150"/>
      <c r="AE960" s="150"/>
      <c r="AF960" s="150"/>
      <c r="AG960" s="150" t="s">
        <v>295</v>
      </c>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
      <c r="A961" s="174">
        <v>162</v>
      </c>
      <c r="B961" s="175" t="s">
        <v>1012</v>
      </c>
      <c r="C961" s="185" t="s">
        <v>1013</v>
      </c>
      <c r="D961" s="176" t="s">
        <v>432</v>
      </c>
      <c r="E961" s="177">
        <v>420.29</v>
      </c>
      <c r="F961" s="178"/>
      <c r="G961" s="179">
        <f>ROUND(E961*F961,2)</f>
        <v>0</v>
      </c>
      <c r="H961" s="178"/>
      <c r="I961" s="179">
        <f>ROUND(E961*H961,2)</f>
        <v>0</v>
      </c>
      <c r="J961" s="178"/>
      <c r="K961" s="179">
        <f>ROUND(E961*J961,2)</f>
        <v>0</v>
      </c>
      <c r="L961" s="179">
        <v>21</v>
      </c>
      <c r="M961" s="179">
        <f>G961*(1+L961/100)</f>
        <v>0</v>
      </c>
      <c r="N961" s="179">
        <v>0</v>
      </c>
      <c r="O961" s="179">
        <f>ROUND(E961*N961,2)</f>
        <v>0</v>
      </c>
      <c r="P961" s="179">
        <v>0</v>
      </c>
      <c r="Q961" s="179">
        <f>ROUND(E961*P961,2)</f>
        <v>0</v>
      </c>
      <c r="R961" s="179"/>
      <c r="S961" s="179" t="s">
        <v>322</v>
      </c>
      <c r="T961" s="180" t="s">
        <v>291</v>
      </c>
      <c r="U961" s="160">
        <v>0</v>
      </c>
      <c r="V961" s="160">
        <f>ROUND(E961*U961,2)</f>
        <v>0</v>
      </c>
      <c r="W961" s="160"/>
      <c r="X961" s="150"/>
      <c r="Y961" s="150"/>
      <c r="Z961" s="150"/>
      <c r="AA961" s="150"/>
      <c r="AB961" s="150"/>
      <c r="AC961" s="150"/>
      <c r="AD961" s="150"/>
      <c r="AE961" s="150"/>
      <c r="AF961" s="150"/>
      <c r="AG961" s="150" t="s">
        <v>523</v>
      </c>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1" x14ac:dyDescent="0.2">
      <c r="A962" s="157"/>
      <c r="B962" s="158"/>
      <c r="C962" s="186" t="s">
        <v>906</v>
      </c>
      <c r="D962" s="165"/>
      <c r="E962" s="166"/>
      <c r="F962" s="160"/>
      <c r="G962" s="160"/>
      <c r="H962" s="160"/>
      <c r="I962" s="160"/>
      <c r="J962" s="160"/>
      <c r="K962" s="160"/>
      <c r="L962" s="160"/>
      <c r="M962" s="160"/>
      <c r="N962" s="160"/>
      <c r="O962" s="160"/>
      <c r="P962" s="160"/>
      <c r="Q962" s="160"/>
      <c r="R962" s="160"/>
      <c r="S962" s="160"/>
      <c r="T962" s="160"/>
      <c r="U962" s="160"/>
      <c r="V962" s="160"/>
      <c r="W962" s="160"/>
      <c r="X962" s="150"/>
      <c r="Y962" s="150"/>
      <c r="Z962" s="150"/>
      <c r="AA962" s="150"/>
      <c r="AB962" s="150"/>
      <c r="AC962" s="150"/>
      <c r="AD962" s="150"/>
      <c r="AE962" s="150"/>
      <c r="AF962" s="150"/>
      <c r="AG962" s="150" t="s">
        <v>315</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57"/>
      <c r="B963" s="158"/>
      <c r="C963" s="186" t="s">
        <v>907</v>
      </c>
      <c r="D963" s="165"/>
      <c r="E963" s="166"/>
      <c r="F963" s="160"/>
      <c r="G963" s="160"/>
      <c r="H963" s="160"/>
      <c r="I963" s="160"/>
      <c r="J963" s="160"/>
      <c r="K963" s="160"/>
      <c r="L963" s="160"/>
      <c r="M963" s="160"/>
      <c r="N963" s="160"/>
      <c r="O963" s="160"/>
      <c r="P963" s="160"/>
      <c r="Q963" s="160"/>
      <c r="R963" s="160"/>
      <c r="S963" s="160"/>
      <c r="T963" s="160"/>
      <c r="U963" s="160"/>
      <c r="V963" s="160"/>
      <c r="W963" s="160"/>
      <c r="X963" s="150"/>
      <c r="Y963" s="150"/>
      <c r="Z963" s="150"/>
      <c r="AA963" s="150"/>
      <c r="AB963" s="150"/>
      <c r="AC963" s="150"/>
      <c r="AD963" s="150"/>
      <c r="AE963" s="150"/>
      <c r="AF963" s="150"/>
      <c r="AG963" s="150" t="s">
        <v>315</v>
      </c>
      <c r="AH963" s="150">
        <v>0</v>
      </c>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1" x14ac:dyDescent="0.2">
      <c r="A964" s="157"/>
      <c r="B964" s="158"/>
      <c r="C964" s="186" t="s">
        <v>1008</v>
      </c>
      <c r="D964" s="165"/>
      <c r="E964" s="166"/>
      <c r="F964" s="160"/>
      <c r="G964" s="160"/>
      <c r="H964" s="160"/>
      <c r="I964" s="160"/>
      <c r="J964" s="160"/>
      <c r="K964" s="160"/>
      <c r="L964" s="160"/>
      <c r="M964" s="160"/>
      <c r="N964" s="160"/>
      <c r="O964" s="160"/>
      <c r="P964" s="160"/>
      <c r="Q964" s="160"/>
      <c r="R964" s="160"/>
      <c r="S964" s="160"/>
      <c r="T964" s="160"/>
      <c r="U964" s="160"/>
      <c r="V964" s="160"/>
      <c r="W964" s="160"/>
      <c r="X964" s="150"/>
      <c r="Y964" s="150"/>
      <c r="Z964" s="150"/>
      <c r="AA964" s="150"/>
      <c r="AB964" s="150"/>
      <c r="AC964" s="150"/>
      <c r="AD964" s="150"/>
      <c r="AE964" s="150"/>
      <c r="AF964" s="150"/>
      <c r="AG964" s="150" t="s">
        <v>315</v>
      </c>
      <c r="AH964" s="150">
        <v>0</v>
      </c>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
      <c r="A965" s="157"/>
      <c r="B965" s="158"/>
      <c r="C965" s="186" t="s">
        <v>908</v>
      </c>
      <c r="D965" s="165"/>
      <c r="E965" s="166">
        <v>306.18</v>
      </c>
      <c r="F965" s="160"/>
      <c r="G965" s="160"/>
      <c r="H965" s="160"/>
      <c r="I965" s="160"/>
      <c r="J965" s="160"/>
      <c r="K965" s="160"/>
      <c r="L965" s="160"/>
      <c r="M965" s="160"/>
      <c r="N965" s="160"/>
      <c r="O965" s="160"/>
      <c r="P965" s="160"/>
      <c r="Q965" s="160"/>
      <c r="R965" s="160"/>
      <c r="S965" s="160"/>
      <c r="T965" s="160"/>
      <c r="U965" s="160"/>
      <c r="V965" s="160"/>
      <c r="W965" s="160"/>
      <c r="X965" s="150"/>
      <c r="Y965" s="150"/>
      <c r="Z965" s="150"/>
      <c r="AA965" s="150"/>
      <c r="AB965" s="150"/>
      <c r="AC965" s="150"/>
      <c r="AD965" s="150"/>
      <c r="AE965" s="150"/>
      <c r="AF965" s="150"/>
      <c r="AG965" s="150" t="s">
        <v>315</v>
      </c>
      <c r="AH965" s="150">
        <v>0</v>
      </c>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57"/>
      <c r="B966" s="158"/>
      <c r="C966" s="186" t="s">
        <v>1014</v>
      </c>
      <c r="D966" s="165"/>
      <c r="E966" s="166"/>
      <c r="F966" s="160"/>
      <c r="G966" s="160"/>
      <c r="H966" s="160"/>
      <c r="I966" s="160"/>
      <c r="J966" s="160"/>
      <c r="K966" s="160"/>
      <c r="L966" s="160"/>
      <c r="M966" s="160"/>
      <c r="N966" s="160"/>
      <c r="O966" s="160"/>
      <c r="P966" s="160"/>
      <c r="Q966" s="160"/>
      <c r="R966" s="160"/>
      <c r="S966" s="160"/>
      <c r="T966" s="160"/>
      <c r="U966" s="160"/>
      <c r="V966" s="160"/>
      <c r="W966" s="160"/>
      <c r="X966" s="150"/>
      <c r="Y966" s="150"/>
      <c r="Z966" s="150"/>
      <c r="AA966" s="150"/>
      <c r="AB966" s="150"/>
      <c r="AC966" s="150"/>
      <c r="AD966" s="150"/>
      <c r="AE966" s="150"/>
      <c r="AF966" s="150"/>
      <c r="AG966" s="150" t="s">
        <v>315</v>
      </c>
      <c r="AH966" s="150">
        <v>0</v>
      </c>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1" x14ac:dyDescent="0.2">
      <c r="A967" s="157"/>
      <c r="B967" s="158"/>
      <c r="C967" s="186" t="s">
        <v>909</v>
      </c>
      <c r="D967" s="165"/>
      <c r="E967" s="166">
        <v>114.11</v>
      </c>
      <c r="F967" s="160"/>
      <c r="G967" s="160"/>
      <c r="H967" s="160"/>
      <c r="I967" s="160"/>
      <c r="J967" s="160"/>
      <c r="K967" s="160"/>
      <c r="L967" s="160"/>
      <c r="M967" s="160"/>
      <c r="N967" s="160"/>
      <c r="O967" s="160"/>
      <c r="P967" s="160"/>
      <c r="Q967" s="160"/>
      <c r="R967" s="160"/>
      <c r="S967" s="160"/>
      <c r="T967" s="160"/>
      <c r="U967" s="160"/>
      <c r="V967" s="160"/>
      <c r="W967" s="160"/>
      <c r="X967" s="150"/>
      <c r="Y967" s="150"/>
      <c r="Z967" s="150"/>
      <c r="AA967" s="150"/>
      <c r="AB967" s="150"/>
      <c r="AC967" s="150"/>
      <c r="AD967" s="150"/>
      <c r="AE967" s="150"/>
      <c r="AF967" s="150"/>
      <c r="AG967" s="150" t="s">
        <v>315</v>
      </c>
      <c r="AH967" s="150">
        <v>0</v>
      </c>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
      <c r="A968" s="157"/>
      <c r="B968" s="158"/>
      <c r="C968" s="246"/>
      <c r="D968" s="247"/>
      <c r="E968" s="247"/>
      <c r="F968" s="247"/>
      <c r="G968" s="247"/>
      <c r="H968" s="160"/>
      <c r="I968" s="160"/>
      <c r="J968" s="160"/>
      <c r="K968" s="160"/>
      <c r="L968" s="160"/>
      <c r="M968" s="160"/>
      <c r="N968" s="160"/>
      <c r="O968" s="160"/>
      <c r="P968" s="160"/>
      <c r="Q968" s="160"/>
      <c r="R968" s="160"/>
      <c r="S968" s="160"/>
      <c r="T968" s="160"/>
      <c r="U968" s="160"/>
      <c r="V968" s="160"/>
      <c r="W968" s="160"/>
      <c r="X968" s="150"/>
      <c r="Y968" s="150"/>
      <c r="Z968" s="150"/>
      <c r="AA968" s="150"/>
      <c r="AB968" s="150"/>
      <c r="AC968" s="150"/>
      <c r="AD968" s="150"/>
      <c r="AE968" s="150"/>
      <c r="AF968" s="150"/>
      <c r="AG968" s="150" t="s">
        <v>295</v>
      </c>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ht="22.5" outlineLevel="1" x14ac:dyDescent="0.2">
      <c r="A969" s="174">
        <v>163</v>
      </c>
      <c r="B969" s="175" t="s">
        <v>1015</v>
      </c>
      <c r="C969" s="185" t="s">
        <v>1016</v>
      </c>
      <c r="D969" s="176" t="s">
        <v>384</v>
      </c>
      <c r="E969" s="177">
        <v>374.71284000000003</v>
      </c>
      <c r="F969" s="178"/>
      <c r="G969" s="179">
        <f>ROUND(E969*F969,2)</f>
        <v>0</v>
      </c>
      <c r="H969" s="178"/>
      <c r="I969" s="179">
        <f>ROUND(E969*H969,2)</f>
        <v>0</v>
      </c>
      <c r="J969" s="178"/>
      <c r="K969" s="179">
        <f>ROUND(E969*J969,2)</f>
        <v>0</v>
      </c>
      <c r="L969" s="179">
        <v>21</v>
      </c>
      <c r="M969" s="179">
        <f>G969*(1+L969/100)</f>
        <v>0</v>
      </c>
      <c r="N969" s="179">
        <v>8.9999999999999998E-4</v>
      </c>
      <c r="O969" s="179">
        <f>ROUND(E969*N969,2)</f>
        <v>0.34</v>
      </c>
      <c r="P969" s="179">
        <v>0</v>
      </c>
      <c r="Q969" s="179">
        <f>ROUND(E969*P969,2)</f>
        <v>0</v>
      </c>
      <c r="R969" s="179" t="s">
        <v>1017</v>
      </c>
      <c r="S969" s="179" t="s">
        <v>290</v>
      </c>
      <c r="T969" s="180" t="s">
        <v>361</v>
      </c>
      <c r="U969" s="160">
        <v>0</v>
      </c>
      <c r="V969" s="160">
        <f>ROUND(E969*U969,2)</f>
        <v>0</v>
      </c>
      <c r="W969" s="160"/>
      <c r="X969" s="150"/>
      <c r="Y969" s="150"/>
      <c r="Z969" s="150"/>
      <c r="AA969" s="150"/>
      <c r="AB969" s="150"/>
      <c r="AC969" s="150"/>
      <c r="AD969" s="150"/>
      <c r="AE969" s="150"/>
      <c r="AF969" s="150"/>
      <c r="AG969" s="150" t="s">
        <v>1018</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ht="22.5" outlineLevel="1" x14ac:dyDescent="0.2">
      <c r="A970" s="157"/>
      <c r="B970" s="158"/>
      <c r="C970" s="259" t="s">
        <v>1019</v>
      </c>
      <c r="D970" s="260"/>
      <c r="E970" s="260"/>
      <c r="F970" s="260"/>
      <c r="G970" s="260"/>
      <c r="H970" s="160"/>
      <c r="I970" s="160"/>
      <c r="J970" s="160"/>
      <c r="K970" s="160"/>
      <c r="L970" s="160"/>
      <c r="M970" s="160"/>
      <c r="N970" s="160"/>
      <c r="O970" s="160"/>
      <c r="P970" s="160"/>
      <c r="Q970" s="160"/>
      <c r="R970" s="160"/>
      <c r="S970" s="160"/>
      <c r="T970" s="160"/>
      <c r="U970" s="160"/>
      <c r="V970" s="160"/>
      <c r="W970" s="160"/>
      <c r="X970" s="150"/>
      <c r="Y970" s="150"/>
      <c r="Z970" s="150"/>
      <c r="AA970" s="150"/>
      <c r="AB970" s="150"/>
      <c r="AC970" s="150"/>
      <c r="AD970" s="150"/>
      <c r="AE970" s="150"/>
      <c r="AF970" s="150"/>
      <c r="AG970" s="150" t="s">
        <v>370</v>
      </c>
      <c r="AH970" s="150"/>
      <c r="AI970" s="150"/>
      <c r="AJ970" s="150"/>
      <c r="AK970" s="150"/>
      <c r="AL970" s="150"/>
      <c r="AM970" s="150"/>
      <c r="AN970" s="150"/>
      <c r="AO970" s="150"/>
      <c r="AP970" s="150"/>
      <c r="AQ970" s="150"/>
      <c r="AR970" s="150"/>
      <c r="AS970" s="150"/>
      <c r="AT970" s="150"/>
      <c r="AU970" s="150"/>
      <c r="AV970" s="150"/>
      <c r="AW970" s="150"/>
      <c r="AX970" s="150"/>
      <c r="AY970" s="150"/>
      <c r="AZ970" s="150"/>
      <c r="BA970" s="181" t="str">
        <f>C970</f>
        <v>lepení a dodávka podlahoviny z PVC, bez podkladu. Svaření podlahoviny. Dodávka a lepení podlahových soklíků z měkčeného PVC. Pastování a vyleštění podlah.</v>
      </c>
      <c r="BB970" s="150"/>
      <c r="BC970" s="150"/>
      <c r="BD970" s="150"/>
      <c r="BE970" s="150"/>
      <c r="BF970" s="150"/>
      <c r="BG970" s="150"/>
      <c r="BH970" s="150"/>
    </row>
    <row r="971" spans="1:60" outlineLevel="1" x14ac:dyDescent="0.2">
      <c r="A971" s="157"/>
      <c r="B971" s="158"/>
      <c r="C971" s="186" t="s">
        <v>567</v>
      </c>
      <c r="D971" s="165"/>
      <c r="E971" s="166"/>
      <c r="F971" s="160"/>
      <c r="G971" s="160"/>
      <c r="H971" s="160"/>
      <c r="I971" s="160"/>
      <c r="J971" s="160"/>
      <c r="K971" s="160"/>
      <c r="L971" s="160"/>
      <c r="M971" s="160"/>
      <c r="N971" s="160"/>
      <c r="O971" s="160"/>
      <c r="P971" s="160"/>
      <c r="Q971" s="160"/>
      <c r="R971" s="160"/>
      <c r="S971" s="160"/>
      <c r="T971" s="160"/>
      <c r="U971" s="160"/>
      <c r="V971" s="160"/>
      <c r="W971" s="160"/>
      <c r="X971" s="150"/>
      <c r="Y971" s="150"/>
      <c r="Z971" s="150"/>
      <c r="AA971" s="150"/>
      <c r="AB971" s="150"/>
      <c r="AC971" s="150"/>
      <c r="AD971" s="150"/>
      <c r="AE971" s="150"/>
      <c r="AF971" s="150"/>
      <c r="AG971" s="150" t="s">
        <v>315</v>
      </c>
      <c r="AH971" s="150">
        <v>0</v>
      </c>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
      <c r="A972" s="157"/>
      <c r="B972" s="158"/>
      <c r="C972" s="186" t="s">
        <v>575</v>
      </c>
      <c r="D972" s="165"/>
      <c r="E972" s="166"/>
      <c r="F972" s="160"/>
      <c r="G972" s="160"/>
      <c r="H972" s="160"/>
      <c r="I972" s="160"/>
      <c r="J972" s="160"/>
      <c r="K972" s="160"/>
      <c r="L972" s="160"/>
      <c r="M972" s="160"/>
      <c r="N972" s="160"/>
      <c r="O972" s="160"/>
      <c r="P972" s="160"/>
      <c r="Q972" s="160"/>
      <c r="R972" s="160"/>
      <c r="S972" s="160"/>
      <c r="T972" s="160"/>
      <c r="U972" s="160"/>
      <c r="V972" s="160"/>
      <c r="W972" s="160"/>
      <c r="X972" s="150"/>
      <c r="Y972" s="150"/>
      <c r="Z972" s="150"/>
      <c r="AA972" s="150"/>
      <c r="AB972" s="150"/>
      <c r="AC972" s="150"/>
      <c r="AD972" s="150"/>
      <c r="AE972" s="150"/>
      <c r="AF972" s="150"/>
      <c r="AG972" s="150" t="s">
        <v>315</v>
      </c>
      <c r="AH972" s="150">
        <v>0</v>
      </c>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57"/>
      <c r="B973" s="158"/>
      <c r="C973" s="186" t="s">
        <v>576</v>
      </c>
      <c r="D973" s="165"/>
      <c r="E973" s="166">
        <v>79.77</v>
      </c>
      <c r="F973" s="160"/>
      <c r="G973" s="160"/>
      <c r="H973" s="160"/>
      <c r="I973" s="160"/>
      <c r="J973" s="160"/>
      <c r="K973" s="160"/>
      <c r="L973" s="160"/>
      <c r="M973" s="160"/>
      <c r="N973" s="160"/>
      <c r="O973" s="160"/>
      <c r="P973" s="160"/>
      <c r="Q973" s="160"/>
      <c r="R973" s="160"/>
      <c r="S973" s="160"/>
      <c r="T973" s="160"/>
      <c r="U973" s="160"/>
      <c r="V973" s="160"/>
      <c r="W973" s="160"/>
      <c r="X973" s="150"/>
      <c r="Y973" s="150"/>
      <c r="Z973" s="150"/>
      <c r="AA973" s="150"/>
      <c r="AB973" s="150"/>
      <c r="AC973" s="150"/>
      <c r="AD973" s="150"/>
      <c r="AE973" s="150"/>
      <c r="AF973" s="150"/>
      <c r="AG973" s="150" t="s">
        <v>315</v>
      </c>
      <c r="AH973" s="150">
        <v>0</v>
      </c>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1" x14ac:dyDescent="0.2">
      <c r="A974" s="157"/>
      <c r="B974" s="158"/>
      <c r="C974" s="186" t="s">
        <v>595</v>
      </c>
      <c r="D974" s="165"/>
      <c r="E974" s="166"/>
      <c r="F974" s="160"/>
      <c r="G974" s="160"/>
      <c r="H974" s="160"/>
      <c r="I974" s="160"/>
      <c r="J974" s="160"/>
      <c r="K974" s="160"/>
      <c r="L974" s="160"/>
      <c r="M974" s="160"/>
      <c r="N974" s="160"/>
      <c r="O974" s="160"/>
      <c r="P974" s="160"/>
      <c r="Q974" s="160"/>
      <c r="R974" s="160"/>
      <c r="S974" s="160"/>
      <c r="T974" s="160"/>
      <c r="U974" s="160"/>
      <c r="V974" s="160"/>
      <c r="W974" s="160"/>
      <c r="X974" s="150"/>
      <c r="Y974" s="150"/>
      <c r="Z974" s="150"/>
      <c r="AA974" s="150"/>
      <c r="AB974" s="150"/>
      <c r="AC974" s="150"/>
      <c r="AD974" s="150"/>
      <c r="AE974" s="150"/>
      <c r="AF974" s="150"/>
      <c r="AG974" s="150" t="s">
        <v>315</v>
      </c>
      <c r="AH974" s="150">
        <v>0</v>
      </c>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
      <c r="A975" s="157"/>
      <c r="B975" s="158"/>
      <c r="C975" s="186" t="s">
        <v>618</v>
      </c>
      <c r="D975" s="165"/>
      <c r="E975" s="166">
        <v>252.69</v>
      </c>
      <c r="F975" s="160"/>
      <c r="G975" s="160"/>
      <c r="H975" s="160"/>
      <c r="I975" s="160"/>
      <c r="J975" s="160"/>
      <c r="K975" s="160"/>
      <c r="L975" s="160"/>
      <c r="M975" s="160"/>
      <c r="N975" s="160"/>
      <c r="O975" s="160"/>
      <c r="P975" s="160"/>
      <c r="Q975" s="160"/>
      <c r="R975" s="160"/>
      <c r="S975" s="160"/>
      <c r="T975" s="160"/>
      <c r="U975" s="160"/>
      <c r="V975" s="160"/>
      <c r="W975" s="160"/>
      <c r="X975" s="150"/>
      <c r="Y975" s="150"/>
      <c r="Z975" s="150"/>
      <c r="AA975" s="150"/>
      <c r="AB975" s="150"/>
      <c r="AC975" s="150"/>
      <c r="AD975" s="150"/>
      <c r="AE975" s="150"/>
      <c r="AF975" s="150"/>
      <c r="AG975" s="150" t="s">
        <v>315</v>
      </c>
      <c r="AH975" s="150">
        <v>0</v>
      </c>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57"/>
      <c r="B976" s="158"/>
      <c r="C976" s="186" t="s">
        <v>906</v>
      </c>
      <c r="D976" s="165"/>
      <c r="E976" s="166"/>
      <c r="F976" s="160"/>
      <c r="G976" s="160"/>
      <c r="H976" s="160"/>
      <c r="I976" s="160"/>
      <c r="J976" s="160"/>
      <c r="K976" s="160"/>
      <c r="L976" s="160"/>
      <c r="M976" s="160"/>
      <c r="N976" s="160"/>
      <c r="O976" s="160"/>
      <c r="P976" s="160"/>
      <c r="Q976" s="160"/>
      <c r="R976" s="160"/>
      <c r="S976" s="160"/>
      <c r="T976" s="160"/>
      <c r="U976" s="160"/>
      <c r="V976" s="160"/>
      <c r="W976" s="160"/>
      <c r="X976" s="150"/>
      <c r="Y976" s="150"/>
      <c r="Z976" s="150"/>
      <c r="AA976" s="150"/>
      <c r="AB976" s="150"/>
      <c r="AC976" s="150"/>
      <c r="AD976" s="150"/>
      <c r="AE976" s="150"/>
      <c r="AF976" s="150"/>
      <c r="AG976" s="150" t="s">
        <v>315</v>
      </c>
      <c r="AH976" s="150">
        <v>0</v>
      </c>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
      <c r="A977" s="157"/>
      <c r="B977" s="158"/>
      <c r="C977" s="186" t="s">
        <v>907</v>
      </c>
      <c r="D977" s="165"/>
      <c r="E977" s="166"/>
      <c r="F977" s="160"/>
      <c r="G977" s="160"/>
      <c r="H977" s="160"/>
      <c r="I977" s="160"/>
      <c r="J977" s="160"/>
      <c r="K977" s="160"/>
      <c r="L977" s="160"/>
      <c r="M977" s="160"/>
      <c r="N977" s="160"/>
      <c r="O977" s="160"/>
      <c r="P977" s="160"/>
      <c r="Q977" s="160"/>
      <c r="R977" s="160"/>
      <c r="S977" s="160"/>
      <c r="T977" s="160"/>
      <c r="U977" s="160"/>
      <c r="V977" s="160"/>
      <c r="W977" s="160"/>
      <c r="X977" s="150"/>
      <c r="Y977" s="150"/>
      <c r="Z977" s="150"/>
      <c r="AA977" s="150"/>
      <c r="AB977" s="150"/>
      <c r="AC977" s="150"/>
      <c r="AD977" s="150"/>
      <c r="AE977" s="150"/>
      <c r="AF977" s="150"/>
      <c r="AG977" s="150" t="s">
        <v>315</v>
      </c>
      <c r="AH977" s="150">
        <v>0</v>
      </c>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1" x14ac:dyDescent="0.2">
      <c r="A978" s="157"/>
      <c r="B978" s="158"/>
      <c r="C978" s="186" t="s">
        <v>1008</v>
      </c>
      <c r="D978" s="165"/>
      <c r="E978" s="166"/>
      <c r="F978" s="160"/>
      <c r="G978" s="160"/>
      <c r="H978" s="160"/>
      <c r="I978" s="160"/>
      <c r="J978" s="160"/>
      <c r="K978" s="160"/>
      <c r="L978" s="160"/>
      <c r="M978" s="160"/>
      <c r="N978" s="160"/>
      <c r="O978" s="160"/>
      <c r="P978" s="160"/>
      <c r="Q978" s="160"/>
      <c r="R978" s="160"/>
      <c r="S978" s="160"/>
      <c r="T978" s="160"/>
      <c r="U978" s="160"/>
      <c r="V978" s="160"/>
      <c r="W978" s="160"/>
      <c r="X978" s="150"/>
      <c r="Y978" s="150"/>
      <c r="Z978" s="150"/>
      <c r="AA978" s="150"/>
      <c r="AB978" s="150"/>
      <c r="AC978" s="150"/>
      <c r="AD978" s="150"/>
      <c r="AE978" s="150"/>
      <c r="AF978" s="150"/>
      <c r="AG978" s="150" t="s">
        <v>315</v>
      </c>
      <c r="AH978" s="150">
        <v>0</v>
      </c>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1" x14ac:dyDescent="0.2">
      <c r="A979" s="157"/>
      <c r="B979" s="158"/>
      <c r="C979" s="186" t="s">
        <v>1020</v>
      </c>
      <c r="D979" s="165"/>
      <c r="E979" s="166">
        <v>42.252839999999999</v>
      </c>
      <c r="F979" s="160"/>
      <c r="G979" s="160"/>
      <c r="H979" s="160"/>
      <c r="I979" s="160"/>
      <c r="J979" s="160"/>
      <c r="K979" s="160"/>
      <c r="L979" s="160"/>
      <c r="M979" s="160"/>
      <c r="N979" s="160"/>
      <c r="O979" s="160"/>
      <c r="P979" s="160"/>
      <c r="Q979" s="160"/>
      <c r="R979" s="160"/>
      <c r="S979" s="160"/>
      <c r="T979" s="160"/>
      <c r="U979" s="160"/>
      <c r="V979" s="160"/>
      <c r="W979" s="160"/>
      <c r="X979" s="150"/>
      <c r="Y979" s="150"/>
      <c r="Z979" s="150"/>
      <c r="AA979" s="150"/>
      <c r="AB979" s="150"/>
      <c r="AC979" s="150"/>
      <c r="AD979" s="150"/>
      <c r="AE979" s="150"/>
      <c r="AF979" s="150"/>
      <c r="AG979" s="150" t="s">
        <v>315</v>
      </c>
      <c r="AH979" s="150">
        <v>0</v>
      </c>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57"/>
      <c r="B980" s="158"/>
      <c r="C980" s="246"/>
      <c r="D980" s="247"/>
      <c r="E980" s="247"/>
      <c r="F980" s="247"/>
      <c r="G980" s="247"/>
      <c r="H980" s="160"/>
      <c r="I980" s="160"/>
      <c r="J980" s="160"/>
      <c r="K980" s="160"/>
      <c r="L980" s="160"/>
      <c r="M980" s="160"/>
      <c r="N980" s="160"/>
      <c r="O980" s="160"/>
      <c r="P980" s="160"/>
      <c r="Q980" s="160"/>
      <c r="R980" s="160"/>
      <c r="S980" s="160"/>
      <c r="T980" s="160"/>
      <c r="U980" s="160"/>
      <c r="V980" s="160"/>
      <c r="W980" s="160"/>
      <c r="X980" s="150"/>
      <c r="Y980" s="150"/>
      <c r="Z980" s="150"/>
      <c r="AA980" s="150"/>
      <c r="AB980" s="150"/>
      <c r="AC980" s="150"/>
      <c r="AD980" s="150"/>
      <c r="AE980" s="150"/>
      <c r="AF980" s="150"/>
      <c r="AG980" s="150" t="s">
        <v>295</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ht="22.5" outlineLevel="1" x14ac:dyDescent="0.2">
      <c r="A981" s="174">
        <v>164</v>
      </c>
      <c r="B981" s="175" t="s">
        <v>1021</v>
      </c>
      <c r="C981" s="185" t="s">
        <v>1022</v>
      </c>
      <c r="D981" s="176" t="s">
        <v>384</v>
      </c>
      <c r="E981" s="177">
        <v>169.68718000000001</v>
      </c>
      <c r="F981" s="178"/>
      <c r="G981" s="179">
        <f>ROUND(E981*F981,2)</f>
        <v>0</v>
      </c>
      <c r="H981" s="178"/>
      <c r="I981" s="179">
        <f>ROUND(E981*H981,2)</f>
        <v>0</v>
      </c>
      <c r="J981" s="178"/>
      <c r="K981" s="179">
        <f>ROUND(E981*J981,2)</f>
        <v>0</v>
      </c>
      <c r="L981" s="179">
        <v>21</v>
      </c>
      <c r="M981" s="179">
        <f>G981*(1+L981/100)</f>
        <v>0</v>
      </c>
      <c r="N981" s="179">
        <v>1.17E-3</v>
      </c>
      <c r="O981" s="179">
        <f>ROUND(E981*N981,2)</f>
        <v>0.2</v>
      </c>
      <c r="P981" s="179">
        <v>0</v>
      </c>
      <c r="Q981" s="179">
        <f>ROUND(E981*P981,2)</f>
        <v>0</v>
      </c>
      <c r="R981" s="179" t="s">
        <v>1017</v>
      </c>
      <c r="S981" s="179" t="s">
        <v>290</v>
      </c>
      <c r="T981" s="180" t="s">
        <v>361</v>
      </c>
      <c r="U981" s="160">
        <v>0</v>
      </c>
      <c r="V981" s="160">
        <f>ROUND(E981*U981,2)</f>
        <v>0</v>
      </c>
      <c r="W981" s="160"/>
      <c r="X981" s="150"/>
      <c r="Y981" s="150"/>
      <c r="Z981" s="150"/>
      <c r="AA981" s="150"/>
      <c r="AB981" s="150"/>
      <c r="AC981" s="150"/>
      <c r="AD981" s="150"/>
      <c r="AE981" s="150"/>
      <c r="AF981" s="150"/>
      <c r="AG981" s="150" t="s">
        <v>1023</v>
      </c>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ht="22.5" outlineLevel="1" x14ac:dyDescent="0.2">
      <c r="A982" s="157"/>
      <c r="B982" s="158"/>
      <c r="C982" s="259" t="s">
        <v>1019</v>
      </c>
      <c r="D982" s="260"/>
      <c r="E982" s="260"/>
      <c r="F982" s="260"/>
      <c r="G982" s="260"/>
      <c r="H982" s="160"/>
      <c r="I982" s="160"/>
      <c r="J982" s="160"/>
      <c r="K982" s="160"/>
      <c r="L982" s="160"/>
      <c r="M982" s="160"/>
      <c r="N982" s="160"/>
      <c r="O982" s="160"/>
      <c r="P982" s="160"/>
      <c r="Q982" s="160"/>
      <c r="R982" s="160"/>
      <c r="S982" s="160"/>
      <c r="T982" s="160"/>
      <c r="U982" s="160"/>
      <c r="V982" s="160"/>
      <c r="W982" s="160"/>
      <c r="X982" s="150"/>
      <c r="Y982" s="150"/>
      <c r="Z982" s="150"/>
      <c r="AA982" s="150"/>
      <c r="AB982" s="150"/>
      <c r="AC982" s="150"/>
      <c r="AD982" s="150"/>
      <c r="AE982" s="150"/>
      <c r="AF982" s="150"/>
      <c r="AG982" s="150" t="s">
        <v>370</v>
      </c>
      <c r="AH982" s="150"/>
      <c r="AI982" s="150"/>
      <c r="AJ982" s="150"/>
      <c r="AK982" s="150"/>
      <c r="AL982" s="150"/>
      <c r="AM982" s="150"/>
      <c r="AN982" s="150"/>
      <c r="AO982" s="150"/>
      <c r="AP982" s="150"/>
      <c r="AQ982" s="150"/>
      <c r="AR982" s="150"/>
      <c r="AS982" s="150"/>
      <c r="AT982" s="150"/>
      <c r="AU982" s="150"/>
      <c r="AV982" s="150"/>
      <c r="AW982" s="150"/>
      <c r="AX982" s="150"/>
      <c r="AY982" s="150"/>
      <c r="AZ982" s="150"/>
      <c r="BA982" s="181" t="str">
        <f>C982</f>
        <v>lepení a dodávka podlahoviny z PVC, bez podkladu. Svaření podlahoviny. Dodávka a lepení podlahových soklíků z měkčeného PVC. Pastování a vyleštění podlah.</v>
      </c>
      <c r="BB982" s="150"/>
      <c r="BC982" s="150"/>
      <c r="BD982" s="150"/>
      <c r="BE982" s="150"/>
      <c r="BF982" s="150"/>
      <c r="BG982" s="150"/>
      <c r="BH982" s="150"/>
    </row>
    <row r="983" spans="1:60" outlineLevel="1" x14ac:dyDescent="0.2">
      <c r="A983" s="157"/>
      <c r="B983" s="158"/>
      <c r="C983" s="186" t="s">
        <v>567</v>
      </c>
      <c r="D983" s="165"/>
      <c r="E983" s="166"/>
      <c r="F983" s="160"/>
      <c r="G983" s="160"/>
      <c r="H983" s="160"/>
      <c r="I983" s="160"/>
      <c r="J983" s="160"/>
      <c r="K983" s="160"/>
      <c r="L983" s="160"/>
      <c r="M983" s="160"/>
      <c r="N983" s="160"/>
      <c r="O983" s="160"/>
      <c r="P983" s="160"/>
      <c r="Q983" s="160"/>
      <c r="R983" s="160"/>
      <c r="S983" s="160"/>
      <c r="T983" s="160"/>
      <c r="U983" s="160"/>
      <c r="V983" s="160"/>
      <c r="W983" s="160"/>
      <c r="X983" s="150"/>
      <c r="Y983" s="150"/>
      <c r="Z983" s="150"/>
      <c r="AA983" s="150"/>
      <c r="AB983" s="150"/>
      <c r="AC983" s="150"/>
      <c r="AD983" s="150"/>
      <c r="AE983" s="150"/>
      <c r="AF983" s="150"/>
      <c r="AG983" s="150" t="s">
        <v>315</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57"/>
      <c r="B984" s="158"/>
      <c r="C984" s="186" t="s">
        <v>577</v>
      </c>
      <c r="D984" s="165"/>
      <c r="E984" s="166"/>
      <c r="F984" s="160"/>
      <c r="G984" s="160"/>
      <c r="H984" s="160"/>
      <c r="I984" s="160"/>
      <c r="J984" s="160"/>
      <c r="K984" s="160"/>
      <c r="L984" s="160"/>
      <c r="M984" s="160"/>
      <c r="N984" s="160"/>
      <c r="O984" s="160"/>
      <c r="P984" s="160"/>
      <c r="Q984" s="160"/>
      <c r="R984" s="160"/>
      <c r="S984" s="160"/>
      <c r="T984" s="160"/>
      <c r="U984" s="160"/>
      <c r="V984" s="160"/>
      <c r="W984" s="160"/>
      <c r="X984" s="150"/>
      <c r="Y984" s="150"/>
      <c r="Z984" s="150"/>
      <c r="AA984" s="150"/>
      <c r="AB984" s="150"/>
      <c r="AC984" s="150"/>
      <c r="AD984" s="150"/>
      <c r="AE984" s="150"/>
      <c r="AF984" s="150"/>
      <c r="AG984" s="150" t="s">
        <v>315</v>
      </c>
      <c r="AH984" s="150">
        <v>0</v>
      </c>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1" x14ac:dyDescent="0.2">
      <c r="A985" s="157"/>
      <c r="B985" s="158"/>
      <c r="C985" s="186" t="s">
        <v>578</v>
      </c>
      <c r="D985" s="165"/>
      <c r="E985" s="166">
        <v>153.94</v>
      </c>
      <c r="F985" s="160"/>
      <c r="G985" s="160"/>
      <c r="H985" s="160"/>
      <c r="I985" s="160"/>
      <c r="J985" s="160"/>
      <c r="K985" s="160"/>
      <c r="L985" s="160"/>
      <c r="M985" s="160"/>
      <c r="N985" s="160"/>
      <c r="O985" s="160"/>
      <c r="P985" s="160"/>
      <c r="Q985" s="160"/>
      <c r="R985" s="160"/>
      <c r="S985" s="160"/>
      <c r="T985" s="160"/>
      <c r="U985" s="160"/>
      <c r="V985" s="160"/>
      <c r="W985" s="160"/>
      <c r="X985" s="150"/>
      <c r="Y985" s="150"/>
      <c r="Z985" s="150"/>
      <c r="AA985" s="150"/>
      <c r="AB985" s="150"/>
      <c r="AC985" s="150"/>
      <c r="AD985" s="150"/>
      <c r="AE985" s="150"/>
      <c r="AF985" s="150"/>
      <c r="AG985" s="150" t="s">
        <v>315</v>
      </c>
      <c r="AH985" s="150">
        <v>0</v>
      </c>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1" x14ac:dyDescent="0.2">
      <c r="A986" s="157"/>
      <c r="B986" s="158"/>
      <c r="C986" s="186" t="s">
        <v>906</v>
      </c>
      <c r="D986" s="165"/>
      <c r="E986" s="166"/>
      <c r="F986" s="160"/>
      <c r="G986" s="160"/>
      <c r="H986" s="160"/>
      <c r="I986" s="160"/>
      <c r="J986" s="160"/>
      <c r="K986" s="160"/>
      <c r="L986" s="160"/>
      <c r="M986" s="160"/>
      <c r="N986" s="160"/>
      <c r="O986" s="160"/>
      <c r="P986" s="160"/>
      <c r="Q986" s="160"/>
      <c r="R986" s="160"/>
      <c r="S986" s="160"/>
      <c r="T986" s="160"/>
      <c r="U986" s="160"/>
      <c r="V986" s="160"/>
      <c r="W986" s="160"/>
      <c r="X986" s="150"/>
      <c r="Y986" s="150"/>
      <c r="Z986" s="150"/>
      <c r="AA986" s="150"/>
      <c r="AB986" s="150"/>
      <c r="AC986" s="150"/>
      <c r="AD986" s="150"/>
      <c r="AE986" s="150"/>
      <c r="AF986" s="150"/>
      <c r="AG986" s="150" t="s">
        <v>315</v>
      </c>
      <c r="AH986" s="150">
        <v>0</v>
      </c>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1" x14ac:dyDescent="0.2">
      <c r="A987" s="157"/>
      <c r="B987" s="158"/>
      <c r="C987" s="186" t="s">
        <v>907</v>
      </c>
      <c r="D987" s="165"/>
      <c r="E987" s="166"/>
      <c r="F987" s="160"/>
      <c r="G987" s="160"/>
      <c r="H987" s="160"/>
      <c r="I987" s="160"/>
      <c r="J987" s="160"/>
      <c r="K987" s="160"/>
      <c r="L987" s="160"/>
      <c r="M987" s="160"/>
      <c r="N987" s="160"/>
      <c r="O987" s="160"/>
      <c r="P987" s="160"/>
      <c r="Q987" s="160"/>
      <c r="R987" s="160"/>
      <c r="S987" s="160"/>
      <c r="T987" s="160"/>
      <c r="U987" s="160"/>
      <c r="V987" s="160"/>
      <c r="W987" s="160"/>
      <c r="X987" s="150"/>
      <c r="Y987" s="150"/>
      <c r="Z987" s="150"/>
      <c r="AA987" s="150"/>
      <c r="AB987" s="150"/>
      <c r="AC987" s="150"/>
      <c r="AD987" s="150"/>
      <c r="AE987" s="150"/>
      <c r="AF987" s="150"/>
      <c r="AG987" s="150" t="s">
        <v>315</v>
      </c>
      <c r="AH987" s="150">
        <v>0</v>
      </c>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1" x14ac:dyDescent="0.2">
      <c r="A988" s="157"/>
      <c r="B988" s="158"/>
      <c r="C988" s="186" t="s">
        <v>1014</v>
      </c>
      <c r="D988" s="165"/>
      <c r="E988" s="166"/>
      <c r="F988" s="160"/>
      <c r="G988" s="160"/>
      <c r="H988" s="160"/>
      <c r="I988" s="160"/>
      <c r="J988" s="160"/>
      <c r="K988" s="160"/>
      <c r="L988" s="160"/>
      <c r="M988" s="160"/>
      <c r="N988" s="160"/>
      <c r="O988" s="160"/>
      <c r="P988" s="160"/>
      <c r="Q988" s="160"/>
      <c r="R988" s="160"/>
      <c r="S988" s="160"/>
      <c r="T988" s="160"/>
      <c r="U988" s="160"/>
      <c r="V988" s="160"/>
      <c r="W988" s="160"/>
      <c r="X988" s="150"/>
      <c r="Y988" s="150"/>
      <c r="Z988" s="150"/>
      <c r="AA988" s="150"/>
      <c r="AB988" s="150"/>
      <c r="AC988" s="150"/>
      <c r="AD988" s="150"/>
      <c r="AE988" s="150"/>
      <c r="AF988" s="150"/>
      <c r="AG988" s="150" t="s">
        <v>315</v>
      </c>
      <c r="AH988" s="150">
        <v>0</v>
      </c>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1" x14ac:dyDescent="0.2">
      <c r="A989" s="157"/>
      <c r="B989" s="158"/>
      <c r="C989" s="186" t="s">
        <v>1024</v>
      </c>
      <c r="D989" s="165"/>
      <c r="E989" s="166">
        <v>15.74718</v>
      </c>
      <c r="F989" s="160"/>
      <c r="G989" s="160"/>
      <c r="H989" s="160"/>
      <c r="I989" s="160"/>
      <c r="J989" s="160"/>
      <c r="K989" s="160"/>
      <c r="L989" s="160"/>
      <c r="M989" s="160"/>
      <c r="N989" s="160"/>
      <c r="O989" s="160"/>
      <c r="P989" s="160"/>
      <c r="Q989" s="160"/>
      <c r="R989" s="160"/>
      <c r="S989" s="160"/>
      <c r="T989" s="160"/>
      <c r="U989" s="160"/>
      <c r="V989" s="160"/>
      <c r="W989" s="160"/>
      <c r="X989" s="150"/>
      <c r="Y989" s="150"/>
      <c r="Z989" s="150"/>
      <c r="AA989" s="150"/>
      <c r="AB989" s="150"/>
      <c r="AC989" s="150"/>
      <c r="AD989" s="150"/>
      <c r="AE989" s="150"/>
      <c r="AF989" s="150"/>
      <c r="AG989" s="150" t="s">
        <v>315</v>
      </c>
      <c r="AH989" s="150">
        <v>0</v>
      </c>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1" x14ac:dyDescent="0.2">
      <c r="A990" s="157"/>
      <c r="B990" s="158"/>
      <c r="C990" s="246"/>
      <c r="D990" s="247"/>
      <c r="E990" s="247"/>
      <c r="F990" s="247"/>
      <c r="G990" s="247"/>
      <c r="H990" s="160"/>
      <c r="I990" s="160"/>
      <c r="J990" s="160"/>
      <c r="K990" s="160"/>
      <c r="L990" s="160"/>
      <c r="M990" s="160"/>
      <c r="N990" s="160"/>
      <c r="O990" s="160"/>
      <c r="P990" s="160"/>
      <c r="Q990" s="160"/>
      <c r="R990" s="160"/>
      <c r="S990" s="160"/>
      <c r="T990" s="160"/>
      <c r="U990" s="160"/>
      <c r="V990" s="160"/>
      <c r="W990" s="160"/>
      <c r="X990" s="150"/>
      <c r="Y990" s="150"/>
      <c r="Z990" s="150"/>
      <c r="AA990" s="150"/>
      <c r="AB990" s="150"/>
      <c r="AC990" s="150"/>
      <c r="AD990" s="150"/>
      <c r="AE990" s="150"/>
      <c r="AF990" s="150"/>
      <c r="AG990" s="150" t="s">
        <v>295</v>
      </c>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1" x14ac:dyDescent="0.2">
      <c r="A991" s="174">
        <v>165</v>
      </c>
      <c r="B991" s="175" t="s">
        <v>1025</v>
      </c>
      <c r="C991" s="185" t="s">
        <v>1026</v>
      </c>
      <c r="D991" s="176" t="s">
        <v>384</v>
      </c>
      <c r="E991" s="177">
        <v>177.03100000000001</v>
      </c>
      <c r="F991" s="178"/>
      <c r="G991" s="179">
        <f>ROUND(E991*F991,2)</f>
        <v>0</v>
      </c>
      <c r="H991" s="178"/>
      <c r="I991" s="179">
        <f>ROUND(E991*H991,2)</f>
        <v>0</v>
      </c>
      <c r="J991" s="178"/>
      <c r="K991" s="179">
        <f>ROUND(E991*J991,2)</f>
        <v>0</v>
      </c>
      <c r="L991" s="179">
        <v>21</v>
      </c>
      <c r="M991" s="179">
        <f>G991*(1+L991/100)</f>
        <v>0</v>
      </c>
      <c r="N991" s="179">
        <v>0</v>
      </c>
      <c r="O991" s="179">
        <f>ROUND(E991*N991,2)</f>
        <v>0</v>
      </c>
      <c r="P991" s="179">
        <v>0</v>
      </c>
      <c r="Q991" s="179">
        <f>ROUND(E991*P991,2)</f>
        <v>0</v>
      </c>
      <c r="R991" s="179"/>
      <c r="S991" s="179" t="s">
        <v>322</v>
      </c>
      <c r="T991" s="180" t="s">
        <v>291</v>
      </c>
      <c r="U991" s="160">
        <v>0</v>
      </c>
      <c r="V991" s="160">
        <f>ROUND(E991*U991,2)</f>
        <v>0</v>
      </c>
      <c r="W991" s="160"/>
      <c r="X991" s="150"/>
      <c r="Y991" s="150"/>
      <c r="Z991" s="150"/>
      <c r="AA991" s="150"/>
      <c r="AB991" s="150"/>
      <c r="AC991" s="150"/>
      <c r="AD991" s="150"/>
      <c r="AE991" s="150"/>
      <c r="AF991" s="150"/>
      <c r="AG991" s="150" t="s">
        <v>1027</v>
      </c>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1" x14ac:dyDescent="0.2">
      <c r="A992" s="157"/>
      <c r="B992" s="158"/>
      <c r="C992" s="186" t="s">
        <v>577</v>
      </c>
      <c r="D992" s="165"/>
      <c r="E992" s="166"/>
      <c r="F992" s="160"/>
      <c r="G992" s="160"/>
      <c r="H992" s="160"/>
      <c r="I992" s="160"/>
      <c r="J992" s="160"/>
      <c r="K992" s="160"/>
      <c r="L992" s="160"/>
      <c r="M992" s="160"/>
      <c r="N992" s="160"/>
      <c r="O992" s="160"/>
      <c r="P992" s="160"/>
      <c r="Q992" s="160"/>
      <c r="R992" s="160"/>
      <c r="S992" s="160"/>
      <c r="T992" s="160"/>
      <c r="U992" s="160"/>
      <c r="V992" s="160"/>
      <c r="W992" s="160"/>
      <c r="X992" s="150"/>
      <c r="Y992" s="150"/>
      <c r="Z992" s="150"/>
      <c r="AA992" s="150"/>
      <c r="AB992" s="150"/>
      <c r="AC992" s="150"/>
      <c r="AD992" s="150"/>
      <c r="AE992" s="150"/>
      <c r="AF992" s="150"/>
      <c r="AG992" s="150" t="s">
        <v>315</v>
      </c>
      <c r="AH992" s="150">
        <v>0</v>
      </c>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1" x14ac:dyDescent="0.2">
      <c r="A993" s="157"/>
      <c r="B993" s="158"/>
      <c r="C993" s="186" t="s">
        <v>1028</v>
      </c>
      <c r="D993" s="165"/>
      <c r="E993" s="166">
        <v>177.03100000000001</v>
      </c>
      <c r="F993" s="160"/>
      <c r="G993" s="160"/>
      <c r="H993" s="160"/>
      <c r="I993" s="160"/>
      <c r="J993" s="160"/>
      <c r="K993" s="160"/>
      <c r="L993" s="160"/>
      <c r="M993" s="160"/>
      <c r="N993" s="160"/>
      <c r="O993" s="160"/>
      <c r="P993" s="160"/>
      <c r="Q993" s="160"/>
      <c r="R993" s="160"/>
      <c r="S993" s="160"/>
      <c r="T993" s="160"/>
      <c r="U993" s="160"/>
      <c r="V993" s="160"/>
      <c r="W993" s="160"/>
      <c r="X993" s="150"/>
      <c r="Y993" s="150"/>
      <c r="Z993" s="150"/>
      <c r="AA993" s="150"/>
      <c r="AB993" s="150"/>
      <c r="AC993" s="150"/>
      <c r="AD993" s="150"/>
      <c r="AE993" s="150"/>
      <c r="AF993" s="150"/>
      <c r="AG993" s="150" t="s">
        <v>315</v>
      </c>
      <c r="AH993" s="150">
        <v>0</v>
      </c>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1" x14ac:dyDescent="0.2">
      <c r="A994" s="157"/>
      <c r="B994" s="158"/>
      <c r="C994" s="246"/>
      <c r="D994" s="247"/>
      <c r="E994" s="247"/>
      <c r="F994" s="247"/>
      <c r="G994" s="247"/>
      <c r="H994" s="160"/>
      <c r="I994" s="160"/>
      <c r="J994" s="160"/>
      <c r="K994" s="160"/>
      <c r="L994" s="160"/>
      <c r="M994" s="160"/>
      <c r="N994" s="160"/>
      <c r="O994" s="160"/>
      <c r="P994" s="160"/>
      <c r="Q994" s="160"/>
      <c r="R994" s="160"/>
      <c r="S994" s="160"/>
      <c r="T994" s="160"/>
      <c r="U994" s="160"/>
      <c r="V994" s="160"/>
      <c r="W994" s="160"/>
      <c r="X994" s="150"/>
      <c r="Y994" s="150"/>
      <c r="Z994" s="150"/>
      <c r="AA994" s="150"/>
      <c r="AB994" s="150"/>
      <c r="AC994" s="150"/>
      <c r="AD994" s="150"/>
      <c r="AE994" s="150"/>
      <c r="AF994" s="150"/>
      <c r="AG994" s="150" t="s">
        <v>295</v>
      </c>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1" x14ac:dyDescent="0.2">
      <c r="A995" s="174">
        <v>166</v>
      </c>
      <c r="B995" s="175" t="s">
        <v>1029</v>
      </c>
      <c r="C995" s="185" t="s">
        <v>1030</v>
      </c>
      <c r="D995" s="176" t="s">
        <v>468</v>
      </c>
      <c r="E995" s="177">
        <v>483.33350000000002</v>
      </c>
      <c r="F995" s="178"/>
      <c r="G995" s="179">
        <f>ROUND(E995*F995,2)</f>
        <v>0</v>
      </c>
      <c r="H995" s="178"/>
      <c r="I995" s="179">
        <f>ROUND(E995*H995,2)</f>
        <v>0</v>
      </c>
      <c r="J995" s="178"/>
      <c r="K995" s="179">
        <f>ROUND(E995*J995,2)</f>
        <v>0</v>
      </c>
      <c r="L995" s="179">
        <v>21</v>
      </c>
      <c r="M995" s="179">
        <f>G995*(1+L995/100)</f>
        <v>0</v>
      </c>
      <c r="N995" s="179">
        <v>0</v>
      </c>
      <c r="O995" s="179">
        <f>ROUND(E995*N995,2)</f>
        <v>0</v>
      </c>
      <c r="P995" s="179">
        <v>0</v>
      </c>
      <c r="Q995" s="179">
        <f>ROUND(E995*P995,2)</f>
        <v>0</v>
      </c>
      <c r="R995" s="179"/>
      <c r="S995" s="179" t="s">
        <v>322</v>
      </c>
      <c r="T995" s="180" t="s">
        <v>291</v>
      </c>
      <c r="U995" s="160">
        <v>0</v>
      </c>
      <c r="V995" s="160">
        <f>ROUND(E995*U995,2)</f>
        <v>0</v>
      </c>
      <c r="W995" s="160"/>
      <c r="X995" s="150"/>
      <c r="Y995" s="150"/>
      <c r="Z995" s="150"/>
      <c r="AA995" s="150"/>
      <c r="AB995" s="150"/>
      <c r="AC995" s="150"/>
      <c r="AD995" s="150"/>
      <c r="AE995" s="150"/>
      <c r="AF995" s="150"/>
      <c r="AG995" s="150" t="s">
        <v>1027</v>
      </c>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1" x14ac:dyDescent="0.2">
      <c r="A996" s="157"/>
      <c r="B996" s="158"/>
      <c r="C996" s="186" t="s">
        <v>906</v>
      </c>
      <c r="D996" s="165"/>
      <c r="E996" s="166"/>
      <c r="F996" s="160"/>
      <c r="G996" s="160"/>
      <c r="H996" s="160"/>
      <c r="I996" s="160"/>
      <c r="J996" s="160"/>
      <c r="K996" s="160"/>
      <c r="L996" s="160"/>
      <c r="M996" s="160"/>
      <c r="N996" s="160"/>
      <c r="O996" s="160"/>
      <c r="P996" s="160"/>
      <c r="Q996" s="160"/>
      <c r="R996" s="160"/>
      <c r="S996" s="160"/>
      <c r="T996" s="160"/>
      <c r="U996" s="160"/>
      <c r="V996" s="160"/>
      <c r="W996" s="160"/>
      <c r="X996" s="150"/>
      <c r="Y996" s="150"/>
      <c r="Z996" s="150"/>
      <c r="AA996" s="150"/>
      <c r="AB996" s="150"/>
      <c r="AC996" s="150"/>
      <c r="AD996" s="150"/>
      <c r="AE996" s="150"/>
      <c r="AF996" s="150"/>
      <c r="AG996" s="150" t="s">
        <v>315</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57"/>
      <c r="B997" s="158"/>
      <c r="C997" s="186" t="s">
        <v>907</v>
      </c>
      <c r="D997" s="165"/>
      <c r="E997" s="166"/>
      <c r="F997" s="160"/>
      <c r="G997" s="160"/>
      <c r="H997" s="160"/>
      <c r="I997" s="160"/>
      <c r="J997" s="160"/>
      <c r="K997" s="160"/>
      <c r="L997" s="160"/>
      <c r="M997" s="160"/>
      <c r="N997" s="160"/>
      <c r="O997" s="160"/>
      <c r="P997" s="160"/>
      <c r="Q997" s="160"/>
      <c r="R997" s="160"/>
      <c r="S997" s="160"/>
      <c r="T997" s="160"/>
      <c r="U997" s="160"/>
      <c r="V997" s="160"/>
      <c r="W997" s="160"/>
      <c r="X997" s="150"/>
      <c r="Y997" s="150"/>
      <c r="Z997" s="150"/>
      <c r="AA997" s="150"/>
      <c r="AB997" s="150"/>
      <c r="AC997" s="150"/>
      <c r="AD997" s="150"/>
      <c r="AE997" s="150"/>
      <c r="AF997" s="150"/>
      <c r="AG997" s="150" t="s">
        <v>315</v>
      </c>
      <c r="AH997" s="150">
        <v>0</v>
      </c>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1" x14ac:dyDescent="0.2">
      <c r="A998" s="157"/>
      <c r="B998" s="158"/>
      <c r="C998" s="186" t="s">
        <v>1008</v>
      </c>
      <c r="D998" s="165"/>
      <c r="E998" s="166"/>
      <c r="F998" s="160"/>
      <c r="G998" s="160"/>
      <c r="H998" s="160"/>
      <c r="I998" s="160"/>
      <c r="J998" s="160"/>
      <c r="K998" s="160"/>
      <c r="L998" s="160"/>
      <c r="M998" s="160"/>
      <c r="N998" s="160"/>
      <c r="O998" s="160"/>
      <c r="P998" s="160"/>
      <c r="Q998" s="160"/>
      <c r="R998" s="160"/>
      <c r="S998" s="160"/>
      <c r="T998" s="160"/>
      <c r="U998" s="160"/>
      <c r="V998" s="160"/>
      <c r="W998" s="160"/>
      <c r="X998" s="150"/>
      <c r="Y998" s="150"/>
      <c r="Z998" s="150"/>
      <c r="AA998" s="150"/>
      <c r="AB998" s="150"/>
      <c r="AC998" s="150"/>
      <c r="AD998" s="150"/>
      <c r="AE998" s="150"/>
      <c r="AF998" s="150"/>
      <c r="AG998" s="150" t="s">
        <v>315</v>
      </c>
      <c r="AH998" s="150">
        <v>0</v>
      </c>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57"/>
      <c r="B999" s="158"/>
      <c r="C999" s="186" t="s">
        <v>1031</v>
      </c>
      <c r="D999" s="165"/>
      <c r="E999" s="166">
        <v>352.10700000000003</v>
      </c>
      <c r="F999" s="160"/>
      <c r="G999" s="160"/>
      <c r="H999" s="160"/>
      <c r="I999" s="160"/>
      <c r="J999" s="160"/>
      <c r="K999" s="160"/>
      <c r="L999" s="160"/>
      <c r="M999" s="160"/>
      <c r="N999" s="160"/>
      <c r="O999" s="160"/>
      <c r="P999" s="160"/>
      <c r="Q999" s="160"/>
      <c r="R999" s="160"/>
      <c r="S999" s="160"/>
      <c r="T999" s="160"/>
      <c r="U999" s="160"/>
      <c r="V999" s="160"/>
      <c r="W999" s="160"/>
      <c r="X999" s="150"/>
      <c r="Y999" s="150"/>
      <c r="Z999" s="150"/>
      <c r="AA999" s="150"/>
      <c r="AB999" s="150"/>
      <c r="AC999" s="150"/>
      <c r="AD999" s="150"/>
      <c r="AE999" s="150"/>
      <c r="AF999" s="150"/>
      <c r="AG999" s="150" t="s">
        <v>315</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57"/>
      <c r="B1000" s="158"/>
      <c r="C1000" s="186" t="s">
        <v>1014</v>
      </c>
      <c r="D1000" s="165"/>
      <c r="E1000" s="166"/>
      <c r="F1000" s="160"/>
      <c r="G1000" s="160"/>
      <c r="H1000" s="160"/>
      <c r="I1000" s="160"/>
      <c r="J1000" s="160"/>
      <c r="K1000" s="160"/>
      <c r="L1000" s="160"/>
      <c r="M1000" s="160"/>
      <c r="N1000" s="160"/>
      <c r="O1000" s="160"/>
      <c r="P1000" s="160"/>
      <c r="Q1000" s="160"/>
      <c r="R1000" s="160"/>
      <c r="S1000" s="160"/>
      <c r="T1000" s="160"/>
      <c r="U1000" s="160"/>
      <c r="V1000" s="160"/>
      <c r="W1000" s="160"/>
      <c r="X1000" s="150"/>
      <c r="Y1000" s="150"/>
      <c r="Z1000" s="150"/>
      <c r="AA1000" s="150"/>
      <c r="AB1000" s="150"/>
      <c r="AC1000" s="150"/>
      <c r="AD1000" s="150"/>
      <c r="AE1000" s="150"/>
      <c r="AF1000" s="150"/>
      <c r="AG1000" s="150" t="s">
        <v>315</v>
      </c>
      <c r="AH1000" s="150">
        <v>0</v>
      </c>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57"/>
      <c r="B1001" s="158"/>
      <c r="C1001" s="186" t="s">
        <v>1032</v>
      </c>
      <c r="D1001" s="165"/>
      <c r="E1001" s="166">
        <v>131.22649999999999</v>
      </c>
      <c r="F1001" s="160"/>
      <c r="G1001" s="160"/>
      <c r="H1001" s="160"/>
      <c r="I1001" s="160"/>
      <c r="J1001" s="160"/>
      <c r="K1001" s="160"/>
      <c r="L1001" s="160"/>
      <c r="M1001" s="160"/>
      <c r="N1001" s="160"/>
      <c r="O1001" s="160"/>
      <c r="P1001" s="160"/>
      <c r="Q1001" s="160"/>
      <c r="R1001" s="160"/>
      <c r="S1001" s="160"/>
      <c r="T1001" s="160"/>
      <c r="U1001" s="160"/>
      <c r="V1001" s="160"/>
      <c r="W1001" s="160"/>
      <c r="X1001" s="150"/>
      <c r="Y1001" s="150"/>
      <c r="Z1001" s="150"/>
      <c r="AA1001" s="150"/>
      <c r="AB1001" s="150"/>
      <c r="AC1001" s="150"/>
      <c r="AD1001" s="150"/>
      <c r="AE1001" s="150"/>
      <c r="AF1001" s="150"/>
      <c r="AG1001" s="150" t="s">
        <v>315</v>
      </c>
      <c r="AH1001" s="150">
        <v>0</v>
      </c>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1" x14ac:dyDescent="0.2">
      <c r="A1002" s="157"/>
      <c r="B1002" s="158"/>
      <c r="C1002" s="246"/>
      <c r="D1002" s="247"/>
      <c r="E1002" s="247"/>
      <c r="F1002" s="247"/>
      <c r="G1002" s="247"/>
      <c r="H1002" s="160"/>
      <c r="I1002" s="160"/>
      <c r="J1002" s="160"/>
      <c r="K1002" s="160"/>
      <c r="L1002" s="160"/>
      <c r="M1002" s="160"/>
      <c r="N1002" s="160"/>
      <c r="O1002" s="160"/>
      <c r="P1002" s="160"/>
      <c r="Q1002" s="160"/>
      <c r="R1002" s="160"/>
      <c r="S1002" s="160"/>
      <c r="T1002" s="160"/>
      <c r="U1002" s="160"/>
      <c r="V1002" s="160"/>
      <c r="W1002" s="160"/>
      <c r="X1002" s="150"/>
      <c r="Y1002" s="150"/>
      <c r="Z1002" s="150"/>
      <c r="AA1002" s="150"/>
      <c r="AB1002" s="150"/>
      <c r="AC1002" s="150"/>
      <c r="AD1002" s="150"/>
      <c r="AE1002" s="150"/>
      <c r="AF1002" s="150"/>
      <c r="AG1002" s="150" t="s">
        <v>295</v>
      </c>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74">
        <v>167</v>
      </c>
      <c r="B1003" s="175" t="s">
        <v>1033</v>
      </c>
      <c r="C1003" s="185" t="s">
        <v>1034</v>
      </c>
      <c r="D1003" s="176" t="s">
        <v>468</v>
      </c>
      <c r="E1003" s="177">
        <v>483.33350000000002</v>
      </c>
      <c r="F1003" s="178"/>
      <c r="G1003" s="179">
        <f>ROUND(E1003*F1003,2)</f>
        <v>0</v>
      </c>
      <c r="H1003" s="178"/>
      <c r="I1003" s="179">
        <f>ROUND(E1003*H1003,2)</f>
        <v>0</v>
      </c>
      <c r="J1003" s="178"/>
      <c r="K1003" s="179">
        <f>ROUND(E1003*J1003,2)</f>
        <v>0</v>
      </c>
      <c r="L1003" s="179">
        <v>21</v>
      </c>
      <c r="M1003" s="179">
        <f>G1003*(1+L1003/100)</f>
        <v>0</v>
      </c>
      <c r="N1003" s="179">
        <v>0</v>
      </c>
      <c r="O1003" s="179">
        <f>ROUND(E1003*N1003,2)</f>
        <v>0</v>
      </c>
      <c r="P1003" s="179">
        <v>0</v>
      </c>
      <c r="Q1003" s="179">
        <f>ROUND(E1003*P1003,2)</f>
        <v>0</v>
      </c>
      <c r="R1003" s="179"/>
      <c r="S1003" s="179" t="s">
        <v>322</v>
      </c>
      <c r="T1003" s="180" t="s">
        <v>291</v>
      </c>
      <c r="U1003" s="160">
        <v>0</v>
      </c>
      <c r="V1003" s="160">
        <f>ROUND(E1003*U1003,2)</f>
        <v>0</v>
      </c>
      <c r="W1003" s="160"/>
      <c r="X1003" s="150"/>
      <c r="Y1003" s="150"/>
      <c r="Z1003" s="150"/>
      <c r="AA1003" s="150"/>
      <c r="AB1003" s="150"/>
      <c r="AC1003" s="150"/>
      <c r="AD1003" s="150"/>
      <c r="AE1003" s="150"/>
      <c r="AF1003" s="150"/>
      <c r="AG1003" s="150" t="s">
        <v>1027</v>
      </c>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1" x14ac:dyDescent="0.2">
      <c r="A1004" s="157"/>
      <c r="B1004" s="158"/>
      <c r="C1004" s="186" t="s">
        <v>906</v>
      </c>
      <c r="D1004" s="165"/>
      <c r="E1004" s="166"/>
      <c r="F1004" s="160"/>
      <c r="G1004" s="160"/>
      <c r="H1004" s="160"/>
      <c r="I1004" s="160"/>
      <c r="J1004" s="160"/>
      <c r="K1004" s="160"/>
      <c r="L1004" s="160"/>
      <c r="M1004" s="160"/>
      <c r="N1004" s="160"/>
      <c r="O1004" s="160"/>
      <c r="P1004" s="160"/>
      <c r="Q1004" s="160"/>
      <c r="R1004" s="160"/>
      <c r="S1004" s="160"/>
      <c r="T1004" s="160"/>
      <c r="U1004" s="160"/>
      <c r="V1004" s="160"/>
      <c r="W1004" s="160"/>
      <c r="X1004" s="150"/>
      <c r="Y1004" s="150"/>
      <c r="Z1004" s="150"/>
      <c r="AA1004" s="150"/>
      <c r="AB1004" s="150"/>
      <c r="AC1004" s="150"/>
      <c r="AD1004" s="150"/>
      <c r="AE1004" s="150"/>
      <c r="AF1004" s="150"/>
      <c r="AG1004" s="150" t="s">
        <v>315</v>
      </c>
      <c r="AH1004" s="150">
        <v>0</v>
      </c>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1" x14ac:dyDescent="0.2">
      <c r="A1005" s="157"/>
      <c r="B1005" s="158"/>
      <c r="C1005" s="186" t="s">
        <v>907</v>
      </c>
      <c r="D1005" s="165"/>
      <c r="E1005" s="166"/>
      <c r="F1005" s="160"/>
      <c r="G1005" s="160"/>
      <c r="H1005" s="160"/>
      <c r="I1005" s="160"/>
      <c r="J1005" s="160"/>
      <c r="K1005" s="160"/>
      <c r="L1005" s="160"/>
      <c r="M1005" s="160"/>
      <c r="N1005" s="160"/>
      <c r="O1005" s="160"/>
      <c r="P1005" s="160"/>
      <c r="Q1005" s="160"/>
      <c r="R1005" s="160"/>
      <c r="S1005" s="160"/>
      <c r="T1005" s="160"/>
      <c r="U1005" s="160"/>
      <c r="V1005" s="160"/>
      <c r="W1005" s="160"/>
      <c r="X1005" s="150"/>
      <c r="Y1005" s="150"/>
      <c r="Z1005" s="150"/>
      <c r="AA1005" s="150"/>
      <c r="AB1005" s="150"/>
      <c r="AC1005" s="150"/>
      <c r="AD1005" s="150"/>
      <c r="AE1005" s="150"/>
      <c r="AF1005" s="150"/>
      <c r="AG1005" s="150" t="s">
        <v>315</v>
      </c>
      <c r="AH1005" s="150">
        <v>0</v>
      </c>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1" x14ac:dyDescent="0.2">
      <c r="A1006" s="157"/>
      <c r="B1006" s="158"/>
      <c r="C1006" s="186" t="s">
        <v>1008</v>
      </c>
      <c r="D1006" s="165"/>
      <c r="E1006" s="166"/>
      <c r="F1006" s="160"/>
      <c r="G1006" s="160"/>
      <c r="H1006" s="160"/>
      <c r="I1006" s="160"/>
      <c r="J1006" s="160"/>
      <c r="K1006" s="160"/>
      <c r="L1006" s="160"/>
      <c r="M1006" s="160"/>
      <c r="N1006" s="160"/>
      <c r="O1006" s="160"/>
      <c r="P1006" s="160"/>
      <c r="Q1006" s="160"/>
      <c r="R1006" s="160"/>
      <c r="S1006" s="160"/>
      <c r="T1006" s="160"/>
      <c r="U1006" s="160"/>
      <c r="V1006" s="160"/>
      <c r="W1006" s="160"/>
      <c r="X1006" s="150"/>
      <c r="Y1006" s="150"/>
      <c r="Z1006" s="150"/>
      <c r="AA1006" s="150"/>
      <c r="AB1006" s="150"/>
      <c r="AC1006" s="150"/>
      <c r="AD1006" s="150"/>
      <c r="AE1006" s="150"/>
      <c r="AF1006" s="150"/>
      <c r="AG1006" s="150" t="s">
        <v>315</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57"/>
      <c r="B1007" s="158"/>
      <c r="C1007" s="186" t="s">
        <v>1031</v>
      </c>
      <c r="D1007" s="165"/>
      <c r="E1007" s="166">
        <v>352.10700000000003</v>
      </c>
      <c r="F1007" s="160"/>
      <c r="G1007" s="160"/>
      <c r="H1007" s="160"/>
      <c r="I1007" s="160"/>
      <c r="J1007" s="160"/>
      <c r="K1007" s="160"/>
      <c r="L1007" s="160"/>
      <c r="M1007" s="160"/>
      <c r="N1007" s="160"/>
      <c r="O1007" s="160"/>
      <c r="P1007" s="160"/>
      <c r="Q1007" s="160"/>
      <c r="R1007" s="160"/>
      <c r="S1007" s="160"/>
      <c r="T1007" s="160"/>
      <c r="U1007" s="160"/>
      <c r="V1007" s="160"/>
      <c r="W1007" s="160"/>
      <c r="X1007" s="150"/>
      <c r="Y1007" s="150"/>
      <c r="Z1007" s="150"/>
      <c r="AA1007" s="150"/>
      <c r="AB1007" s="150"/>
      <c r="AC1007" s="150"/>
      <c r="AD1007" s="150"/>
      <c r="AE1007" s="150"/>
      <c r="AF1007" s="150"/>
      <c r="AG1007" s="150" t="s">
        <v>315</v>
      </c>
      <c r="AH1007" s="150">
        <v>0</v>
      </c>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57"/>
      <c r="B1008" s="158"/>
      <c r="C1008" s="186" t="s">
        <v>1014</v>
      </c>
      <c r="D1008" s="165"/>
      <c r="E1008" s="166"/>
      <c r="F1008" s="160"/>
      <c r="G1008" s="160"/>
      <c r="H1008" s="160"/>
      <c r="I1008" s="160"/>
      <c r="J1008" s="160"/>
      <c r="K1008" s="160"/>
      <c r="L1008" s="160"/>
      <c r="M1008" s="160"/>
      <c r="N1008" s="160"/>
      <c r="O1008" s="160"/>
      <c r="P1008" s="160"/>
      <c r="Q1008" s="160"/>
      <c r="R1008" s="160"/>
      <c r="S1008" s="160"/>
      <c r="T1008" s="160"/>
      <c r="U1008" s="160"/>
      <c r="V1008" s="160"/>
      <c r="W1008" s="160"/>
      <c r="X1008" s="150"/>
      <c r="Y1008" s="150"/>
      <c r="Z1008" s="150"/>
      <c r="AA1008" s="150"/>
      <c r="AB1008" s="150"/>
      <c r="AC1008" s="150"/>
      <c r="AD1008" s="150"/>
      <c r="AE1008" s="150"/>
      <c r="AF1008" s="150"/>
      <c r="AG1008" s="150" t="s">
        <v>315</v>
      </c>
      <c r="AH1008" s="150">
        <v>0</v>
      </c>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1" x14ac:dyDescent="0.2">
      <c r="A1009" s="157"/>
      <c r="B1009" s="158"/>
      <c r="C1009" s="186" t="s">
        <v>1032</v>
      </c>
      <c r="D1009" s="165"/>
      <c r="E1009" s="166">
        <v>131.22649999999999</v>
      </c>
      <c r="F1009" s="160"/>
      <c r="G1009" s="160"/>
      <c r="H1009" s="160"/>
      <c r="I1009" s="160"/>
      <c r="J1009" s="160"/>
      <c r="K1009" s="160"/>
      <c r="L1009" s="160"/>
      <c r="M1009" s="160"/>
      <c r="N1009" s="160"/>
      <c r="O1009" s="160"/>
      <c r="P1009" s="160"/>
      <c r="Q1009" s="160"/>
      <c r="R1009" s="160"/>
      <c r="S1009" s="160"/>
      <c r="T1009" s="160"/>
      <c r="U1009" s="160"/>
      <c r="V1009" s="160"/>
      <c r="W1009" s="160"/>
      <c r="X1009" s="150"/>
      <c r="Y1009" s="150"/>
      <c r="Z1009" s="150"/>
      <c r="AA1009" s="150"/>
      <c r="AB1009" s="150"/>
      <c r="AC1009" s="150"/>
      <c r="AD1009" s="150"/>
      <c r="AE1009" s="150"/>
      <c r="AF1009" s="150"/>
      <c r="AG1009" s="150" t="s">
        <v>315</v>
      </c>
      <c r="AH1009" s="150">
        <v>0</v>
      </c>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1" x14ac:dyDescent="0.2">
      <c r="A1010" s="157"/>
      <c r="B1010" s="158"/>
      <c r="C1010" s="246"/>
      <c r="D1010" s="247"/>
      <c r="E1010" s="247"/>
      <c r="F1010" s="247"/>
      <c r="G1010" s="247"/>
      <c r="H1010" s="160"/>
      <c r="I1010" s="160"/>
      <c r="J1010" s="160"/>
      <c r="K1010" s="160"/>
      <c r="L1010" s="160"/>
      <c r="M1010" s="160"/>
      <c r="N1010" s="160"/>
      <c r="O1010" s="160"/>
      <c r="P1010" s="160"/>
      <c r="Q1010" s="160"/>
      <c r="R1010" s="160"/>
      <c r="S1010" s="160"/>
      <c r="T1010" s="160"/>
      <c r="U1010" s="160"/>
      <c r="V1010" s="160"/>
      <c r="W1010" s="160"/>
      <c r="X1010" s="150"/>
      <c r="Y1010" s="150"/>
      <c r="Z1010" s="150"/>
      <c r="AA1010" s="150"/>
      <c r="AB1010" s="150"/>
      <c r="AC1010" s="150"/>
      <c r="AD1010" s="150"/>
      <c r="AE1010" s="150"/>
      <c r="AF1010" s="150"/>
      <c r="AG1010" s="150" t="s">
        <v>295</v>
      </c>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1" x14ac:dyDescent="0.2">
      <c r="A1011" s="174">
        <v>168</v>
      </c>
      <c r="B1011" s="175" t="s">
        <v>1035</v>
      </c>
      <c r="C1011" s="185" t="s">
        <v>1036</v>
      </c>
      <c r="D1011" s="176" t="s">
        <v>384</v>
      </c>
      <c r="E1011" s="177">
        <v>382.32900000000001</v>
      </c>
      <c r="F1011" s="178"/>
      <c r="G1011" s="179">
        <f>ROUND(E1011*F1011,2)</f>
        <v>0</v>
      </c>
      <c r="H1011" s="178"/>
      <c r="I1011" s="179">
        <f>ROUND(E1011*H1011,2)</f>
        <v>0</v>
      </c>
      <c r="J1011" s="178"/>
      <c r="K1011" s="179">
        <f>ROUND(E1011*J1011,2)</f>
        <v>0</v>
      </c>
      <c r="L1011" s="179">
        <v>21</v>
      </c>
      <c r="M1011" s="179">
        <f>G1011*(1+L1011/100)</f>
        <v>0</v>
      </c>
      <c r="N1011" s="179">
        <v>0</v>
      </c>
      <c r="O1011" s="179">
        <f>ROUND(E1011*N1011,2)</f>
        <v>0</v>
      </c>
      <c r="P1011" s="179">
        <v>0</v>
      </c>
      <c r="Q1011" s="179">
        <f>ROUND(E1011*P1011,2)</f>
        <v>0</v>
      </c>
      <c r="R1011" s="179"/>
      <c r="S1011" s="179" t="s">
        <v>322</v>
      </c>
      <c r="T1011" s="180" t="s">
        <v>291</v>
      </c>
      <c r="U1011" s="160">
        <v>0</v>
      </c>
      <c r="V1011" s="160">
        <f>ROUND(E1011*U1011,2)</f>
        <v>0</v>
      </c>
      <c r="W1011" s="160"/>
      <c r="X1011" s="150"/>
      <c r="Y1011" s="150"/>
      <c r="Z1011" s="150"/>
      <c r="AA1011" s="150"/>
      <c r="AB1011" s="150"/>
      <c r="AC1011" s="150"/>
      <c r="AD1011" s="150"/>
      <c r="AE1011" s="150"/>
      <c r="AF1011" s="150"/>
      <c r="AG1011" s="150" t="s">
        <v>1027</v>
      </c>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1" x14ac:dyDescent="0.2">
      <c r="A1012" s="157"/>
      <c r="B1012" s="158"/>
      <c r="C1012" s="186" t="s">
        <v>567</v>
      </c>
      <c r="D1012" s="165"/>
      <c r="E1012" s="166"/>
      <c r="F1012" s="160"/>
      <c r="G1012" s="160"/>
      <c r="H1012" s="160"/>
      <c r="I1012" s="160"/>
      <c r="J1012" s="160"/>
      <c r="K1012" s="160"/>
      <c r="L1012" s="160"/>
      <c r="M1012" s="160"/>
      <c r="N1012" s="160"/>
      <c r="O1012" s="160"/>
      <c r="P1012" s="160"/>
      <c r="Q1012" s="160"/>
      <c r="R1012" s="160"/>
      <c r="S1012" s="160"/>
      <c r="T1012" s="160"/>
      <c r="U1012" s="160"/>
      <c r="V1012" s="160"/>
      <c r="W1012" s="160"/>
      <c r="X1012" s="150"/>
      <c r="Y1012" s="150"/>
      <c r="Z1012" s="150"/>
      <c r="AA1012" s="150"/>
      <c r="AB1012" s="150"/>
      <c r="AC1012" s="150"/>
      <c r="AD1012" s="150"/>
      <c r="AE1012" s="150"/>
      <c r="AF1012" s="150"/>
      <c r="AG1012" s="150" t="s">
        <v>315</v>
      </c>
      <c r="AH1012" s="150">
        <v>0</v>
      </c>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1" x14ac:dyDescent="0.2">
      <c r="A1013" s="157"/>
      <c r="B1013" s="158"/>
      <c r="C1013" s="186" t="s">
        <v>575</v>
      </c>
      <c r="D1013" s="165"/>
      <c r="E1013" s="166"/>
      <c r="F1013" s="160"/>
      <c r="G1013" s="160"/>
      <c r="H1013" s="160"/>
      <c r="I1013" s="160"/>
      <c r="J1013" s="160"/>
      <c r="K1013" s="160"/>
      <c r="L1013" s="160"/>
      <c r="M1013" s="160"/>
      <c r="N1013" s="160"/>
      <c r="O1013" s="160"/>
      <c r="P1013" s="160"/>
      <c r="Q1013" s="160"/>
      <c r="R1013" s="160"/>
      <c r="S1013" s="160"/>
      <c r="T1013" s="160"/>
      <c r="U1013" s="160"/>
      <c r="V1013" s="160"/>
      <c r="W1013" s="160"/>
      <c r="X1013" s="150"/>
      <c r="Y1013" s="150"/>
      <c r="Z1013" s="150"/>
      <c r="AA1013" s="150"/>
      <c r="AB1013" s="150"/>
      <c r="AC1013" s="150"/>
      <c r="AD1013" s="150"/>
      <c r="AE1013" s="150"/>
      <c r="AF1013" s="150"/>
      <c r="AG1013" s="150" t="s">
        <v>315</v>
      </c>
      <c r="AH1013" s="150">
        <v>0</v>
      </c>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1" x14ac:dyDescent="0.2">
      <c r="A1014" s="157"/>
      <c r="B1014" s="158"/>
      <c r="C1014" s="186" t="s">
        <v>1037</v>
      </c>
      <c r="D1014" s="165"/>
      <c r="E1014" s="166">
        <v>91.735500000000002</v>
      </c>
      <c r="F1014" s="160"/>
      <c r="G1014" s="160"/>
      <c r="H1014" s="160"/>
      <c r="I1014" s="160"/>
      <c r="J1014" s="160"/>
      <c r="K1014" s="160"/>
      <c r="L1014" s="160"/>
      <c r="M1014" s="160"/>
      <c r="N1014" s="160"/>
      <c r="O1014" s="160"/>
      <c r="P1014" s="160"/>
      <c r="Q1014" s="160"/>
      <c r="R1014" s="160"/>
      <c r="S1014" s="160"/>
      <c r="T1014" s="160"/>
      <c r="U1014" s="160"/>
      <c r="V1014" s="160"/>
      <c r="W1014" s="160"/>
      <c r="X1014" s="150"/>
      <c r="Y1014" s="150"/>
      <c r="Z1014" s="150"/>
      <c r="AA1014" s="150"/>
      <c r="AB1014" s="150"/>
      <c r="AC1014" s="150"/>
      <c r="AD1014" s="150"/>
      <c r="AE1014" s="150"/>
      <c r="AF1014" s="150"/>
      <c r="AG1014" s="150" t="s">
        <v>315</v>
      </c>
      <c r="AH1014" s="150">
        <v>0</v>
      </c>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1" x14ac:dyDescent="0.2">
      <c r="A1015" s="157"/>
      <c r="B1015" s="158"/>
      <c r="C1015" s="186" t="s">
        <v>595</v>
      </c>
      <c r="D1015" s="165"/>
      <c r="E1015" s="166"/>
      <c r="F1015" s="160"/>
      <c r="G1015" s="160"/>
      <c r="H1015" s="160"/>
      <c r="I1015" s="160"/>
      <c r="J1015" s="160"/>
      <c r="K1015" s="160"/>
      <c r="L1015" s="160"/>
      <c r="M1015" s="160"/>
      <c r="N1015" s="160"/>
      <c r="O1015" s="160"/>
      <c r="P1015" s="160"/>
      <c r="Q1015" s="160"/>
      <c r="R1015" s="160"/>
      <c r="S1015" s="160"/>
      <c r="T1015" s="160"/>
      <c r="U1015" s="160"/>
      <c r="V1015" s="160"/>
      <c r="W1015" s="160"/>
      <c r="X1015" s="150"/>
      <c r="Y1015" s="150"/>
      <c r="Z1015" s="150"/>
      <c r="AA1015" s="150"/>
      <c r="AB1015" s="150"/>
      <c r="AC1015" s="150"/>
      <c r="AD1015" s="150"/>
      <c r="AE1015" s="150"/>
      <c r="AF1015" s="150"/>
      <c r="AG1015" s="150" t="s">
        <v>315</v>
      </c>
      <c r="AH1015" s="150">
        <v>0</v>
      </c>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1" x14ac:dyDescent="0.2">
      <c r="A1016" s="157"/>
      <c r="B1016" s="158"/>
      <c r="C1016" s="186" t="s">
        <v>1038</v>
      </c>
      <c r="D1016" s="165"/>
      <c r="E1016" s="166">
        <v>290.59350000000001</v>
      </c>
      <c r="F1016" s="160"/>
      <c r="G1016" s="160"/>
      <c r="H1016" s="160"/>
      <c r="I1016" s="160"/>
      <c r="J1016" s="160"/>
      <c r="K1016" s="160"/>
      <c r="L1016" s="160"/>
      <c r="M1016" s="160"/>
      <c r="N1016" s="160"/>
      <c r="O1016" s="160"/>
      <c r="P1016" s="160"/>
      <c r="Q1016" s="160"/>
      <c r="R1016" s="160"/>
      <c r="S1016" s="160"/>
      <c r="T1016" s="160"/>
      <c r="U1016" s="160"/>
      <c r="V1016" s="160"/>
      <c r="W1016" s="160"/>
      <c r="X1016" s="150"/>
      <c r="Y1016" s="150"/>
      <c r="Z1016" s="150"/>
      <c r="AA1016" s="150"/>
      <c r="AB1016" s="150"/>
      <c r="AC1016" s="150"/>
      <c r="AD1016" s="150"/>
      <c r="AE1016" s="150"/>
      <c r="AF1016" s="150"/>
      <c r="AG1016" s="150" t="s">
        <v>315</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57"/>
      <c r="B1017" s="158"/>
      <c r="C1017" s="246"/>
      <c r="D1017" s="247"/>
      <c r="E1017" s="247"/>
      <c r="F1017" s="247"/>
      <c r="G1017" s="247"/>
      <c r="H1017" s="160"/>
      <c r="I1017" s="160"/>
      <c r="J1017" s="160"/>
      <c r="K1017" s="160"/>
      <c r="L1017" s="160"/>
      <c r="M1017" s="160"/>
      <c r="N1017" s="160"/>
      <c r="O1017" s="160"/>
      <c r="P1017" s="160"/>
      <c r="Q1017" s="160"/>
      <c r="R1017" s="160"/>
      <c r="S1017" s="160"/>
      <c r="T1017" s="160"/>
      <c r="U1017" s="160"/>
      <c r="V1017" s="160"/>
      <c r="W1017" s="160"/>
      <c r="X1017" s="150"/>
      <c r="Y1017" s="150"/>
      <c r="Z1017" s="150"/>
      <c r="AA1017" s="150"/>
      <c r="AB1017" s="150"/>
      <c r="AC1017" s="150"/>
      <c r="AD1017" s="150"/>
      <c r="AE1017" s="150"/>
      <c r="AF1017" s="150"/>
      <c r="AG1017" s="150" t="s">
        <v>295</v>
      </c>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1" x14ac:dyDescent="0.2">
      <c r="A1018" s="157">
        <v>169</v>
      </c>
      <c r="B1018" s="158" t="s">
        <v>1039</v>
      </c>
      <c r="C1018" s="190" t="s">
        <v>1040</v>
      </c>
      <c r="D1018" s="159" t="s">
        <v>0</v>
      </c>
      <c r="E1018" s="182"/>
      <c r="F1018" s="161"/>
      <c r="G1018" s="160">
        <f>ROUND(E1018*F1018,2)</f>
        <v>0</v>
      </c>
      <c r="H1018" s="161"/>
      <c r="I1018" s="160">
        <f>ROUND(E1018*H1018,2)</f>
        <v>0</v>
      </c>
      <c r="J1018" s="161"/>
      <c r="K1018" s="160">
        <f>ROUND(E1018*J1018,2)</f>
        <v>0</v>
      </c>
      <c r="L1018" s="160">
        <v>21</v>
      </c>
      <c r="M1018" s="160">
        <f>G1018*(1+L1018/100)</f>
        <v>0</v>
      </c>
      <c r="N1018" s="160">
        <v>0</v>
      </c>
      <c r="O1018" s="160">
        <f>ROUND(E1018*N1018,2)</f>
        <v>0</v>
      </c>
      <c r="P1018" s="160">
        <v>0</v>
      </c>
      <c r="Q1018" s="160">
        <f>ROUND(E1018*P1018,2)</f>
        <v>0</v>
      </c>
      <c r="R1018" s="160" t="s">
        <v>816</v>
      </c>
      <c r="S1018" s="160" t="s">
        <v>290</v>
      </c>
      <c r="T1018" s="160" t="s">
        <v>361</v>
      </c>
      <c r="U1018" s="160">
        <v>0</v>
      </c>
      <c r="V1018" s="160">
        <f>ROUND(E1018*U1018,2)</f>
        <v>0</v>
      </c>
      <c r="W1018" s="160"/>
      <c r="X1018" s="150"/>
      <c r="Y1018" s="150"/>
      <c r="Z1018" s="150"/>
      <c r="AA1018" s="150"/>
      <c r="AB1018" s="150"/>
      <c r="AC1018" s="150"/>
      <c r="AD1018" s="150"/>
      <c r="AE1018" s="150"/>
      <c r="AF1018" s="150"/>
      <c r="AG1018" s="150" t="s">
        <v>879</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1" x14ac:dyDescent="0.2">
      <c r="A1019" s="157"/>
      <c r="B1019" s="158"/>
      <c r="C1019" s="257" t="s">
        <v>1041</v>
      </c>
      <c r="D1019" s="258"/>
      <c r="E1019" s="258"/>
      <c r="F1019" s="258"/>
      <c r="G1019" s="258"/>
      <c r="H1019" s="160"/>
      <c r="I1019" s="160"/>
      <c r="J1019" s="160"/>
      <c r="K1019" s="160"/>
      <c r="L1019" s="160"/>
      <c r="M1019" s="160"/>
      <c r="N1019" s="160"/>
      <c r="O1019" s="160"/>
      <c r="P1019" s="160"/>
      <c r="Q1019" s="160"/>
      <c r="R1019" s="160"/>
      <c r="S1019" s="160"/>
      <c r="T1019" s="160"/>
      <c r="U1019" s="160"/>
      <c r="V1019" s="160"/>
      <c r="W1019" s="160"/>
      <c r="X1019" s="150"/>
      <c r="Y1019" s="150"/>
      <c r="Z1019" s="150"/>
      <c r="AA1019" s="150"/>
      <c r="AB1019" s="150"/>
      <c r="AC1019" s="150"/>
      <c r="AD1019" s="150"/>
      <c r="AE1019" s="150"/>
      <c r="AF1019" s="150"/>
      <c r="AG1019" s="150" t="s">
        <v>370</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1" x14ac:dyDescent="0.2">
      <c r="A1020" s="157"/>
      <c r="B1020" s="158"/>
      <c r="C1020" s="186" t="s">
        <v>926</v>
      </c>
      <c r="D1020" s="165"/>
      <c r="E1020" s="166"/>
      <c r="F1020" s="160"/>
      <c r="G1020" s="160"/>
      <c r="H1020" s="160"/>
      <c r="I1020" s="160"/>
      <c r="J1020" s="160"/>
      <c r="K1020" s="160"/>
      <c r="L1020" s="160"/>
      <c r="M1020" s="160"/>
      <c r="N1020" s="160"/>
      <c r="O1020" s="160"/>
      <c r="P1020" s="160"/>
      <c r="Q1020" s="160"/>
      <c r="R1020" s="160"/>
      <c r="S1020" s="160"/>
      <c r="T1020" s="160"/>
      <c r="U1020" s="160"/>
      <c r="V1020" s="160"/>
      <c r="W1020" s="160"/>
      <c r="X1020" s="150"/>
      <c r="Y1020" s="150"/>
      <c r="Z1020" s="150"/>
      <c r="AA1020" s="150"/>
      <c r="AB1020" s="150"/>
      <c r="AC1020" s="150"/>
      <c r="AD1020" s="150"/>
      <c r="AE1020" s="150"/>
      <c r="AF1020" s="150"/>
      <c r="AG1020" s="150" t="s">
        <v>315</v>
      </c>
      <c r="AH1020" s="150">
        <v>0</v>
      </c>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1" x14ac:dyDescent="0.2">
      <c r="A1021" s="157"/>
      <c r="B1021" s="158"/>
      <c r="C1021" s="186" t="s">
        <v>1042</v>
      </c>
      <c r="D1021" s="165"/>
      <c r="E1021" s="166"/>
      <c r="F1021" s="160"/>
      <c r="G1021" s="160"/>
      <c r="H1021" s="160"/>
      <c r="I1021" s="160"/>
      <c r="J1021" s="160"/>
      <c r="K1021" s="160"/>
      <c r="L1021" s="160"/>
      <c r="M1021" s="160"/>
      <c r="N1021" s="160"/>
      <c r="O1021" s="160"/>
      <c r="P1021" s="160"/>
      <c r="Q1021" s="160"/>
      <c r="R1021" s="160"/>
      <c r="S1021" s="160"/>
      <c r="T1021" s="160"/>
      <c r="U1021" s="160"/>
      <c r="V1021" s="160"/>
      <c r="W1021" s="160"/>
      <c r="X1021" s="150"/>
      <c r="Y1021" s="150"/>
      <c r="Z1021" s="150"/>
      <c r="AA1021" s="150"/>
      <c r="AB1021" s="150"/>
      <c r="AC1021" s="150"/>
      <c r="AD1021" s="150"/>
      <c r="AE1021" s="150"/>
      <c r="AF1021" s="150"/>
      <c r="AG1021" s="150" t="s">
        <v>315</v>
      </c>
      <c r="AH1021" s="150">
        <v>0</v>
      </c>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1" x14ac:dyDescent="0.2">
      <c r="A1022" s="157"/>
      <c r="B1022" s="158"/>
      <c r="C1022" s="186" t="s">
        <v>1043</v>
      </c>
      <c r="D1022" s="165"/>
      <c r="E1022" s="166">
        <v>4750.8657000000003</v>
      </c>
      <c r="F1022" s="160"/>
      <c r="G1022" s="160"/>
      <c r="H1022" s="160"/>
      <c r="I1022" s="160"/>
      <c r="J1022" s="160"/>
      <c r="K1022" s="160"/>
      <c r="L1022" s="160"/>
      <c r="M1022" s="160"/>
      <c r="N1022" s="160"/>
      <c r="O1022" s="160"/>
      <c r="P1022" s="160"/>
      <c r="Q1022" s="160"/>
      <c r="R1022" s="160"/>
      <c r="S1022" s="160"/>
      <c r="T1022" s="160"/>
      <c r="U1022" s="160"/>
      <c r="V1022" s="160"/>
      <c r="W1022" s="160"/>
      <c r="X1022" s="150"/>
      <c r="Y1022" s="150"/>
      <c r="Z1022" s="150"/>
      <c r="AA1022" s="150"/>
      <c r="AB1022" s="150"/>
      <c r="AC1022" s="150"/>
      <c r="AD1022" s="150"/>
      <c r="AE1022" s="150"/>
      <c r="AF1022" s="150"/>
      <c r="AG1022" s="150" t="s">
        <v>315</v>
      </c>
      <c r="AH1022" s="150">
        <v>0</v>
      </c>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1" x14ac:dyDescent="0.2">
      <c r="A1023" s="157"/>
      <c r="B1023" s="158"/>
      <c r="C1023" s="246"/>
      <c r="D1023" s="247"/>
      <c r="E1023" s="247"/>
      <c r="F1023" s="247"/>
      <c r="G1023" s="247"/>
      <c r="H1023" s="160"/>
      <c r="I1023" s="160"/>
      <c r="J1023" s="160"/>
      <c r="K1023" s="160"/>
      <c r="L1023" s="160"/>
      <c r="M1023" s="160"/>
      <c r="N1023" s="160"/>
      <c r="O1023" s="160"/>
      <c r="P1023" s="160"/>
      <c r="Q1023" s="160"/>
      <c r="R1023" s="160"/>
      <c r="S1023" s="160"/>
      <c r="T1023" s="160"/>
      <c r="U1023" s="160"/>
      <c r="V1023" s="160"/>
      <c r="W1023" s="160"/>
      <c r="X1023" s="150"/>
      <c r="Y1023" s="150"/>
      <c r="Z1023" s="150"/>
      <c r="AA1023" s="150"/>
      <c r="AB1023" s="150"/>
      <c r="AC1023" s="150"/>
      <c r="AD1023" s="150"/>
      <c r="AE1023" s="150"/>
      <c r="AF1023" s="150"/>
      <c r="AG1023" s="150" t="s">
        <v>295</v>
      </c>
      <c r="AH1023" s="150"/>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x14ac:dyDescent="0.2">
      <c r="A1024" s="168" t="s">
        <v>285</v>
      </c>
      <c r="B1024" s="169" t="s">
        <v>239</v>
      </c>
      <c r="C1024" s="184" t="s">
        <v>240</v>
      </c>
      <c r="D1024" s="170"/>
      <c r="E1024" s="171"/>
      <c r="F1024" s="172"/>
      <c r="G1024" s="172">
        <f>SUMIF(AG1025:AG1046,"&lt;&gt;NOR",G1025:G1046)</f>
        <v>0</v>
      </c>
      <c r="H1024" s="172"/>
      <c r="I1024" s="172">
        <f>SUM(I1025:I1046)</f>
        <v>0</v>
      </c>
      <c r="J1024" s="172"/>
      <c r="K1024" s="172">
        <f>SUM(K1025:K1046)</f>
        <v>0</v>
      </c>
      <c r="L1024" s="172"/>
      <c r="M1024" s="172">
        <f>SUM(M1025:M1046)</f>
        <v>0</v>
      </c>
      <c r="N1024" s="172"/>
      <c r="O1024" s="172">
        <f>SUM(O1025:O1046)</f>
        <v>5.12</v>
      </c>
      <c r="P1024" s="172"/>
      <c r="Q1024" s="172">
        <f>SUM(Q1025:Q1046)</f>
        <v>0</v>
      </c>
      <c r="R1024" s="172"/>
      <c r="S1024" s="172"/>
      <c r="T1024" s="173"/>
      <c r="U1024" s="167"/>
      <c r="V1024" s="167">
        <f>SUM(V1025:V1046)</f>
        <v>173.94</v>
      </c>
      <c r="W1024" s="167"/>
      <c r="AG1024" t="s">
        <v>286</v>
      </c>
    </row>
    <row r="1025" spans="1:60" outlineLevel="1" x14ac:dyDescent="0.2">
      <c r="A1025" s="174">
        <v>170</v>
      </c>
      <c r="B1025" s="175" t="s">
        <v>1044</v>
      </c>
      <c r="C1025" s="185" t="s">
        <v>1045</v>
      </c>
      <c r="D1025" s="176" t="s">
        <v>384</v>
      </c>
      <c r="E1025" s="177">
        <v>233.71</v>
      </c>
      <c r="F1025" s="178"/>
      <c r="G1025" s="179">
        <f>ROUND(E1025*F1025,2)</f>
        <v>0</v>
      </c>
      <c r="H1025" s="178"/>
      <c r="I1025" s="179">
        <f>ROUND(E1025*H1025,2)</f>
        <v>0</v>
      </c>
      <c r="J1025" s="178"/>
      <c r="K1025" s="179">
        <f>ROUND(E1025*J1025,2)</f>
        <v>0</v>
      </c>
      <c r="L1025" s="179">
        <v>21</v>
      </c>
      <c r="M1025" s="179">
        <f>G1025*(1+L1025/100)</f>
        <v>0</v>
      </c>
      <c r="N1025" s="179">
        <v>1.035E-2</v>
      </c>
      <c r="O1025" s="179">
        <f>ROUND(E1025*N1025,2)</f>
        <v>2.42</v>
      </c>
      <c r="P1025" s="179">
        <v>0</v>
      </c>
      <c r="Q1025" s="179">
        <f>ROUND(E1025*P1025,2)</f>
        <v>0</v>
      </c>
      <c r="R1025" s="179"/>
      <c r="S1025" s="179" t="s">
        <v>322</v>
      </c>
      <c r="T1025" s="180" t="s">
        <v>291</v>
      </c>
      <c r="U1025" s="160">
        <v>0.35149999999999998</v>
      </c>
      <c r="V1025" s="160">
        <f>ROUND(E1025*U1025,2)</f>
        <v>82.15</v>
      </c>
      <c r="W1025" s="160"/>
      <c r="X1025" s="150"/>
      <c r="Y1025" s="150"/>
      <c r="Z1025" s="150"/>
      <c r="AA1025" s="150"/>
      <c r="AB1025" s="150"/>
      <c r="AC1025" s="150"/>
      <c r="AD1025" s="150"/>
      <c r="AE1025" s="150"/>
      <c r="AF1025" s="150"/>
      <c r="AG1025" s="150" t="s">
        <v>523</v>
      </c>
      <c r="AH1025" s="150"/>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1" x14ac:dyDescent="0.2">
      <c r="A1026" s="157"/>
      <c r="B1026" s="158"/>
      <c r="C1026" s="186" t="s">
        <v>567</v>
      </c>
      <c r="D1026" s="165"/>
      <c r="E1026" s="166"/>
      <c r="F1026" s="160"/>
      <c r="G1026" s="160"/>
      <c r="H1026" s="160"/>
      <c r="I1026" s="160"/>
      <c r="J1026" s="160"/>
      <c r="K1026" s="160"/>
      <c r="L1026" s="160"/>
      <c r="M1026" s="160"/>
      <c r="N1026" s="160"/>
      <c r="O1026" s="160"/>
      <c r="P1026" s="160"/>
      <c r="Q1026" s="160"/>
      <c r="R1026" s="160"/>
      <c r="S1026" s="160"/>
      <c r="T1026" s="160"/>
      <c r="U1026" s="160"/>
      <c r="V1026" s="160"/>
      <c r="W1026" s="160"/>
      <c r="X1026" s="150"/>
      <c r="Y1026" s="150"/>
      <c r="Z1026" s="150"/>
      <c r="AA1026" s="150"/>
      <c r="AB1026" s="150"/>
      <c r="AC1026" s="150"/>
      <c r="AD1026" s="150"/>
      <c r="AE1026" s="150"/>
      <c r="AF1026" s="150"/>
      <c r="AG1026" s="150" t="s">
        <v>315</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1" x14ac:dyDescent="0.2">
      <c r="A1027" s="157"/>
      <c r="B1027" s="158"/>
      <c r="C1027" s="186" t="s">
        <v>575</v>
      </c>
      <c r="D1027" s="165"/>
      <c r="E1027" s="166"/>
      <c r="F1027" s="160"/>
      <c r="G1027" s="160"/>
      <c r="H1027" s="160"/>
      <c r="I1027" s="160"/>
      <c r="J1027" s="160"/>
      <c r="K1027" s="160"/>
      <c r="L1027" s="160"/>
      <c r="M1027" s="160"/>
      <c r="N1027" s="160"/>
      <c r="O1027" s="160"/>
      <c r="P1027" s="160"/>
      <c r="Q1027" s="160"/>
      <c r="R1027" s="160"/>
      <c r="S1027" s="160"/>
      <c r="T1027" s="160"/>
      <c r="U1027" s="160"/>
      <c r="V1027" s="160"/>
      <c r="W1027" s="160"/>
      <c r="X1027" s="150"/>
      <c r="Y1027" s="150"/>
      <c r="Z1027" s="150"/>
      <c r="AA1027" s="150"/>
      <c r="AB1027" s="150"/>
      <c r="AC1027" s="150"/>
      <c r="AD1027" s="150"/>
      <c r="AE1027" s="150"/>
      <c r="AF1027" s="150"/>
      <c r="AG1027" s="150" t="s">
        <v>315</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1" x14ac:dyDescent="0.2">
      <c r="A1028" s="157"/>
      <c r="B1028" s="158"/>
      <c r="C1028" s="186" t="s">
        <v>576</v>
      </c>
      <c r="D1028" s="165"/>
      <c r="E1028" s="166">
        <v>79.77</v>
      </c>
      <c r="F1028" s="160"/>
      <c r="G1028" s="160"/>
      <c r="H1028" s="160"/>
      <c r="I1028" s="160"/>
      <c r="J1028" s="160"/>
      <c r="K1028" s="160"/>
      <c r="L1028" s="160"/>
      <c r="M1028" s="160"/>
      <c r="N1028" s="160"/>
      <c r="O1028" s="160"/>
      <c r="P1028" s="160"/>
      <c r="Q1028" s="160"/>
      <c r="R1028" s="160"/>
      <c r="S1028" s="160"/>
      <c r="T1028" s="160"/>
      <c r="U1028" s="160"/>
      <c r="V1028" s="160"/>
      <c r="W1028" s="160"/>
      <c r="X1028" s="150"/>
      <c r="Y1028" s="150"/>
      <c r="Z1028" s="150"/>
      <c r="AA1028" s="150"/>
      <c r="AB1028" s="150"/>
      <c r="AC1028" s="150"/>
      <c r="AD1028" s="150"/>
      <c r="AE1028" s="150"/>
      <c r="AF1028" s="150"/>
      <c r="AG1028" s="150" t="s">
        <v>315</v>
      </c>
      <c r="AH1028" s="150">
        <v>0</v>
      </c>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1" x14ac:dyDescent="0.2">
      <c r="A1029" s="157"/>
      <c r="B1029" s="158"/>
      <c r="C1029" s="186" t="s">
        <v>577</v>
      </c>
      <c r="D1029" s="165"/>
      <c r="E1029" s="166"/>
      <c r="F1029" s="160"/>
      <c r="G1029" s="160"/>
      <c r="H1029" s="160"/>
      <c r="I1029" s="160"/>
      <c r="J1029" s="160"/>
      <c r="K1029" s="160"/>
      <c r="L1029" s="160"/>
      <c r="M1029" s="160"/>
      <c r="N1029" s="160"/>
      <c r="O1029" s="160"/>
      <c r="P1029" s="160"/>
      <c r="Q1029" s="160"/>
      <c r="R1029" s="160"/>
      <c r="S1029" s="160"/>
      <c r="T1029" s="160"/>
      <c r="U1029" s="160"/>
      <c r="V1029" s="160"/>
      <c r="W1029" s="160"/>
      <c r="X1029" s="150"/>
      <c r="Y1029" s="150"/>
      <c r="Z1029" s="150"/>
      <c r="AA1029" s="150"/>
      <c r="AB1029" s="150"/>
      <c r="AC1029" s="150"/>
      <c r="AD1029" s="150"/>
      <c r="AE1029" s="150"/>
      <c r="AF1029" s="150"/>
      <c r="AG1029" s="150" t="s">
        <v>315</v>
      </c>
      <c r="AH1029" s="150">
        <v>0</v>
      </c>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1" x14ac:dyDescent="0.2">
      <c r="A1030" s="157"/>
      <c r="B1030" s="158"/>
      <c r="C1030" s="186" t="s">
        <v>578</v>
      </c>
      <c r="D1030" s="165"/>
      <c r="E1030" s="166">
        <v>153.94</v>
      </c>
      <c r="F1030" s="160"/>
      <c r="G1030" s="160"/>
      <c r="H1030" s="160"/>
      <c r="I1030" s="160"/>
      <c r="J1030" s="160"/>
      <c r="K1030" s="160"/>
      <c r="L1030" s="160"/>
      <c r="M1030" s="160"/>
      <c r="N1030" s="160"/>
      <c r="O1030" s="160"/>
      <c r="P1030" s="160"/>
      <c r="Q1030" s="160"/>
      <c r="R1030" s="160"/>
      <c r="S1030" s="160"/>
      <c r="T1030" s="160"/>
      <c r="U1030" s="160"/>
      <c r="V1030" s="160"/>
      <c r="W1030" s="160"/>
      <c r="X1030" s="150"/>
      <c r="Y1030" s="150"/>
      <c r="Z1030" s="150"/>
      <c r="AA1030" s="150"/>
      <c r="AB1030" s="150"/>
      <c r="AC1030" s="150"/>
      <c r="AD1030" s="150"/>
      <c r="AE1030" s="150"/>
      <c r="AF1030" s="150"/>
      <c r="AG1030" s="150" t="s">
        <v>315</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1" x14ac:dyDescent="0.2">
      <c r="A1031" s="157"/>
      <c r="B1031" s="158"/>
      <c r="C1031" s="246"/>
      <c r="D1031" s="247"/>
      <c r="E1031" s="247"/>
      <c r="F1031" s="247"/>
      <c r="G1031" s="247"/>
      <c r="H1031" s="160"/>
      <c r="I1031" s="160"/>
      <c r="J1031" s="160"/>
      <c r="K1031" s="160"/>
      <c r="L1031" s="160"/>
      <c r="M1031" s="160"/>
      <c r="N1031" s="160"/>
      <c r="O1031" s="160"/>
      <c r="P1031" s="160"/>
      <c r="Q1031" s="160"/>
      <c r="R1031" s="160"/>
      <c r="S1031" s="160"/>
      <c r="T1031" s="160"/>
      <c r="U1031" s="160"/>
      <c r="V1031" s="160"/>
      <c r="W1031" s="160"/>
      <c r="X1031" s="150"/>
      <c r="Y1031" s="150"/>
      <c r="Z1031" s="150"/>
      <c r="AA1031" s="150"/>
      <c r="AB1031" s="150"/>
      <c r="AC1031" s="150"/>
      <c r="AD1031" s="150"/>
      <c r="AE1031" s="150"/>
      <c r="AF1031" s="150"/>
      <c r="AG1031" s="150" t="s">
        <v>295</v>
      </c>
      <c r="AH1031" s="150"/>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1" x14ac:dyDescent="0.2">
      <c r="A1032" s="174">
        <v>171</v>
      </c>
      <c r="B1032" s="175" t="s">
        <v>1046</v>
      </c>
      <c r="C1032" s="185" t="s">
        <v>1047</v>
      </c>
      <c r="D1032" s="176" t="s">
        <v>384</v>
      </c>
      <c r="E1032" s="177">
        <v>261.14</v>
      </c>
      <c r="F1032" s="178"/>
      <c r="G1032" s="179">
        <f>ROUND(E1032*F1032,2)</f>
        <v>0</v>
      </c>
      <c r="H1032" s="178"/>
      <c r="I1032" s="179">
        <f>ROUND(E1032*H1032,2)</f>
        <v>0</v>
      </c>
      <c r="J1032" s="178"/>
      <c r="K1032" s="179">
        <f>ROUND(E1032*J1032,2)</f>
        <v>0</v>
      </c>
      <c r="L1032" s="179">
        <v>21</v>
      </c>
      <c r="M1032" s="179">
        <f>G1032*(1+L1032/100)</f>
        <v>0</v>
      </c>
      <c r="N1032" s="179">
        <v>1.035E-2</v>
      </c>
      <c r="O1032" s="179">
        <f>ROUND(E1032*N1032,2)</f>
        <v>2.7</v>
      </c>
      <c r="P1032" s="179">
        <v>0</v>
      </c>
      <c r="Q1032" s="179">
        <f>ROUND(E1032*P1032,2)</f>
        <v>0</v>
      </c>
      <c r="R1032" s="179"/>
      <c r="S1032" s="179" t="s">
        <v>322</v>
      </c>
      <c r="T1032" s="180" t="s">
        <v>291</v>
      </c>
      <c r="U1032" s="160">
        <v>0.35149999999999998</v>
      </c>
      <c r="V1032" s="160">
        <f>ROUND(E1032*U1032,2)</f>
        <v>91.79</v>
      </c>
      <c r="W1032" s="160"/>
      <c r="X1032" s="150"/>
      <c r="Y1032" s="150"/>
      <c r="Z1032" s="150"/>
      <c r="AA1032" s="150"/>
      <c r="AB1032" s="150"/>
      <c r="AC1032" s="150"/>
      <c r="AD1032" s="150"/>
      <c r="AE1032" s="150"/>
      <c r="AF1032" s="150"/>
      <c r="AG1032" s="150" t="s">
        <v>523</v>
      </c>
      <c r="AH1032" s="150"/>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1" x14ac:dyDescent="0.2">
      <c r="A1033" s="157"/>
      <c r="B1033" s="158"/>
      <c r="C1033" s="186" t="s">
        <v>1048</v>
      </c>
      <c r="D1033" s="165"/>
      <c r="E1033" s="166"/>
      <c r="F1033" s="160"/>
      <c r="G1033" s="160"/>
      <c r="H1033" s="160"/>
      <c r="I1033" s="160"/>
      <c r="J1033" s="160"/>
      <c r="K1033" s="160"/>
      <c r="L1033" s="160"/>
      <c r="M1033" s="160"/>
      <c r="N1033" s="160"/>
      <c r="O1033" s="160"/>
      <c r="P1033" s="160"/>
      <c r="Q1033" s="160"/>
      <c r="R1033" s="160"/>
      <c r="S1033" s="160"/>
      <c r="T1033" s="160"/>
      <c r="U1033" s="160"/>
      <c r="V1033" s="160"/>
      <c r="W1033" s="160"/>
      <c r="X1033" s="150"/>
      <c r="Y1033" s="150"/>
      <c r="Z1033" s="150"/>
      <c r="AA1033" s="150"/>
      <c r="AB1033" s="150"/>
      <c r="AC1033" s="150"/>
      <c r="AD1033" s="150"/>
      <c r="AE1033" s="150"/>
      <c r="AF1033" s="150"/>
      <c r="AG1033" s="150" t="s">
        <v>315</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ht="22.5" outlineLevel="1" x14ac:dyDescent="0.2">
      <c r="A1034" s="157"/>
      <c r="B1034" s="158"/>
      <c r="C1034" s="186" t="s">
        <v>1049</v>
      </c>
      <c r="D1034" s="165"/>
      <c r="E1034" s="166"/>
      <c r="F1034" s="160"/>
      <c r="G1034" s="160"/>
      <c r="H1034" s="160"/>
      <c r="I1034" s="160"/>
      <c r="J1034" s="160"/>
      <c r="K1034" s="160"/>
      <c r="L1034" s="160"/>
      <c r="M1034" s="160"/>
      <c r="N1034" s="160"/>
      <c r="O1034" s="160"/>
      <c r="P1034" s="160"/>
      <c r="Q1034" s="160"/>
      <c r="R1034" s="160"/>
      <c r="S1034" s="160"/>
      <c r="T1034" s="160"/>
      <c r="U1034" s="160"/>
      <c r="V1034" s="160"/>
      <c r="W1034" s="160"/>
      <c r="X1034" s="150"/>
      <c r="Y1034" s="150"/>
      <c r="Z1034" s="150"/>
      <c r="AA1034" s="150"/>
      <c r="AB1034" s="150"/>
      <c r="AC1034" s="150"/>
      <c r="AD1034" s="150"/>
      <c r="AE1034" s="150"/>
      <c r="AF1034" s="150"/>
      <c r="AG1034" s="150" t="s">
        <v>315</v>
      </c>
      <c r="AH1034" s="150">
        <v>0</v>
      </c>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1" x14ac:dyDescent="0.2">
      <c r="A1035" s="157"/>
      <c r="B1035" s="158"/>
      <c r="C1035" s="186" t="s">
        <v>567</v>
      </c>
      <c r="D1035" s="165"/>
      <c r="E1035" s="166"/>
      <c r="F1035" s="160"/>
      <c r="G1035" s="160"/>
      <c r="H1035" s="160"/>
      <c r="I1035" s="160"/>
      <c r="J1035" s="160"/>
      <c r="K1035" s="160"/>
      <c r="L1035" s="160"/>
      <c r="M1035" s="160"/>
      <c r="N1035" s="160"/>
      <c r="O1035" s="160"/>
      <c r="P1035" s="160"/>
      <c r="Q1035" s="160"/>
      <c r="R1035" s="160"/>
      <c r="S1035" s="160"/>
      <c r="T1035" s="160"/>
      <c r="U1035" s="160"/>
      <c r="V1035" s="160"/>
      <c r="W1035" s="160"/>
      <c r="X1035" s="150"/>
      <c r="Y1035" s="150"/>
      <c r="Z1035" s="150"/>
      <c r="AA1035" s="150"/>
      <c r="AB1035" s="150"/>
      <c r="AC1035" s="150"/>
      <c r="AD1035" s="150"/>
      <c r="AE1035" s="150"/>
      <c r="AF1035" s="150"/>
      <c r="AG1035" s="150" t="s">
        <v>315</v>
      </c>
      <c r="AH1035" s="150">
        <v>0</v>
      </c>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1" x14ac:dyDescent="0.2">
      <c r="A1036" s="157"/>
      <c r="B1036" s="158"/>
      <c r="C1036" s="186" t="s">
        <v>595</v>
      </c>
      <c r="D1036" s="165"/>
      <c r="E1036" s="166"/>
      <c r="F1036" s="160"/>
      <c r="G1036" s="160"/>
      <c r="H1036" s="160"/>
      <c r="I1036" s="160"/>
      <c r="J1036" s="160"/>
      <c r="K1036" s="160"/>
      <c r="L1036" s="160"/>
      <c r="M1036" s="160"/>
      <c r="N1036" s="160"/>
      <c r="O1036" s="160"/>
      <c r="P1036" s="160"/>
      <c r="Q1036" s="160"/>
      <c r="R1036" s="160"/>
      <c r="S1036" s="160"/>
      <c r="T1036" s="160"/>
      <c r="U1036" s="160"/>
      <c r="V1036" s="160"/>
      <c r="W1036" s="160"/>
      <c r="X1036" s="150"/>
      <c r="Y1036" s="150"/>
      <c r="Z1036" s="150"/>
      <c r="AA1036" s="150"/>
      <c r="AB1036" s="150"/>
      <c r="AC1036" s="150"/>
      <c r="AD1036" s="150"/>
      <c r="AE1036" s="150"/>
      <c r="AF1036" s="150"/>
      <c r="AG1036" s="150" t="s">
        <v>315</v>
      </c>
      <c r="AH1036" s="150">
        <v>0</v>
      </c>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1" x14ac:dyDescent="0.2">
      <c r="A1037" s="157"/>
      <c r="B1037" s="158"/>
      <c r="C1037" s="186" t="s">
        <v>618</v>
      </c>
      <c r="D1037" s="165"/>
      <c r="E1037" s="166">
        <v>252.69</v>
      </c>
      <c r="F1037" s="160"/>
      <c r="G1037" s="160"/>
      <c r="H1037" s="160"/>
      <c r="I1037" s="160"/>
      <c r="J1037" s="160"/>
      <c r="K1037" s="160"/>
      <c r="L1037" s="160"/>
      <c r="M1037" s="160"/>
      <c r="N1037" s="160"/>
      <c r="O1037" s="160"/>
      <c r="P1037" s="160"/>
      <c r="Q1037" s="160"/>
      <c r="R1037" s="160"/>
      <c r="S1037" s="160"/>
      <c r="T1037" s="160"/>
      <c r="U1037" s="160"/>
      <c r="V1037" s="160"/>
      <c r="W1037" s="160"/>
      <c r="X1037" s="150"/>
      <c r="Y1037" s="150"/>
      <c r="Z1037" s="150"/>
      <c r="AA1037" s="150"/>
      <c r="AB1037" s="150"/>
      <c r="AC1037" s="150"/>
      <c r="AD1037" s="150"/>
      <c r="AE1037" s="150"/>
      <c r="AF1037" s="150"/>
      <c r="AG1037" s="150" t="s">
        <v>315</v>
      </c>
      <c r="AH1037" s="150">
        <v>0</v>
      </c>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1" x14ac:dyDescent="0.2">
      <c r="A1038" s="157"/>
      <c r="B1038" s="158"/>
      <c r="C1038" s="186" t="s">
        <v>598</v>
      </c>
      <c r="D1038" s="165"/>
      <c r="E1038" s="166"/>
      <c r="F1038" s="160"/>
      <c r="G1038" s="160"/>
      <c r="H1038" s="160"/>
      <c r="I1038" s="160"/>
      <c r="J1038" s="160"/>
      <c r="K1038" s="160"/>
      <c r="L1038" s="160"/>
      <c r="M1038" s="160"/>
      <c r="N1038" s="160"/>
      <c r="O1038" s="160"/>
      <c r="P1038" s="160"/>
      <c r="Q1038" s="160"/>
      <c r="R1038" s="160"/>
      <c r="S1038" s="160"/>
      <c r="T1038" s="160"/>
      <c r="U1038" s="160"/>
      <c r="V1038" s="160"/>
      <c r="W1038" s="160"/>
      <c r="X1038" s="150"/>
      <c r="Y1038" s="150"/>
      <c r="Z1038" s="150"/>
      <c r="AA1038" s="150"/>
      <c r="AB1038" s="150"/>
      <c r="AC1038" s="150"/>
      <c r="AD1038" s="150"/>
      <c r="AE1038" s="150"/>
      <c r="AF1038" s="150"/>
      <c r="AG1038" s="150" t="s">
        <v>315</v>
      </c>
      <c r="AH1038" s="150">
        <v>0</v>
      </c>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1" x14ac:dyDescent="0.2">
      <c r="A1039" s="157"/>
      <c r="B1039" s="158"/>
      <c r="C1039" s="186" t="s">
        <v>501</v>
      </c>
      <c r="D1039" s="165"/>
      <c r="E1039" s="166">
        <v>8.4499999999999993</v>
      </c>
      <c r="F1039" s="160"/>
      <c r="G1039" s="160"/>
      <c r="H1039" s="160"/>
      <c r="I1039" s="160"/>
      <c r="J1039" s="160"/>
      <c r="K1039" s="160"/>
      <c r="L1039" s="160"/>
      <c r="M1039" s="160"/>
      <c r="N1039" s="160"/>
      <c r="O1039" s="160"/>
      <c r="P1039" s="160"/>
      <c r="Q1039" s="160"/>
      <c r="R1039" s="160"/>
      <c r="S1039" s="160"/>
      <c r="T1039" s="160"/>
      <c r="U1039" s="160"/>
      <c r="V1039" s="160"/>
      <c r="W1039" s="160"/>
      <c r="X1039" s="150"/>
      <c r="Y1039" s="150"/>
      <c r="Z1039" s="150"/>
      <c r="AA1039" s="150"/>
      <c r="AB1039" s="150"/>
      <c r="AC1039" s="150"/>
      <c r="AD1039" s="150"/>
      <c r="AE1039" s="150"/>
      <c r="AF1039" s="150"/>
      <c r="AG1039" s="150" t="s">
        <v>315</v>
      </c>
      <c r="AH1039" s="150">
        <v>0</v>
      </c>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57"/>
      <c r="B1040" s="158"/>
      <c r="C1040" s="246"/>
      <c r="D1040" s="247"/>
      <c r="E1040" s="247"/>
      <c r="F1040" s="247"/>
      <c r="G1040" s="247"/>
      <c r="H1040" s="160"/>
      <c r="I1040" s="160"/>
      <c r="J1040" s="160"/>
      <c r="K1040" s="160"/>
      <c r="L1040" s="160"/>
      <c r="M1040" s="160"/>
      <c r="N1040" s="160"/>
      <c r="O1040" s="160"/>
      <c r="P1040" s="160"/>
      <c r="Q1040" s="160"/>
      <c r="R1040" s="160"/>
      <c r="S1040" s="160"/>
      <c r="T1040" s="160"/>
      <c r="U1040" s="160"/>
      <c r="V1040" s="160"/>
      <c r="W1040" s="160"/>
      <c r="X1040" s="150"/>
      <c r="Y1040" s="150"/>
      <c r="Z1040" s="150"/>
      <c r="AA1040" s="150"/>
      <c r="AB1040" s="150"/>
      <c r="AC1040" s="150"/>
      <c r="AD1040" s="150"/>
      <c r="AE1040" s="150"/>
      <c r="AF1040" s="150"/>
      <c r="AG1040" s="150" t="s">
        <v>295</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1" x14ac:dyDescent="0.2">
      <c r="A1041" s="157">
        <v>172</v>
      </c>
      <c r="B1041" s="158" t="s">
        <v>1050</v>
      </c>
      <c r="C1041" s="190" t="s">
        <v>1051</v>
      </c>
      <c r="D1041" s="159" t="s">
        <v>0</v>
      </c>
      <c r="E1041" s="182"/>
      <c r="F1041" s="161"/>
      <c r="G1041" s="160">
        <f>ROUND(E1041*F1041,2)</f>
        <v>0</v>
      </c>
      <c r="H1041" s="161"/>
      <c r="I1041" s="160">
        <f>ROUND(E1041*H1041,2)</f>
        <v>0</v>
      </c>
      <c r="J1041" s="161"/>
      <c r="K1041" s="160">
        <f>ROUND(E1041*J1041,2)</f>
        <v>0</v>
      </c>
      <c r="L1041" s="160">
        <v>21</v>
      </c>
      <c r="M1041" s="160">
        <f>G1041*(1+L1041/100)</f>
        <v>0</v>
      </c>
      <c r="N1041" s="160">
        <v>0</v>
      </c>
      <c r="O1041" s="160">
        <f>ROUND(E1041*N1041,2)</f>
        <v>0</v>
      </c>
      <c r="P1041" s="160">
        <v>0</v>
      </c>
      <c r="Q1041" s="160">
        <f>ROUND(E1041*P1041,2)</f>
        <v>0</v>
      </c>
      <c r="R1041" s="160" t="s">
        <v>1052</v>
      </c>
      <c r="S1041" s="160" t="s">
        <v>290</v>
      </c>
      <c r="T1041" s="160" t="s">
        <v>361</v>
      </c>
      <c r="U1041" s="160">
        <v>0</v>
      </c>
      <c r="V1041" s="160">
        <f>ROUND(E1041*U1041,2)</f>
        <v>0</v>
      </c>
      <c r="W1041" s="160"/>
      <c r="X1041" s="150"/>
      <c r="Y1041" s="150"/>
      <c r="Z1041" s="150"/>
      <c r="AA1041" s="150"/>
      <c r="AB1041" s="150"/>
      <c r="AC1041" s="150"/>
      <c r="AD1041" s="150"/>
      <c r="AE1041" s="150"/>
      <c r="AF1041" s="150"/>
      <c r="AG1041" s="150" t="s">
        <v>879</v>
      </c>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1" x14ac:dyDescent="0.2">
      <c r="A1042" s="157"/>
      <c r="B1042" s="158"/>
      <c r="C1042" s="257" t="s">
        <v>925</v>
      </c>
      <c r="D1042" s="258"/>
      <c r="E1042" s="258"/>
      <c r="F1042" s="258"/>
      <c r="G1042" s="258"/>
      <c r="H1042" s="160"/>
      <c r="I1042" s="160"/>
      <c r="J1042" s="160"/>
      <c r="K1042" s="160"/>
      <c r="L1042" s="160"/>
      <c r="M1042" s="160"/>
      <c r="N1042" s="160"/>
      <c r="O1042" s="160"/>
      <c r="P1042" s="160"/>
      <c r="Q1042" s="160"/>
      <c r="R1042" s="160"/>
      <c r="S1042" s="160"/>
      <c r="T1042" s="160"/>
      <c r="U1042" s="160"/>
      <c r="V1042" s="160"/>
      <c r="W1042" s="160"/>
      <c r="X1042" s="150"/>
      <c r="Y1042" s="150"/>
      <c r="Z1042" s="150"/>
      <c r="AA1042" s="150"/>
      <c r="AB1042" s="150"/>
      <c r="AC1042" s="150"/>
      <c r="AD1042" s="150"/>
      <c r="AE1042" s="150"/>
      <c r="AF1042" s="150"/>
      <c r="AG1042" s="150" t="s">
        <v>370</v>
      </c>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1" x14ac:dyDescent="0.2">
      <c r="A1043" s="157"/>
      <c r="B1043" s="158"/>
      <c r="C1043" s="186" t="s">
        <v>926</v>
      </c>
      <c r="D1043" s="165"/>
      <c r="E1043" s="166"/>
      <c r="F1043" s="160"/>
      <c r="G1043" s="160"/>
      <c r="H1043" s="160"/>
      <c r="I1043" s="160"/>
      <c r="J1043" s="160"/>
      <c r="K1043" s="160"/>
      <c r="L1043" s="160"/>
      <c r="M1043" s="160"/>
      <c r="N1043" s="160"/>
      <c r="O1043" s="160"/>
      <c r="P1043" s="160"/>
      <c r="Q1043" s="160"/>
      <c r="R1043" s="160"/>
      <c r="S1043" s="160"/>
      <c r="T1043" s="160"/>
      <c r="U1043" s="160"/>
      <c r="V1043" s="160"/>
      <c r="W1043" s="160"/>
      <c r="X1043" s="150"/>
      <c r="Y1043" s="150"/>
      <c r="Z1043" s="150"/>
      <c r="AA1043" s="150"/>
      <c r="AB1043" s="150"/>
      <c r="AC1043" s="150"/>
      <c r="AD1043" s="150"/>
      <c r="AE1043" s="150"/>
      <c r="AF1043" s="150"/>
      <c r="AG1043" s="150" t="s">
        <v>315</v>
      </c>
      <c r="AH1043" s="150">
        <v>0</v>
      </c>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1" x14ac:dyDescent="0.2">
      <c r="A1044" s="157"/>
      <c r="B1044" s="158"/>
      <c r="C1044" s="186" t="s">
        <v>1053</v>
      </c>
      <c r="D1044" s="165"/>
      <c r="E1044" s="166"/>
      <c r="F1044" s="160"/>
      <c r="G1044" s="160"/>
      <c r="H1044" s="160"/>
      <c r="I1044" s="160"/>
      <c r="J1044" s="160"/>
      <c r="K1044" s="160"/>
      <c r="L1044" s="160"/>
      <c r="M1044" s="160"/>
      <c r="N1044" s="160"/>
      <c r="O1044" s="160"/>
      <c r="P1044" s="160"/>
      <c r="Q1044" s="160"/>
      <c r="R1044" s="160"/>
      <c r="S1044" s="160"/>
      <c r="T1044" s="160"/>
      <c r="U1044" s="160"/>
      <c r="V1044" s="160"/>
      <c r="W1044" s="160"/>
      <c r="X1044" s="150"/>
      <c r="Y1044" s="150"/>
      <c r="Z1044" s="150"/>
      <c r="AA1044" s="150"/>
      <c r="AB1044" s="150"/>
      <c r="AC1044" s="150"/>
      <c r="AD1044" s="150"/>
      <c r="AE1044" s="150"/>
      <c r="AF1044" s="150"/>
      <c r="AG1044" s="150" t="s">
        <v>315</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57"/>
      <c r="B1045" s="158"/>
      <c r="C1045" s="186" t="s">
        <v>1054</v>
      </c>
      <c r="D1045" s="165"/>
      <c r="E1045" s="166">
        <v>1118.5391</v>
      </c>
      <c r="F1045" s="160"/>
      <c r="G1045" s="160"/>
      <c r="H1045" s="160"/>
      <c r="I1045" s="160"/>
      <c r="J1045" s="160"/>
      <c r="K1045" s="160"/>
      <c r="L1045" s="160"/>
      <c r="M1045" s="160"/>
      <c r="N1045" s="160"/>
      <c r="O1045" s="160"/>
      <c r="P1045" s="160"/>
      <c r="Q1045" s="160"/>
      <c r="R1045" s="160"/>
      <c r="S1045" s="160"/>
      <c r="T1045" s="160"/>
      <c r="U1045" s="160"/>
      <c r="V1045" s="160"/>
      <c r="W1045" s="160"/>
      <c r="X1045" s="150"/>
      <c r="Y1045" s="150"/>
      <c r="Z1045" s="150"/>
      <c r="AA1045" s="150"/>
      <c r="AB1045" s="150"/>
      <c r="AC1045" s="150"/>
      <c r="AD1045" s="150"/>
      <c r="AE1045" s="150"/>
      <c r="AF1045" s="150"/>
      <c r="AG1045" s="150" t="s">
        <v>315</v>
      </c>
      <c r="AH1045" s="150">
        <v>0</v>
      </c>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1" x14ac:dyDescent="0.2">
      <c r="A1046" s="157"/>
      <c r="B1046" s="158"/>
      <c r="C1046" s="246"/>
      <c r="D1046" s="247"/>
      <c r="E1046" s="247"/>
      <c r="F1046" s="247"/>
      <c r="G1046" s="247"/>
      <c r="H1046" s="160"/>
      <c r="I1046" s="160"/>
      <c r="J1046" s="160"/>
      <c r="K1046" s="160"/>
      <c r="L1046" s="160"/>
      <c r="M1046" s="160"/>
      <c r="N1046" s="160"/>
      <c r="O1046" s="160"/>
      <c r="P1046" s="160"/>
      <c r="Q1046" s="160"/>
      <c r="R1046" s="160"/>
      <c r="S1046" s="160"/>
      <c r="T1046" s="160"/>
      <c r="U1046" s="160"/>
      <c r="V1046" s="160"/>
      <c r="W1046" s="160"/>
      <c r="X1046" s="150"/>
      <c r="Y1046" s="150"/>
      <c r="Z1046" s="150"/>
      <c r="AA1046" s="150"/>
      <c r="AB1046" s="150"/>
      <c r="AC1046" s="150"/>
      <c r="AD1046" s="150"/>
      <c r="AE1046" s="150"/>
      <c r="AF1046" s="150"/>
      <c r="AG1046" s="150" t="s">
        <v>295</v>
      </c>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x14ac:dyDescent="0.2">
      <c r="A1047" s="168" t="s">
        <v>285</v>
      </c>
      <c r="B1047" s="169" t="s">
        <v>241</v>
      </c>
      <c r="C1047" s="184" t="s">
        <v>242</v>
      </c>
      <c r="D1047" s="170"/>
      <c r="E1047" s="171"/>
      <c r="F1047" s="172"/>
      <c r="G1047" s="172">
        <f>SUMIF(AG1048:AG1109,"&lt;&gt;NOR",G1048:G1109)</f>
        <v>0</v>
      </c>
      <c r="H1047" s="172"/>
      <c r="I1047" s="172">
        <f>SUM(I1048:I1109)</f>
        <v>0</v>
      </c>
      <c r="J1047" s="172"/>
      <c r="K1047" s="172">
        <f>SUM(K1048:K1109)</f>
        <v>0</v>
      </c>
      <c r="L1047" s="172"/>
      <c r="M1047" s="172">
        <f>SUM(M1048:M1109)</f>
        <v>0</v>
      </c>
      <c r="N1047" s="172"/>
      <c r="O1047" s="172">
        <f>SUM(O1048:O1109)</f>
        <v>10.79</v>
      </c>
      <c r="P1047" s="172"/>
      <c r="Q1047" s="172">
        <f>SUM(Q1048:Q1109)</f>
        <v>2.65</v>
      </c>
      <c r="R1047" s="172"/>
      <c r="S1047" s="172"/>
      <c r="T1047" s="173"/>
      <c r="U1047" s="167"/>
      <c r="V1047" s="167">
        <f>SUM(V1048:V1109)</f>
        <v>874.9</v>
      </c>
      <c r="W1047" s="167"/>
      <c r="AG1047" t="s">
        <v>286</v>
      </c>
    </row>
    <row r="1048" spans="1:60" outlineLevel="1" x14ac:dyDescent="0.2">
      <c r="A1048" s="174">
        <v>173</v>
      </c>
      <c r="B1048" s="175" t="s">
        <v>1055</v>
      </c>
      <c r="C1048" s="185" t="s">
        <v>1056</v>
      </c>
      <c r="D1048" s="176" t="s">
        <v>432</v>
      </c>
      <c r="E1048" s="177">
        <v>183.411</v>
      </c>
      <c r="F1048" s="178"/>
      <c r="G1048" s="179">
        <f>ROUND(E1048*F1048,2)</f>
        <v>0</v>
      </c>
      <c r="H1048" s="178"/>
      <c r="I1048" s="179">
        <f>ROUND(E1048*H1048,2)</f>
        <v>0</v>
      </c>
      <c r="J1048" s="178"/>
      <c r="K1048" s="179">
        <f>ROUND(E1048*J1048,2)</f>
        <v>0</v>
      </c>
      <c r="L1048" s="179">
        <v>21</v>
      </c>
      <c r="M1048" s="179">
        <f>G1048*(1+L1048/100)</f>
        <v>0</v>
      </c>
      <c r="N1048" s="179">
        <v>4.0000000000000003E-5</v>
      </c>
      <c r="O1048" s="179">
        <f>ROUND(E1048*N1048,2)</f>
        <v>0.01</v>
      </c>
      <c r="P1048" s="179">
        <v>0</v>
      </c>
      <c r="Q1048" s="179">
        <f>ROUND(E1048*P1048,2)</f>
        <v>0</v>
      </c>
      <c r="R1048" s="179" t="s">
        <v>1057</v>
      </c>
      <c r="S1048" s="179" t="s">
        <v>290</v>
      </c>
      <c r="T1048" s="180" t="s">
        <v>361</v>
      </c>
      <c r="U1048" s="160">
        <v>0</v>
      </c>
      <c r="V1048" s="160">
        <f>ROUND(E1048*U1048,2)</f>
        <v>0</v>
      </c>
      <c r="W1048" s="160"/>
      <c r="X1048" s="150"/>
      <c r="Y1048" s="150"/>
      <c r="Z1048" s="150"/>
      <c r="AA1048" s="150"/>
      <c r="AB1048" s="150"/>
      <c r="AC1048" s="150"/>
      <c r="AD1048" s="150"/>
      <c r="AE1048" s="150"/>
      <c r="AF1048" s="150"/>
      <c r="AG1048" s="150" t="s">
        <v>523</v>
      </c>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1" x14ac:dyDescent="0.2">
      <c r="A1049" s="157"/>
      <c r="B1049" s="158"/>
      <c r="C1049" s="186" t="s">
        <v>1058</v>
      </c>
      <c r="D1049" s="165"/>
      <c r="E1049" s="166"/>
      <c r="F1049" s="160"/>
      <c r="G1049" s="160"/>
      <c r="H1049" s="160"/>
      <c r="I1049" s="160"/>
      <c r="J1049" s="160"/>
      <c r="K1049" s="160"/>
      <c r="L1049" s="160"/>
      <c r="M1049" s="160"/>
      <c r="N1049" s="160"/>
      <c r="O1049" s="160"/>
      <c r="P1049" s="160"/>
      <c r="Q1049" s="160"/>
      <c r="R1049" s="160"/>
      <c r="S1049" s="160"/>
      <c r="T1049" s="160"/>
      <c r="U1049" s="160"/>
      <c r="V1049" s="160"/>
      <c r="W1049" s="160"/>
      <c r="X1049" s="150"/>
      <c r="Y1049" s="150"/>
      <c r="Z1049" s="150"/>
      <c r="AA1049" s="150"/>
      <c r="AB1049" s="150"/>
      <c r="AC1049" s="150"/>
      <c r="AD1049" s="150"/>
      <c r="AE1049" s="150"/>
      <c r="AF1049" s="150"/>
      <c r="AG1049" s="150" t="s">
        <v>315</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1" x14ac:dyDescent="0.2">
      <c r="A1050" s="157"/>
      <c r="B1050" s="158"/>
      <c r="C1050" s="186" t="s">
        <v>1059</v>
      </c>
      <c r="D1050" s="165"/>
      <c r="E1050" s="166"/>
      <c r="F1050" s="160"/>
      <c r="G1050" s="160"/>
      <c r="H1050" s="160"/>
      <c r="I1050" s="160"/>
      <c r="J1050" s="160"/>
      <c r="K1050" s="160"/>
      <c r="L1050" s="160"/>
      <c r="M1050" s="160"/>
      <c r="N1050" s="160"/>
      <c r="O1050" s="160"/>
      <c r="P1050" s="160"/>
      <c r="Q1050" s="160"/>
      <c r="R1050" s="160"/>
      <c r="S1050" s="160"/>
      <c r="T1050" s="160"/>
      <c r="U1050" s="160"/>
      <c r="V1050" s="160"/>
      <c r="W1050" s="160"/>
      <c r="X1050" s="150"/>
      <c r="Y1050" s="150"/>
      <c r="Z1050" s="150"/>
      <c r="AA1050" s="150"/>
      <c r="AB1050" s="150"/>
      <c r="AC1050" s="150"/>
      <c r="AD1050" s="150"/>
      <c r="AE1050" s="150"/>
      <c r="AF1050" s="150"/>
      <c r="AG1050" s="150" t="s">
        <v>315</v>
      </c>
      <c r="AH1050" s="150">
        <v>0</v>
      </c>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1" x14ac:dyDescent="0.2">
      <c r="A1051" s="157"/>
      <c r="B1051" s="158"/>
      <c r="C1051" s="186" t="s">
        <v>1060</v>
      </c>
      <c r="D1051" s="165"/>
      <c r="E1051" s="166">
        <v>183.411</v>
      </c>
      <c r="F1051" s="160"/>
      <c r="G1051" s="160"/>
      <c r="H1051" s="160"/>
      <c r="I1051" s="160"/>
      <c r="J1051" s="160"/>
      <c r="K1051" s="160"/>
      <c r="L1051" s="160"/>
      <c r="M1051" s="160"/>
      <c r="N1051" s="160"/>
      <c r="O1051" s="160"/>
      <c r="P1051" s="160"/>
      <c r="Q1051" s="160"/>
      <c r="R1051" s="160"/>
      <c r="S1051" s="160"/>
      <c r="T1051" s="160"/>
      <c r="U1051" s="160"/>
      <c r="V1051" s="160"/>
      <c r="W1051" s="160"/>
      <c r="X1051" s="150"/>
      <c r="Y1051" s="150"/>
      <c r="Z1051" s="150"/>
      <c r="AA1051" s="150"/>
      <c r="AB1051" s="150"/>
      <c r="AC1051" s="150"/>
      <c r="AD1051" s="150"/>
      <c r="AE1051" s="150"/>
      <c r="AF1051" s="150"/>
      <c r="AG1051" s="150" t="s">
        <v>315</v>
      </c>
      <c r="AH1051" s="150">
        <v>0</v>
      </c>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1" x14ac:dyDescent="0.2">
      <c r="A1052" s="157"/>
      <c r="B1052" s="158"/>
      <c r="C1052" s="246"/>
      <c r="D1052" s="247"/>
      <c r="E1052" s="247"/>
      <c r="F1052" s="247"/>
      <c r="G1052" s="247"/>
      <c r="H1052" s="160"/>
      <c r="I1052" s="160"/>
      <c r="J1052" s="160"/>
      <c r="K1052" s="160"/>
      <c r="L1052" s="160"/>
      <c r="M1052" s="160"/>
      <c r="N1052" s="160"/>
      <c r="O1052" s="160"/>
      <c r="P1052" s="160"/>
      <c r="Q1052" s="160"/>
      <c r="R1052" s="160"/>
      <c r="S1052" s="160"/>
      <c r="T1052" s="160"/>
      <c r="U1052" s="160"/>
      <c r="V1052" s="160"/>
      <c r="W1052" s="160"/>
      <c r="X1052" s="150"/>
      <c r="Y1052" s="150"/>
      <c r="Z1052" s="150"/>
      <c r="AA1052" s="150"/>
      <c r="AB1052" s="150"/>
      <c r="AC1052" s="150"/>
      <c r="AD1052" s="150"/>
      <c r="AE1052" s="150"/>
      <c r="AF1052" s="150"/>
      <c r="AG1052" s="150" t="s">
        <v>295</v>
      </c>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1" x14ac:dyDescent="0.2">
      <c r="A1053" s="174">
        <v>174</v>
      </c>
      <c r="B1053" s="175" t="s">
        <v>1061</v>
      </c>
      <c r="C1053" s="185" t="s">
        <v>1062</v>
      </c>
      <c r="D1053" s="176" t="s">
        <v>359</v>
      </c>
      <c r="E1053" s="177">
        <v>120</v>
      </c>
      <c r="F1053" s="178"/>
      <c r="G1053" s="179">
        <f>ROUND(E1053*F1053,2)</f>
        <v>0</v>
      </c>
      <c r="H1053" s="178"/>
      <c r="I1053" s="179">
        <f>ROUND(E1053*H1053,2)</f>
        <v>0</v>
      </c>
      <c r="J1053" s="178"/>
      <c r="K1053" s="179">
        <f>ROUND(E1053*J1053,2)</f>
        <v>0</v>
      </c>
      <c r="L1053" s="179">
        <v>21</v>
      </c>
      <c r="M1053" s="179">
        <f>G1053*(1+L1053/100)</f>
        <v>0</v>
      </c>
      <c r="N1053" s="179">
        <v>1.4E-3</v>
      </c>
      <c r="O1053" s="179">
        <f>ROUND(E1053*N1053,2)</f>
        <v>0.17</v>
      </c>
      <c r="P1053" s="179">
        <v>0</v>
      </c>
      <c r="Q1053" s="179">
        <f>ROUND(E1053*P1053,2)</f>
        <v>0</v>
      </c>
      <c r="R1053" s="179" t="s">
        <v>1057</v>
      </c>
      <c r="S1053" s="179" t="s">
        <v>290</v>
      </c>
      <c r="T1053" s="180" t="s">
        <v>361</v>
      </c>
      <c r="U1053" s="160">
        <v>0.15</v>
      </c>
      <c r="V1053" s="160">
        <f>ROUND(E1053*U1053,2)</f>
        <v>18</v>
      </c>
      <c r="W1053" s="160"/>
      <c r="X1053" s="150"/>
      <c r="Y1053" s="150"/>
      <c r="Z1053" s="150"/>
      <c r="AA1053" s="150"/>
      <c r="AB1053" s="150"/>
      <c r="AC1053" s="150"/>
      <c r="AD1053" s="150"/>
      <c r="AE1053" s="150"/>
      <c r="AF1053" s="150"/>
      <c r="AG1053" s="150" t="s">
        <v>340</v>
      </c>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1" x14ac:dyDescent="0.2">
      <c r="A1054" s="157"/>
      <c r="B1054" s="158"/>
      <c r="C1054" s="186" t="s">
        <v>363</v>
      </c>
      <c r="D1054" s="165"/>
      <c r="E1054" s="166"/>
      <c r="F1054" s="160"/>
      <c r="G1054" s="160"/>
      <c r="H1054" s="160"/>
      <c r="I1054" s="160"/>
      <c r="J1054" s="160"/>
      <c r="K1054" s="160"/>
      <c r="L1054" s="160"/>
      <c r="M1054" s="160"/>
      <c r="N1054" s="160"/>
      <c r="O1054" s="160"/>
      <c r="P1054" s="160"/>
      <c r="Q1054" s="160"/>
      <c r="R1054" s="160"/>
      <c r="S1054" s="160"/>
      <c r="T1054" s="160"/>
      <c r="U1054" s="160"/>
      <c r="V1054" s="160"/>
      <c r="W1054" s="160"/>
      <c r="X1054" s="150"/>
      <c r="Y1054" s="150"/>
      <c r="Z1054" s="150"/>
      <c r="AA1054" s="150"/>
      <c r="AB1054" s="150"/>
      <c r="AC1054" s="150"/>
      <c r="AD1054" s="150"/>
      <c r="AE1054" s="150"/>
      <c r="AF1054" s="150"/>
      <c r="AG1054" s="150" t="s">
        <v>315</v>
      </c>
      <c r="AH1054" s="150">
        <v>0</v>
      </c>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1" x14ac:dyDescent="0.2">
      <c r="A1055" s="157"/>
      <c r="B1055" s="158"/>
      <c r="C1055" s="186" t="s">
        <v>1063</v>
      </c>
      <c r="D1055" s="165"/>
      <c r="E1055" s="166">
        <v>120</v>
      </c>
      <c r="F1055" s="160"/>
      <c r="G1055" s="160"/>
      <c r="H1055" s="160"/>
      <c r="I1055" s="160"/>
      <c r="J1055" s="160"/>
      <c r="K1055" s="160"/>
      <c r="L1055" s="160"/>
      <c r="M1055" s="160"/>
      <c r="N1055" s="160"/>
      <c r="O1055" s="160"/>
      <c r="P1055" s="160"/>
      <c r="Q1055" s="160"/>
      <c r="R1055" s="160"/>
      <c r="S1055" s="160"/>
      <c r="T1055" s="160"/>
      <c r="U1055" s="160"/>
      <c r="V1055" s="160"/>
      <c r="W1055" s="160"/>
      <c r="X1055" s="150"/>
      <c r="Y1055" s="150"/>
      <c r="Z1055" s="150"/>
      <c r="AA1055" s="150"/>
      <c r="AB1055" s="150"/>
      <c r="AC1055" s="150"/>
      <c r="AD1055" s="150"/>
      <c r="AE1055" s="150"/>
      <c r="AF1055" s="150"/>
      <c r="AG1055" s="150" t="s">
        <v>315</v>
      </c>
      <c r="AH1055" s="150">
        <v>0</v>
      </c>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1" x14ac:dyDescent="0.2">
      <c r="A1056" s="157"/>
      <c r="B1056" s="158"/>
      <c r="C1056" s="246"/>
      <c r="D1056" s="247"/>
      <c r="E1056" s="247"/>
      <c r="F1056" s="247"/>
      <c r="G1056" s="247"/>
      <c r="H1056" s="160"/>
      <c r="I1056" s="160"/>
      <c r="J1056" s="160"/>
      <c r="K1056" s="160"/>
      <c r="L1056" s="160"/>
      <c r="M1056" s="160"/>
      <c r="N1056" s="160"/>
      <c r="O1056" s="160"/>
      <c r="P1056" s="160"/>
      <c r="Q1056" s="160"/>
      <c r="R1056" s="160"/>
      <c r="S1056" s="160"/>
      <c r="T1056" s="160"/>
      <c r="U1056" s="160"/>
      <c r="V1056" s="160"/>
      <c r="W1056" s="160"/>
      <c r="X1056" s="150"/>
      <c r="Y1056" s="150"/>
      <c r="Z1056" s="150"/>
      <c r="AA1056" s="150"/>
      <c r="AB1056" s="150"/>
      <c r="AC1056" s="150"/>
      <c r="AD1056" s="150"/>
      <c r="AE1056" s="150"/>
      <c r="AF1056" s="150"/>
      <c r="AG1056" s="150" t="s">
        <v>295</v>
      </c>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1" x14ac:dyDescent="0.2">
      <c r="A1057" s="174">
        <v>175</v>
      </c>
      <c r="B1057" s="175" t="s">
        <v>1064</v>
      </c>
      <c r="C1057" s="185" t="s">
        <v>1065</v>
      </c>
      <c r="D1057" s="176" t="s">
        <v>384</v>
      </c>
      <c r="E1057" s="177">
        <v>366.822</v>
      </c>
      <c r="F1057" s="178"/>
      <c r="G1057" s="179">
        <f>ROUND(E1057*F1057,2)</f>
        <v>0</v>
      </c>
      <c r="H1057" s="178"/>
      <c r="I1057" s="179">
        <f>ROUND(E1057*H1057,2)</f>
        <v>0</v>
      </c>
      <c r="J1057" s="178"/>
      <c r="K1057" s="179">
        <f>ROUND(E1057*J1057,2)</f>
        <v>0</v>
      </c>
      <c r="L1057" s="179">
        <v>21</v>
      </c>
      <c r="M1057" s="179">
        <f>G1057*(1+L1057/100)</f>
        <v>0</v>
      </c>
      <c r="N1057" s="179">
        <v>2.8999999999999998E-3</v>
      </c>
      <c r="O1057" s="179">
        <f>ROUND(E1057*N1057,2)</f>
        <v>1.06</v>
      </c>
      <c r="P1057" s="179">
        <v>0</v>
      </c>
      <c r="Q1057" s="179">
        <f>ROUND(E1057*P1057,2)</f>
        <v>0</v>
      </c>
      <c r="R1057" s="179"/>
      <c r="S1057" s="179" t="s">
        <v>322</v>
      </c>
      <c r="T1057" s="180" t="s">
        <v>1066</v>
      </c>
      <c r="U1057" s="160">
        <v>1.1679999999999999</v>
      </c>
      <c r="V1057" s="160">
        <f>ROUND(E1057*U1057,2)</f>
        <v>428.45</v>
      </c>
      <c r="W1057" s="160"/>
      <c r="X1057" s="150"/>
      <c r="Y1057" s="150"/>
      <c r="Z1057" s="150"/>
      <c r="AA1057" s="150"/>
      <c r="AB1057" s="150"/>
      <c r="AC1057" s="150"/>
      <c r="AD1057" s="150"/>
      <c r="AE1057" s="150"/>
      <c r="AF1057" s="150"/>
      <c r="AG1057" s="150" t="s">
        <v>340</v>
      </c>
      <c r="AH1057" s="150"/>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1" x14ac:dyDescent="0.2">
      <c r="A1058" s="157"/>
      <c r="B1058" s="158"/>
      <c r="C1058" s="186" t="s">
        <v>525</v>
      </c>
      <c r="D1058" s="165"/>
      <c r="E1058" s="166"/>
      <c r="F1058" s="160"/>
      <c r="G1058" s="160"/>
      <c r="H1058" s="160"/>
      <c r="I1058" s="160"/>
      <c r="J1058" s="160"/>
      <c r="K1058" s="160"/>
      <c r="L1058" s="160"/>
      <c r="M1058" s="160"/>
      <c r="N1058" s="160"/>
      <c r="O1058" s="160"/>
      <c r="P1058" s="160"/>
      <c r="Q1058" s="160"/>
      <c r="R1058" s="160"/>
      <c r="S1058" s="160"/>
      <c r="T1058" s="160"/>
      <c r="U1058" s="160"/>
      <c r="V1058" s="160"/>
      <c r="W1058" s="160"/>
      <c r="X1058" s="150"/>
      <c r="Y1058" s="150"/>
      <c r="Z1058" s="150"/>
      <c r="AA1058" s="150"/>
      <c r="AB1058" s="150"/>
      <c r="AC1058" s="150"/>
      <c r="AD1058" s="150"/>
      <c r="AE1058" s="150"/>
      <c r="AF1058" s="150"/>
      <c r="AG1058" s="150" t="s">
        <v>315</v>
      </c>
      <c r="AH1058" s="150">
        <v>0</v>
      </c>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1" x14ac:dyDescent="0.2">
      <c r="A1059" s="157"/>
      <c r="B1059" s="158"/>
      <c r="C1059" s="186" t="s">
        <v>526</v>
      </c>
      <c r="D1059" s="165"/>
      <c r="E1059" s="166"/>
      <c r="F1059" s="160"/>
      <c r="G1059" s="160"/>
      <c r="H1059" s="160"/>
      <c r="I1059" s="160"/>
      <c r="J1059" s="160"/>
      <c r="K1059" s="160"/>
      <c r="L1059" s="160"/>
      <c r="M1059" s="160"/>
      <c r="N1059" s="160"/>
      <c r="O1059" s="160"/>
      <c r="P1059" s="160"/>
      <c r="Q1059" s="160"/>
      <c r="R1059" s="160"/>
      <c r="S1059" s="160"/>
      <c r="T1059" s="160"/>
      <c r="U1059" s="160"/>
      <c r="V1059" s="160"/>
      <c r="W1059" s="160"/>
      <c r="X1059" s="150"/>
      <c r="Y1059" s="150"/>
      <c r="Z1059" s="150"/>
      <c r="AA1059" s="150"/>
      <c r="AB1059" s="150"/>
      <c r="AC1059" s="150"/>
      <c r="AD1059" s="150"/>
      <c r="AE1059" s="150"/>
      <c r="AF1059" s="150"/>
      <c r="AG1059" s="150" t="s">
        <v>315</v>
      </c>
      <c r="AH1059" s="150">
        <v>0</v>
      </c>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1" x14ac:dyDescent="0.2">
      <c r="A1060" s="157"/>
      <c r="B1060" s="158"/>
      <c r="C1060" s="186" t="s">
        <v>1067</v>
      </c>
      <c r="D1060" s="165"/>
      <c r="E1060" s="166"/>
      <c r="F1060" s="160"/>
      <c r="G1060" s="160"/>
      <c r="H1060" s="160"/>
      <c r="I1060" s="160"/>
      <c r="J1060" s="160"/>
      <c r="K1060" s="160"/>
      <c r="L1060" s="160"/>
      <c r="M1060" s="160"/>
      <c r="N1060" s="160"/>
      <c r="O1060" s="160"/>
      <c r="P1060" s="160"/>
      <c r="Q1060" s="160"/>
      <c r="R1060" s="160"/>
      <c r="S1060" s="160"/>
      <c r="T1060" s="160"/>
      <c r="U1060" s="160"/>
      <c r="V1060" s="160"/>
      <c r="W1060" s="160"/>
      <c r="X1060" s="150"/>
      <c r="Y1060" s="150"/>
      <c r="Z1060" s="150"/>
      <c r="AA1060" s="150"/>
      <c r="AB1060" s="150"/>
      <c r="AC1060" s="150"/>
      <c r="AD1060" s="150"/>
      <c r="AE1060" s="150"/>
      <c r="AF1060" s="150"/>
      <c r="AG1060" s="150" t="s">
        <v>315</v>
      </c>
      <c r="AH1060" s="150">
        <v>0</v>
      </c>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1" x14ac:dyDescent="0.2">
      <c r="A1061" s="157"/>
      <c r="B1061" s="158"/>
      <c r="C1061" s="186" t="s">
        <v>1068</v>
      </c>
      <c r="D1061" s="165"/>
      <c r="E1061" s="166">
        <v>37.817</v>
      </c>
      <c r="F1061" s="160"/>
      <c r="G1061" s="160"/>
      <c r="H1061" s="160"/>
      <c r="I1061" s="160"/>
      <c r="J1061" s="160"/>
      <c r="K1061" s="160"/>
      <c r="L1061" s="160"/>
      <c r="M1061" s="160"/>
      <c r="N1061" s="160"/>
      <c r="O1061" s="160"/>
      <c r="P1061" s="160"/>
      <c r="Q1061" s="160"/>
      <c r="R1061" s="160"/>
      <c r="S1061" s="160"/>
      <c r="T1061" s="160"/>
      <c r="U1061" s="160"/>
      <c r="V1061" s="160"/>
      <c r="W1061" s="160"/>
      <c r="X1061" s="150"/>
      <c r="Y1061" s="150"/>
      <c r="Z1061" s="150"/>
      <c r="AA1061" s="150"/>
      <c r="AB1061" s="150"/>
      <c r="AC1061" s="150"/>
      <c r="AD1061" s="150"/>
      <c r="AE1061" s="150"/>
      <c r="AF1061" s="150"/>
      <c r="AG1061" s="150" t="s">
        <v>315</v>
      </c>
      <c r="AH1061" s="150">
        <v>0</v>
      </c>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1" x14ac:dyDescent="0.2">
      <c r="A1062" s="157"/>
      <c r="B1062" s="158"/>
      <c r="C1062" s="186" t="s">
        <v>1069</v>
      </c>
      <c r="D1062" s="165"/>
      <c r="E1062" s="166">
        <v>-14</v>
      </c>
      <c r="F1062" s="160"/>
      <c r="G1062" s="160"/>
      <c r="H1062" s="160"/>
      <c r="I1062" s="160"/>
      <c r="J1062" s="160"/>
      <c r="K1062" s="160"/>
      <c r="L1062" s="160"/>
      <c r="M1062" s="160"/>
      <c r="N1062" s="160"/>
      <c r="O1062" s="160"/>
      <c r="P1062" s="160"/>
      <c r="Q1062" s="160"/>
      <c r="R1062" s="160"/>
      <c r="S1062" s="160"/>
      <c r="T1062" s="160"/>
      <c r="U1062" s="160"/>
      <c r="V1062" s="160"/>
      <c r="W1062" s="160"/>
      <c r="X1062" s="150"/>
      <c r="Y1062" s="150"/>
      <c r="Z1062" s="150"/>
      <c r="AA1062" s="150"/>
      <c r="AB1062" s="150"/>
      <c r="AC1062" s="150"/>
      <c r="AD1062" s="150"/>
      <c r="AE1062" s="150"/>
      <c r="AF1062" s="150"/>
      <c r="AG1062" s="150" t="s">
        <v>315</v>
      </c>
      <c r="AH1062" s="150">
        <v>0</v>
      </c>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1" x14ac:dyDescent="0.2">
      <c r="A1063" s="157"/>
      <c r="B1063" s="158"/>
      <c r="C1063" s="186" t="s">
        <v>527</v>
      </c>
      <c r="D1063" s="165"/>
      <c r="E1063" s="166"/>
      <c r="F1063" s="160"/>
      <c r="G1063" s="160"/>
      <c r="H1063" s="160"/>
      <c r="I1063" s="160"/>
      <c r="J1063" s="160"/>
      <c r="K1063" s="160"/>
      <c r="L1063" s="160"/>
      <c r="M1063" s="160"/>
      <c r="N1063" s="160"/>
      <c r="O1063" s="160"/>
      <c r="P1063" s="160"/>
      <c r="Q1063" s="160"/>
      <c r="R1063" s="160"/>
      <c r="S1063" s="160"/>
      <c r="T1063" s="160"/>
      <c r="U1063" s="160"/>
      <c r="V1063" s="160"/>
      <c r="W1063" s="160"/>
      <c r="X1063" s="150"/>
      <c r="Y1063" s="150"/>
      <c r="Z1063" s="150"/>
      <c r="AA1063" s="150"/>
      <c r="AB1063" s="150"/>
      <c r="AC1063" s="150"/>
      <c r="AD1063" s="150"/>
      <c r="AE1063" s="150"/>
      <c r="AF1063" s="150"/>
      <c r="AG1063" s="150" t="s">
        <v>315</v>
      </c>
      <c r="AH1063" s="150">
        <v>0</v>
      </c>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1" x14ac:dyDescent="0.2">
      <c r="A1064" s="157"/>
      <c r="B1064" s="158"/>
      <c r="C1064" s="186" t="s">
        <v>528</v>
      </c>
      <c r="D1064" s="165"/>
      <c r="E1064" s="166">
        <v>38.74</v>
      </c>
      <c r="F1064" s="160"/>
      <c r="G1064" s="160"/>
      <c r="H1064" s="160"/>
      <c r="I1064" s="160"/>
      <c r="J1064" s="160"/>
      <c r="K1064" s="160"/>
      <c r="L1064" s="160"/>
      <c r="M1064" s="160"/>
      <c r="N1064" s="160"/>
      <c r="O1064" s="160"/>
      <c r="P1064" s="160"/>
      <c r="Q1064" s="160"/>
      <c r="R1064" s="160"/>
      <c r="S1064" s="160"/>
      <c r="T1064" s="160"/>
      <c r="U1064" s="160"/>
      <c r="V1064" s="160"/>
      <c r="W1064" s="160"/>
      <c r="X1064" s="150"/>
      <c r="Y1064" s="150"/>
      <c r="Z1064" s="150"/>
      <c r="AA1064" s="150"/>
      <c r="AB1064" s="150"/>
      <c r="AC1064" s="150"/>
      <c r="AD1064" s="150"/>
      <c r="AE1064" s="150"/>
      <c r="AF1064" s="150"/>
      <c r="AG1064" s="150" t="s">
        <v>315</v>
      </c>
      <c r="AH1064" s="150">
        <v>0</v>
      </c>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1" x14ac:dyDescent="0.2">
      <c r="A1065" s="157"/>
      <c r="B1065" s="158"/>
      <c r="C1065" s="186" t="s">
        <v>529</v>
      </c>
      <c r="D1065" s="165"/>
      <c r="E1065" s="166">
        <v>-6.93</v>
      </c>
      <c r="F1065" s="160"/>
      <c r="G1065" s="160"/>
      <c r="H1065" s="160"/>
      <c r="I1065" s="160"/>
      <c r="J1065" s="160"/>
      <c r="K1065" s="160"/>
      <c r="L1065" s="160"/>
      <c r="M1065" s="160"/>
      <c r="N1065" s="160"/>
      <c r="O1065" s="160"/>
      <c r="P1065" s="160"/>
      <c r="Q1065" s="160"/>
      <c r="R1065" s="160"/>
      <c r="S1065" s="160"/>
      <c r="T1065" s="160"/>
      <c r="U1065" s="160"/>
      <c r="V1065" s="160"/>
      <c r="W1065" s="160"/>
      <c r="X1065" s="150"/>
      <c r="Y1065" s="150"/>
      <c r="Z1065" s="150"/>
      <c r="AA1065" s="150"/>
      <c r="AB1065" s="150"/>
      <c r="AC1065" s="150"/>
      <c r="AD1065" s="150"/>
      <c r="AE1065" s="150"/>
      <c r="AF1065" s="150"/>
      <c r="AG1065" s="150" t="s">
        <v>315</v>
      </c>
      <c r="AH1065" s="150">
        <v>0</v>
      </c>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1" x14ac:dyDescent="0.2">
      <c r="A1066" s="157"/>
      <c r="B1066" s="158"/>
      <c r="C1066" s="186" t="s">
        <v>530</v>
      </c>
      <c r="D1066" s="165"/>
      <c r="E1066" s="166"/>
      <c r="F1066" s="160"/>
      <c r="G1066" s="160"/>
      <c r="H1066" s="160"/>
      <c r="I1066" s="160"/>
      <c r="J1066" s="160"/>
      <c r="K1066" s="160"/>
      <c r="L1066" s="160"/>
      <c r="M1066" s="160"/>
      <c r="N1066" s="160"/>
      <c r="O1066" s="160"/>
      <c r="P1066" s="160"/>
      <c r="Q1066" s="160"/>
      <c r="R1066" s="160"/>
      <c r="S1066" s="160"/>
      <c r="T1066" s="160"/>
      <c r="U1066" s="160"/>
      <c r="V1066" s="160"/>
      <c r="W1066" s="160"/>
      <c r="X1066" s="150"/>
      <c r="Y1066" s="150"/>
      <c r="Z1066" s="150"/>
      <c r="AA1066" s="150"/>
      <c r="AB1066" s="150"/>
      <c r="AC1066" s="150"/>
      <c r="AD1066" s="150"/>
      <c r="AE1066" s="150"/>
      <c r="AF1066" s="150"/>
      <c r="AG1066" s="150" t="s">
        <v>315</v>
      </c>
      <c r="AH1066" s="150">
        <v>0</v>
      </c>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1" x14ac:dyDescent="0.2">
      <c r="A1067" s="157"/>
      <c r="B1067" s="158"/>
      <c r="C1067" s="186" t="s">
        <v>527</v>
      </c>
      <c r="D1067" s="165"/>
      <c r="E1067" s="166"/>
      <c r="F1067" s="160"/>
      <c r="G1067" s="160"/>
      <c r="H1067" s="160"/>
      <c r="I1067" s="160"/>
      <c r="J1067" s="160"/>
      <c r="K1067" s="160"/>
      <c r="L1067" s="160"/>
      <c r="M1067" s="160"/>
      <c r="N1067" s="160"/>
      <c r="O1067" s="160"/>
      <c r="P1067" s="160"/>
      <c r="Q1067" s="160"/>
      <c r="R1067" s="160"/>
      <c r="S1067" s="160"/>
      <c r="T1067" s="160"/>
      <c r="U1067" s="160"/>
      <c r="V1067" s="160"/>
      <c r="W1067" s="160"/>
      <c r="X1067" s="150"/>
      <c r="Y1067" s="150"/>
      <c r="Z1067" s="150"/>
      <c r="AA1067" s="150"/>
      <c r="AB1067" s="150"/>
      <c r="AC1067" s="150"/>
      <c r="AD1067" s="150"/>
      <c r="AE1067" s="150"/>
      <c r="AF1067" s="150"/>
      <c r="AG1067" s="150" t="s">
        <v>315</v>
      </c>
      <c r="AH1067" s="150">
        <v>0</v>
      </c>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1" x14ac:dyDescent="0.2">
      <c r="A1068" s="157"/>
      <c r="B1068" s="158"/>
      <c r="C1068" s="186" t="s">
        <v>531</v>
      </c>
      <c r="D1068" s="165"/>
      <c r="E1068" s="166">
        <v>39.96</v>
      </c>
      <c r="F1068" s="160"/>
      <c r="G1068" s="160"/>
      <c r="H1068" s="160"/>
      <c r="I1068" s="160"/>
      <c r="J1068" s="160"/>
      <c r="K1068" s="160"/>
      <c r="L1068" s="160"/>
      <c r="M1068" s="160"/>
      <c r="N1068" s="160"/>
      <c r="O1068" s="160"/>
      <c r="P1068" s="160"/>
      <c r="Q1068" s="160"/>
      <c r="R1068" s="160"/>
      <c r="S1068" s="160"/>
      <c r="T1068" s="160"/>
      <c r="U1068" s="160"/>
      <c r="V1068" s="160"/>
      <c r="W1068" s="160"/>
      <c r="X1068" s="150"/>
      <c r="Y1068" s="150"/>
      <c r="Z1068" s="150"/>
      <c r="AA1068" s="150"/>
      <c r="AB1068" s="150"/>
      <c r="AC1068" s="150"/>
      <c r="AD1068" s="150"/>
      <c r="AE1068" s="150"/>
      <c r="AF1068" s="150"/>
      <c r="AG1068" s="150" t="s">
        <v>315</v>
      </c>
      <c r="AH1068" s="150">
        <v>0</v>
      </c>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1" x14ac:dyDescent="0.2">
      <c r="A1069" s="157"/>
      <c r="B1069" s="158"/>
      <c r="C1069" s="186" t="s">
        <v>532</v>
      </c>
      <c r="D1069" s="165"/>
      <c r="E1069" s="166">
        <v>-3.78</v>
      </c>
      <c r="F1069" s="160"/>
      <c r="G1069" s="160"/>
      <c r="H1069" s="160"/>
      <c r="I1069" s="160"/>
      <c r="J1069" s="160"/>
      <c r="K1069" s="160"/>
      <c r="L1069" s="160"/>
      <c r="M1069" s="160"/>
      <c r="N1069" s="160"/>
      <c r="O1069" s="160"/>
      <c r="P1069" s="160"/>
      <c r="Q1069" s="160"/>
      <c r="R1069" s="160"/>
      <c r="S1069" s="160"/>
      <c r="T1069" s="160"/>
      <c r="U1069" s="160"/>
      <c r="V1069" s="160"/>
      <c r="W1069" s="160"/>
      <c r="X1069" s="150"/>
      <c r="Y1069" s="150"/>
      <c r="Z1069" s="150"/>
      <c r="AA1069" s="150"/>
      <c r="AB1069" s="150"/>
      <c r="AC1069" s="150"/>
      <c r="AD1069" s="150"/>
      <c r="AE1069" s="150"/>
      <c r="AF1069" s="150"/>
      <c r="AG1069" s="150" t="s">
        <v>315</v>
      </c>
      <c r="AH1069" s="150">
        <v>0</v>
      </c>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1" x14ac:dyDescent="0.2">
      <c r="A1070" s="157"/>
      <c r="B1070" s="158"/>
      <c r="C1070" s="186" t="s">
        <v>533</v>
      </c>
      <c r="D1070" s="165"/>
      <c r="E1070" s="166"/>
      <c r="F1070" s="160"/>
      <c r="G1070" s="160"/>
      <c r="H1070" s="160"/>
      <c r="I1070" s="160"/>
      <c r="J1070" s="160"/>
      <c r="K1070" s="160"/>
      <c r="L1070" s="160"/>
      <c r="M1070" s="160"/>
      <c r="N1070" s="160"/>
      <c r="O1070" s="160"/>
      <c r="P1070" s="160"/>
      <c r="Q1070" s="160"/>
      <c r="R1070" s="160"/>
      <c r="S1070" s="160"/>
      <c r="T1070" s="160"/>
      <c r="U1070" s="160"/>
      <c r="V1070" s="160"/>
      <c r="W1070" s="160"/>
      <c r="X1070" s="150"/>
      <c r="Y1070" s="150"/>
      <c r="Z1070" s="150"/>
      <c r="AA1070" s="150"/>
      <c r="AB1070" s="150"/>
      <c r="AC1070" s="150"/>
      <c r="AD1070" s="150"/>
      <c r="AE1070" s="150"/>
      <c r="AF1070" s="150"/>
      <c r="AG1070" s="150" t="s">
        <v>315</v>
      </c>
      <c r="AH1070" s="150">
        <v>0</v>
      </c>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1" x14ac:dyDescent="0.2">
      <c r="A1071" s="157"/>
      <c r="B1071" s="158"/>
      <c r="C1071" s="186" t="s">
        <v>527</v>
      </c>
      <c r="D1071" s="165"/>
      <c r="E1071" s="166"/>
      <c r="F1071" s="160"/>
      <c r="G1071" s="160"/>
      <c r="H1071" s="160"/>
      <c r="I1071" s="160"/>
      <c r="J1071" s="160"/>
      <c r="K1071" s="160"/>
      <c r="L1071" s="160"/>
      <c r="M1071" s="160"/>
      <c r="N1071" s="160"/>
      <c r="O1071" s="160"/>
      <c r="P1071" s="160"/>
      <c r="Q1071" s="160"/>
      <c r="R1071" s="160"/>
      <c r="S1071" s="160"/>
      <c r="T1071" s="160"/>
      <c r="U1071" s="160"/>
      <c r="V1071" s="160"/>
      <c r="W1071" s="160"/>
      <c r="X1071" s="150"/>
      <c r="Y1071" s="150"/>
      <c r="Z1071" s="150"/>
      <c r="AA1071" s="150"/>
      <c r="AB1071" s="150"/>
      <c r="AC1071" s="150"/>
      <c r="AD1071" s="150"/>
      <c r="AE1071" s="150"/>
      <c r="AF1071" s="150"/>
      <c r="AG1071" s="150" t="s">
        <v>315</v>
      </c>
      <c r="AH1071" s="150">
        <v>0</v>
      </c>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1" x14ac:dyDescent="0.2">
      <c r="A1072" s="157"/>
      <c r="B1072" s="158"/>
      <c r="C1072" s="186" t="s">
        <v>534</v>
      </c>
      <c r="D1072" s="165"/>
      <c r="E1072" s="166">
        <v>138.51</v>
      </c>
      <c r="F1072" s="160"/>
      <c r="G1072" s="160"/>
      <c r="H1072" s="160"/>
      <c r="I1072" s="160"/>
      <c r="J1072" s="160"/>
      <c r="K1072" s="160"/>
      <c r="L1072" s="160"/>
      <c r="M1072" s="160"/>
      <c r="N1072" s="160"/>
      <c r="O1072" s="160"/>
      <c r="P1072" s="160"/>
      <c r="Q1072" s="160"/>
      <c r="R1072" s="160"/>
      <c r="S1072" s="160"/>
      <c r="T1072" s="160"/>
      <c r="U1072" s="160"/>
      <c r="V1072" s="160"/>
      <c r="W1072" s="160"/>
      <c r="X1072" s="150"/>
      <c r="Y1072" s="150"/>
      <c r="Z1072" s="150"/>
      <c r="AA1072" s="150"/>
      <c r="AB1072" s="150"/>
      <c r="AC1072" s="150"/>
      <c r="AD1072" s="150"/>
      <c r="AE1072" s="150"/>
      <c r="AF1072" s="150"/>
      <c r="AG1072" s="150" t="s">
        <v>315</v>
      </c>
      <c r="AH1072" s="150">
        <v>0</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1" x14ac:dyDescent="0.2">
      <c r="A1073" s="157"/>
      <c r="B1073" s="158"/>
      <c r="C1073" s="186" t="s">
        <v>535</v>
      </c>
      <c r="D1073" s="165"/>
      <c r="E1073" s="166">
        <v>-3.78</v>
      </c>
      <c r="F1073" s="160"/>
      <c r="G1073" s="160"/>
      <c r="H1073" s="160"/>
      <c r="I1073" s="160"/>
      <c r="J1073" s="160"/>
      <c r="K1073" s="160"/>
      <c r="L1073" s="160"/>
      <c r="M1073" s="160"/>
      <c r="N1073" s="160"/>
      <c r="O1073" s="160"/>
      <c r="P1073" s="160"/>
      <c r="Q1073" s="160"/>
      <c r="R1073" s="160"/>
      <c r="S1073" s="160"/>
      <c r="T1073" s="160"/>
      <c r="U1073" s="160"/>
      <c r="V1073" s="160"/>
      <c r="W1073" s="160"/>
      <c r="X1073" s="150"/>
      <c r="Y1073" s="150"/>
      <c r="Z1073" s="150"/>
      <c r="AA1073" s="150"/>
      <c r="AB1073" s="150"/>
      <c r="AC1073" s="150"/>
      <c r="AD1073" s="150"/>
      <c r="AE1073" s="150"/>
      <c r="AF1073" s="150"/>
      <c r="AG1073" s="150" t="s">
        <v>315</v>
      </c>
      <c r="AH1073" s="150">
        <v>0</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1" x14ac:dyDescent="0.2">
      <c r="A1074" s="157"/>
      <c r="B1074" s="158"/>
      <c r="C1074" s="186" t="s">
        <v>536</v>
      </c>
      <c r="D1074" s="165"/>
      <c r="E1074" s="166"/>
      <c r="F1074" s="160"/>
      <c r="G1074" s="160"/>
      <c r="H1074" s="160"/>
      <c r="I1074" s="160"/>
      <c r="J1074" s="160"/>
      <c r="K1074" s="160"/>
      <c r="L1074" s="160"/>
      <c r="M1074" s="160"/>
      <c r="N1074" s="160"/>
      <c r="O1074" s="160"/>
      <c r="P1074" s="160"/>
      <c r="Q1074" s="160"/>
      <c r="R1074" s="160"/>
      <c r="S1074" s="160"/>
      <c r="T1074" s="160"/>
      <c r="U1074" s="160"/>
      <c r="V1074" s="160"/>
      <c r="W1074" s="160"/>
      <c r="X1074" s="150"/>
      <c r="Y1074" s="150"/>
      <c r="Z1074" s="150"/>
      <c r="AA1074" s="150"/>
      <c r="AB1074" s="150"/>
      <c r="AC1074" s="150"/>
      <c r="AD1074" s="150"/>
      <c r="AE1074" s="150"/>
      <c r="AF1074" s="150"/>
      <c r="AG1074" s="150" t="s">
        <v>315</v>
      </c>
      <c r="AH1074" s="150">
        <v>0</v>
      </c>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outlineLevel="1" x14ac:dyDescent="0.2">
      <c r="A1075" s="157"/>
      <c r="B1075" s="158"/>
      <c r="C1075" s="186" t="s">
        <v>527</v>
      </c>
      <c r="D1075" s="165"/>
      <c r="E1075" s="166"/>
      <c r="F1075" s="160"/>
      <c r="G1075" s="160"/>
      <c r="H1075" s="160"/>
      <c r="I1075" s="160"/>
      <c r="J1075" s="160"/>
      <c r="K1075" s="160"/>
      <c r="L1075" s="160"/>
      <c r="M1075" s="160"/>
      <c r="N1075" s="160"/>
      <c r="O1075" s="160"/>
      <c r="P1075" s="160"/>
      <c r="Q1075" s="160"/>
      <c r="R1075" s="160"/>
      <c r="S1075" s="160"/>
      <c r="T1075" s="160"/>
      <c r="U1075" s="160"/>
      <c r="V1075" s="160"/>
      <c r="W1075" s="160"/>
      <c r="X1075" s="150"/>
      <c r="Y1075" s="150"/>
      <c r="Z1075" s="150"/>
      <c r="AA1075" s="150"/>
      <c r="AB1075" s="150"/>
      <c r="AC1075" s="150"/>
      <c r="AD1075" s="150"/>
      <c r="AE1075" s="150"/>
      <c r="AF1075" s="150"/>
      <c r="AG1075" s="150" t="s">
        <v>315</v>
      </c>
      <c r="AH1075" s="150">
        <v>0</v>
      </c>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1" x14ac:dyDescent="0.2">
      <c r="A1076" s="157"/>
      <c r="B1076" s="158"/>
      <c r="C1076" s="186" t="s">
        <v>537</v>
      </c>
      <c r="D1076" s="165"/>
      <c r="E1076" s="166">
        <v>35.369999999999997</v>
      </c>
      <c r="F1076" s="160"/>
      <c r="G1076" s="160"/>
      <c r="H1076" s="160"/>
      <c r="I1076" s="160"/>
      <c r="J1076" s="160"/>
      <c r="K1076" s="160"/>
      <c r="L1076" s="160"/>
      <c r="M1076" s="160"/>
      <c r="N1076" s="160"/>
      <c r="O1076" s="160"/>
      <c r="P1076" s="160"/>
      <c r="Q1076" s="160"/>
      <c r="R1076" s="160"/>
      <c r="S1076" s="160"/>
      <c r="T1076" s="160"/>
      <c r="U1076" s="160"/>
      <c r="V1076" s="160"/>
      <c r="W1076" s="160"/>
      <c r="X1076" s="150"/>
      <c r="Y1076" s="150"/>
      <c r="Z1076" s="150"/>
      <c r="AA1076" s="150"/>
      <c r="AB1076" s="150"/>
      <c r="AC1076" s="150"/>
      <c r="AD1076" s="150"/>
      <c r="AE1076" s="150"/>
      <c r="AF1076" s="150"/>
      <c r="AG1076" s="150" t="s">
        <v>315</v>
      </c>
      <c r="AH1076" s="150">
        <v>0</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
      <c r="A1077" s="157"/>
      <c r="B1077" s="158"/>
      <c r="C1077" s="186" t="s">
        <v>538</v>
      </c>
      <c r="D1077" s="165"/>
      <c r="E1077" s="166">
        <v>-1.89</v>
      </c>
      <c r="F1077" s="160"/>
      <c r="G1077" s="160"/>
      <c r="H1077" s="160"/>
      <c r="I1077" s="160"/>
      <c r="J1077" s="160"/>
      <c r="K1077" s="160"/>
      <c r="L1077" s="160"/>
      <c r="M1077" s="160"/>
      <c r="N1077" s="160"/>
      <c r="O1077" s="160"/>
      <c r="P1077" s="160"/>
      <c r="Q1077" s="160"/>
      <c r="R1077" s="160"/>
      <c r="S1077" s="160"/>
      <c r="T1077" s="160"/>
      <c r="U1077" s="160"/>
      <c r="V1077" s="160"/>
      <c r="W1077" s="160"/>
      <c r="X1077" s="150"/>
      <c r="Y1077" s="150"/>
      <c r="Z1077" s="150"/>
      <c r="AA1077" s="150"/>
      <c r="AB1077" s="150"/>
      <c r="AC1077" s="150"/>
      <c r="AD1077" s="150"/>
      <c r="AE1077" s="150"/>
      <c r="AF1077" s="150"/>
      <c r="AG1077" s="150" t="s">
        <v>315</v>
      </c>
      <c r="AH1077" s="150">
        <v>0</v>
      </c>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1" x14ac:dyDescent="0.2">
      <c r="A1078" s="157"/>
      <c r="B1078" s="158"/>
      <c r="C1078" s="186" t="s">
        <v>539</v>
      </c>
      <c r="D1078" s="165"/>
      <c r="E1078" s="166"/>
      <c r="F1078" s="160"/>
      <c r="G1078" s="160"/>
      <c r="H1078" s="160"/>
      <c r="I1078" s="160"/>
      <c r="J1078" s="160"/>
      <c r="K1078" s="160"/>
      <c r="L1078" s="160"/>
      <c r="M1078" s="160"/>
      <c r="N1078" s="160"/>
      <c r="O1078" s="160"/>
      <c r="P1078" s="160"/>
      <c r="Q1078" s="160"/>
      <c r="R1078" s="160"/>
      <c r="S1078" s="160"/>
      <c r="T1078" s="160"/>
      <c r="U1078" s="160"/>
      <c r="V1078" s="160"/>
      <c r="W1078" s="160"/>
      <c r="X1078" s="150"/>
      <c r="Y1078" s="150"/>
      <c r="Z1078" s="150"/>
      <c r="AA1078" s="150"/>
      <c r="AB1078" s="150"/>
      <c r="AC1078" s="150"/>
      <c r="AD1078" s="150"/>
      <c r="AE1078" s="150"/>
      <c r="AF1078" s="150"/>
      <c r="AG1078" s="150" t="s">
        <v>315</v>
      </c>
      <c r="AH1078" s="150">
        <v>0</v>
      </c>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outlineLevel="1" x14ac:dyDescent="0.2">
      <c r="A1079" s="157"/>
      <c r="B1079" s="158"/>
      <c r="C1079" s="186" t="s">
        <v>1067</v>
      </c>
      <c r="D1079" s="165"/>
      <c r="E1079" s="166"/>
      <c r="F1079" s="160"/>
      <c r="G1079" s="160"/>
      <c r="H1079" s="160"/>
      <c r="I1079" s="160"/>
      <c r="J1079" s="160"/>
      <c r="K1079" s="160"/>
      <c r="L1079" s="160"/>
      <c r="M1079" s="160"/>
      <c r="N1079" s="160"/>
      <c r="O1079" s="160"/>
      <c r="P1079" s="160"/>
      <c r="Q1079" s="160"/>
      <c r="R1079" s="160"/>
      <c r="S1079" s="160"/>
      <c r="T1079" s="160"/>
      <c r="U1079" s="160"/>
      <c r="V1079" s="160"/>
      <c r="W1079" s="160"/>
      <c r="X1079" s="150"/>
      <c r="Y1079" s="150"/>
      <c r="Z1079" s="150"/>
      <c r="AA1079" s="150"/>
      <c r="AB1079" s="150"/>
      <c r="AC1079" s="150"/>
      <c r="AD1079" s="150"/>
      <c r="AE1079" s="150"/>
      <c r="AF1079" s="150"/>
      <c r="AG1079" s="150" t="s">
        <v>315</v>
      </c>
      <c r="AH1079" s="150">
        <v>0</v>
      </c>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1" x14ac:dyDescent="0.2">
      <c r="A1080" s="157"/>
      <c r="B1080" s="158"/>
      <c r="C1080" s="186" t="s">
        <v>1070</v>
      </c>
      <c r="D1080" s="165"/>
      <c r="E1080" s="166">
        <v>11.07</v>
      </c>
      <c r="F1080" s="160"/>
      <c r="G1080" s="160"/>
      <c r="H1080" s="160"/>
      <c r="I1080" s="160"/>
      <c r="J1080" s="160"/>
      <c r="K1080" s="160"/>
      <c r="L1080" s="160"/>
      <c r="M1080" s="160"/>
      <c r="N1080" s="160"/>
      <c r="O1080" s="160"/>
      <c r="P1080" s="160"/>
      <c r="Q1080" s="160"/>
      <c r="R1080" s="160"/>
      <c r="S1080" s="160"/>
      <c r="T1080" s="160"/>
      <c r="U1080" s="160"/>
      <c r="V1080" s="160"/>
      <c r="W1080" s="160"/>
      <c r="X1080" s="150"/>
      <c r="Y1080" s="150"/>
      <c r="Z1080" s="150"/>
      <c r="AA1080" s="150"/>
      <c r="AB1080" s="150"/>
      <c r="AC1080" s="150"/>
      <c r="AD1080" s="150"/>
      <c r="AE1080" s="150"/>
      <c r="AF1080" s="150"/>
      <c r="AG1080" s="150" t="s">
        <v>315</v>
      </c>
      <c r="AH1080" s="150">
        <v>0</v>
      </c>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1" x14ac:dyDescent="0.2">
      <c r="A1081" s="157"/>
      <c r="B1081" s="158"/>
      <c r="C1081" s="186" t="s">
        <v>527</v>
      </c>
      <c r="D1081" s="165"/>
      <c r="E1081" s="166"/>
      <c r="F1081" s="160"/>
      <c r="G1081" s="160"/>
      <c r="H1081" s="160"/>
      <c r="I1081" s="160"/>
      <c r="J1081" s="160"/>
      <c r="K1081" s="160"/>
      <c r="L1081" s="160"/>
      <c r="M1081" s="160"/>
      <c r="N1081" s="160"/>
      <c r="O1081" s="160"/>
      <c r="P1081" s="160"/>
      <c r="Q1081" s="160"/>
      <c r="R1081" s="160"/>
      <c r="S1081" s="160"/>
      <c r="T1081" s="160"/>
      <c r="U1081" s="160"/>
      <c r="V1081" s="160"/>
      <c r="W1081" s="160"/>
      <c r="X1081" s="150"/>
      <c r="Y1081" s="150"/>
      <c r="Z1081" s="150"/>
      <c r="AA1081" s="150"/>
      <c r="AB1081" s="150"/>
      <c r="AC1081" s="150"/>
      <c r="AD1081" s="150"/>
      <c r="AE1081" s="150"/>
      <c r="AF1081" s="150"/>
      <c r="AG1081" s="150" t="s">
        <v>315</v>
      </c>
      <c r="AH1081" s="150">
        <v>0</v>
      </c>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1" x14ac:dyDescent="0.2">
      <c r="A1082" s="157"/>
      <c r="B1082" s="158"/>
      <c r="C1082" s="186" t="s">
        <v>540</v>
      </c>
      <c r="D1082" s="165"/>
      <c r="E1082" s="166">
        <v>27</v>
      </c>
      <c r="F1082" s="160"/>
      <c r="G1082" s="160"/>
      <c r="H1082" s="160"/>
      <c r="I1082" s="160"/>
      <c r="J1082" s="160"/>
      <c r="K1082" s="160"/>
      <c r="L1082" s="160"/>
      <c r="M1082" s="160"/>
      <c r="N1082" s="160"/>
      <c r="O1082" s="160"/>
      <c r="P1082" s="160"/>
      <c r="Q1082" s="160"/>
      <c r="R1082" s="160"/>
      <c r="S1082" s="160"/>
      <c r="T1082" s="160"/>
      <c r="U1082" s="160"/>
      <c r="V1082" s="160"/>
      <c r="W1082" s="160"/>
      <c r="X1082" s="150"/>
      <c r="Y1082" s="150"/>
      <c r="Z1082" s="150"/>
      <c r="AA1082" s="150"/>
      <c r="AB1082" s="150"/>
      <c r="AC1082" s="150"/>
      <c r="AD1082" s="150"/>
      <c r="AE1082" s="150"/>
      <c r="AF1082" s="150"/>
      <c r="AG1082" s="150" t="s">
        <v>315</v>
      </c>
      <c r="AH1082" s="150">
        <v>0</v>
      </c>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1" x14ac:dyDescent="0.2">
      <c r="A1083" s="157"/>
      <c r="B1083" s="158"/>
      <c r="C1083" s="186" t="s">
        <v>538</v>
      </c>
      <c r="D1083" s="165"/>
      <c r="E1083" s="166">
        <v>-1.89</v>
      </c>
      <c r="F1083" s="160"/>
      <c r="G1083" s="160"/>
      <c r="H1083" s="160"/>
      <c r="I1083" s="160"/>
      <c r="J1083" s="160"/>
      <c r="K1083" s="160"/>
      <c r="L1083" s="160"/>
      <c r="M1083" s="160"/>
      <c r="N1083" s="160"/>
      <c r="O1083" s="160"/>
      <c r="P1083" s="160"/>
      <c r="Q1083" s="160"/>
      <c r="R1083" s="160"/>
      <c r="S1083" s="160"/>
      <c r="T1083" s="160"/>
      <c r="U1083" s="160"/>
      <c r="V1083" s="160"/>
      <c r="W1083" s="160"/>
      <c r="X1083" s="150"/>
      <c r="Y1083" s="150"/>
      <c r="Z1083" s="150"/>
      <c r="AA1083" s="150"/>
      <c r="AB1083" s="150"/>
      <c r="AC1083" s="150"/>
      <c r="AD1083" s="150"/>
      <c r="AE1083" s="150"/>
      <c r="AF1083" s="150"/>
      <c r="AG1083" s="150" t="s">
        <v>315</v>
      </c>
      <c r="AH1083" s="150">
        <v>0</v>
      </c>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1" x14ac:dyDescent="0.2">
      <c r="A1084" s="157"/>
      <c r="B1084" s="158"/>
      <c r="C1084" s="186" t="s">
        <v>1071</v>
      </c>
      <c r="D1084" s="165"/>
      <c r="E1084" s="166"/>
      <c r="F1084" s="160"/>
      <c r="G1084" s="160"/>
      <c r="H1084" s="160"/>
      <c r="I1084" s="160"/>
      <c r="J1084" s="160"/>
      <c r="K1084" s="160"/>
      <c r="L1084" s="160"/>
      <c r="M1084" s="160"/>
      <c r="N1084" s="160"/>
      <c r="O1084" s="160"/>
      <c r="P1084" s="160"/>
      <c r="Q1084" s="160"/>
      <c r="R1084" s="160"/>
      <c r="S1084" s="160"/>
      <c r="T1084" s="160"/>
      <c r="U1084" s="160"/>
      <c r="V1084" s="160"/>
      <c r="W1084" s="160"/>
      <c r="X1084" s="150"/>
      <c r="Y1084" s="150"/>
      <c r="Z1084" s="150"/>
      <c r="AA1084" s="150"/>
      <c r="AB1084" s="150"/>
      <c r="AC1084" s="150"/>
      <c r="AD1084" s="150"/>
      <c r="AE1084" s="150"/>
      <c r="AF1084" s="150"/>
      <c r="AG1084" s="150" t="s">
        <v>315</v>
      </c>
      <c r="AH1084" s="150">
        <v>0</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1" x14ac:dyDescent="0.2">
      <c r="A1085" s="157"/>
      <c r="B1085" s="158"/>
      <c r="C1085" s="186" t="s">
        <v>1067</v>
      </c>
      <c r="D1085" s="165"/>
      <c r="E1085" s="166"/>
      <c r="F1085" s="160"/>
      <c r="G1085" s="160"/>
      <c r="H1085" s="160"/>
      <c r="I1085" s="160"/>
      <c r="J1085" s="160"/>
      <c r="K1085" s="160"/>
      <c r="L1085" s="160"/>
      <c r="M1085" s="160"/>
      <c r="N1085" s="160"/>
      <c r="O1085" s="160"/>
      <c r="P1085" s="160"/>
      <c r="Q1085" s="160"/>
      <c r="R1085" s="160"/>
      <c r="S1085" s="160"/>
      <c r="T1085" s="160"/>
      <c r="U1085" s="160"/>
      <c r="V1085" s="160"/>
      <c r="W1085" s="160"/>
      <c r="X1085" s="150"/>
      <c r="Y1085" s="150"/>
      <c r="Z1085" s="150"/>
      <c r="AA1085" s="150"/>
      <c r="AB1085" s="150"/>
      <c r="AC1085" s="150"/>
      <c r="AD1085" s="150"/>
      <c r="AE1085" s="150"/>
      <c r="AF1085" s="150"/>
      <c r="AG1085" s="150" t="s">
        <v>315</v>
      </c>
      <c r="AH1085" s="150">
        <v>0</v>
      </c>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1" x14ac:dyDescent="0.2">
      <c r="A1086" s="157"/>
      <c r="B1086" s="158"/>
      <c r="C1086" s="186" t="s">
        <v>1072</v>
      </c>
      <c r="D1086" s="165"/>
      <c r="E1086" s="166">
        <v>84.694999999999993</v>
      </c>
      <c r="F1086" s="160"/>
      <c r="G1086" s="160"/>
      <c r="H1086" s="160"/>
      <c r="I1086" s="160"/>
      <c r="J1086" s="160"/>
      <c r="K1086" s="160"/>
      <c r="L1086" s="160"/>
      <c r="M1086" s="160"/>
      <c r="N1086" s="160"/>
      <c r="O1086" s="160"/>
      <c r="P1086" s="160"/>
      <c r="Q1086" s="160"/>
      <c r="R1086" s="160"/>
      <c r="S1086" s="160"/>
      <c r="T1086" s="160"/>
      <c r="U1086" s="160"/>
      <c r="V1086" s="160"/>
      <c r="W1086" s="160"/>
      <c r="X1086" s="150"/>
      <c r="Y1086" s="150"/>
      <c r="Z1086" s="150"/>
      <c r="AA1086" s="150"/>
      <c r="AB1086" s="150"/>
      <c r="AC1086" s="150"/>
      <c r="AD1086" s="150"/>
      <c r="AE1086" s="150"/>
      <c r="AF1086" s="150"/>
      <c r="AG1086" s="150" t="s">
        <v>315</v>
      </c>
      <c r="AH1086" s="150">
        <v>0</v>
      </c>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1" x14ac:dyDescent="0.2">
      <c r="A1087" s="157"/>
      <c r="B1087" s="158"/>
      <c r="C1087" s="186" t="s">
        <v>1073</v>
      </c>
      <c r="D1087" s="165"/>
      <c r="E1087" s="166">
        <v>-14.07</v>
      </c>
      <c r="F1087" s="160"/>
      <c r="G1087" s="160"/>
      <c r="H1087" s="160"/>
      <c r="I1087" s="160"/>
      <c r="J1087" s="160"/>
      <c r="K1087" s="160"/>
      <c r="L1087" s="160"/>
      <c r="M1087" s="160"/>
      <c r="N1087" s="160"/>
      <c r="O1087" s="160"/>
      <c r="P1087" s="160"/>
      <c r="Q1087" s="160"/>
      <c r="R1087" s="160"/>
      <c r="S1087" s="160"/>
      <c r="T1087" s="160"/>
      <c r="U1087" s="160"/>
      <c r="V1087" s="160"/>
      <c r="W1087" s="160"/>
      <c r="X1087" s="150"/>
      <c r="Y1087" s="150"/>
      <c r="Z1087" s="150"/>
      <c r="AA1087" s="150"/>
      <c r="AB1087" s="150"/>
      <c r="AC1087" s="150"/>
      <c r="AD1087" s="150"/>
      <c r="AE1087" s="150"/>
      <c r="AF1087" s="150"/>
      <c r="AG1087" s="150" t="s">
        <v>315</v>
      </c>
      <c r="AH1087" s="150">
        <v>0</v>
      </c>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1" x14ac:dyDescent="0.2">
      <c r="A1088" s="157"/>
      <c r="B1088" s="158"/>
      <c r="C1088" s="246"/>
      <c r="D1088" s="247"/>
      <c r="E1088" s="247"/>
      <c r="F1088" s="247"/>
      <c r="G1088" s="247"/>
      <c r="H1088" s="160"/>
      <c r="I1088" s="160"/>
      <c r="J1088" s="160"/>
      <c r="K1088" s="160"/>
      <c r="L1088" s="160"/>
      <c r="M1088" s="160"/>
      <c r="N1088" s="160"/>
      <c r="O1088" s="160"/>
      <c r="P1088" s="160"/>
      <c r="Q1088" s="160"/>
      <c r="R1088" s="160"/>
      <c r="S1088" s="160"/>
      <c r="T1088" s="160"/>
      <c r="U1088" s="160"/>
      <c r="V1088" s="160"/>
      <c r="W1088" s="160"/>
      <c r="X1088" s="150"/>
      <c r="Y1088" s="150"/>
      <c r="Z1088" s="150"/>
      <c r="AA1088" s="150"/>
      <c r="AB1088" s="150"/>
      <c r="AC1088" s="150"/>
      <c r="AD1088" s="150"/>
      <c r="AE1088" s="150"/>
      <c r="AF1088" s="150"/>
      <c r="AG1088" s="150" t="s">
        <v>295</v>
      </c>
      <c r="AH1088" s="150"/>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ht="22.5" outlineLevel="1" x14ac:dyDescent="0.2">
      <c r="A1089" s="174">
        <v>176</v>
      </c>
      <c r="B1089" s="175" t="s">
        <v>1074</v>
      </c>
      <c r="C1089" s="185" t="s">
        <v>1075</v>
      </c>
      <c r="D1089" s="176" t="s">
        <v>384</v>
      </c>
      <c r="E1089" s="177">
        <v>366.822</v>
      </c>
      <c r="F1089" s="178"/>
      <c r="G1089" s="179">
        <f>ROUND(E1089*F1089,2)</f>
        <v>0</v>
      </c>
      <c r="H1089" s="178"/>
      <c r="I1089" s="179">
        <f>ROUND(E1089*H1089,2)</f>
        <v>0</v>
      </c>
      <c r="J1089" s="178"/>
      <c r="K1089" s="179">
        <f>ROUND(E1089*J1089,2)</f>
        <v>0</v>
      </c>
      <c r="L1089" s="179">
        <v>21</v>
      </c>
      <c r="M1089" s="179">
        <f>G1089*(1+L1089/100)</f>
        <v>0</v>
      </c>
      <c r="N1089" s="179">
        <v>2.8999999999999998E-3</v>
      </c>
      <c r="O1089" s="179">
        <f>ROUND(E1089*N1089,2)</f>
        <v>1.06</v>
      </c>
      <c r="P1089" s="179">
        <v>0</v>
      </c>
      <c r="Q1089" s="179">
        <f>ROUND(E1089*P1089,2)</f>
        <v>0</v>
      </c>
      <c r="R1089" s="179"/>
      <c r="S1089" s="179" t="s">
        <v>322</v>
      </c>
      <c r="T1089" s="180" t="s">
        <v>291</v>
      </c>
      <c r="U1089" s="160">
        <v>1.1679999999999999</v>
      </c>
      <c r="V1089" s="160">
        <f>ROUND(E1089*U1089,2)</f>
        <v>428.45</v>
      </c>
      <c r="W1089" s="160"/>
      <c r="X1089" s="150"/>
      <c r="Y1089" s="150"/>
      <c r="Z1089" s="150"/>
      <c r="AA1089" s="150"/>
      <c r="AB1089" s="150"/>
      <c r="AC1089" s="150"/>
      <c r="AD1089" s="150"/>
      <c r="AE1089" s="150"/>
      <c r="AF1089" s="150"/>
      <c r="AG1089" s="150" t="s">
        <v>340</v>
      </c>
      <c r="AH1089" s="150"/>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1" x14ac:dyDescent="0.2">
      <c r="A1090" s="157"/>
      <c r="B1090" s="158"/>
      <c r="C1090" s="186" t="s">
        <v>1059</v>
      </c>
      <c r="D1090" s="165"/>
      <c r="E1090" s="166"/>
      <c r="F1090" s="160"/>
      <c r="G1090" s="160"/>
      <c r="H1090" s="160"/>
      <c r="I1090" s="160"/>
      <c r="J1090" s="160"/>
      <c r="K1090" s="160"/>
      <c r="L1090" s="160"/>
      <c r="M1090" s="160"/>
      <c r="N1090" s="160"/>
      <c r="O1090" s="160"/>
      <c r="P1090" s="160"/>
      <c r="Q1090" s="160"/>
      <c r="R1090" s="160"/>
      <c r="S1090" s="160"/>
      <c r="T1090" s="160"/>
      <c r="U1090" s="160"/>
      <c r="V1090" s="160"/>
      <c r="W1090" s="160"/>
      <c r="X1090" s="150"/>
      <c r="Y1090" s="150"/>
      <c r="Z1090" s="150"/>
      <c r="AA1090" s="150"/>
      <c r="AB1090" s="150"/>
      <c r="AC1090" s="150"/>
      <c r="AD1090" s="150"/>
      <c r="AE1090" s="150"/>
      <c r="AF1090" s="150"/>
      <c r="AG1090" s="150" t="s">
        <v>315</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outlineLevel="1" x14ac:dyDescent="0.2">
      <c r="A1091" s="157"/>
      <c r="B1091" s="158"/>
      <c r="C1091" s="186" t="s">
        <v>1076</v>
      </c>
      <c r="D1091" s="165"/>
      <c r="E1091" s="166">
        <v>366.822</v>
      </c>
      <c r="F1091" s="160"/>
      <c r="G1091" s="160"/>
      <c r="H1091" s="160"/>
      <c r="I1091" s="160"/>
      <c r="J1091" s="160"/>
      <c r="K1091" s="160"/>
      <c r="L1091" s="160"/>
      <c r="M1091" s="160"/>
      <c r="N1091" s="160"/>
      <c r="O1091" s="160"/>
      <c r="P1091" s="160"/>
      <c r="Q1091" s="160"/>
      <c r="R1091" s="160"/>
      <c r="S1091" s="160"/>
      <c r="T1091" s="160"/>
      <c r="U1091" s="160"/>
      <c r="V1091" s="160"/>
      <c r="W1091" s="160"/>
      <c r="X1091" s="150"/>
      <c r="Y1091" s="150"/>
      <c r="Z1091" s="150"/>
      <c r="AA1091" s="150"/>
      <c r="AB1091" s="150"/>
      <c r="AC1091" s="150"/>
      <c r="AD1091" s="150"/>
      <c r="AE1091" s="150"/>
      <c r="AF1091" s="150"/>
      <c r="AG1091" s="150" t="s">
        <v>315</v>
      </c>
      <c r="AH1091" s="150">
        <v>0</v>
      </c>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1" x14ac:dyDescent="0.2">
      <c r="A1092" s="157"/>
      <c r="B1092" s="158"/>
      <c r="C1092" s="246"/>
      <c r="D1092" s="247"/>
      <c r="E1092" s="247"/>
      <c r="F1092" s="247"/>
      <c r="G1092" s="247"/>
      <c r="H1092" s="160"/>
      <c r="I1092" s="160"/>
      <c r="J1092" s="160"/>
      <c r="K1092" s="160"/>
      <c r="L1092" s="160"/>
      <c r="M1092" s="160"/>
      <c r="N1092" s="160"/>
      <c r="O1092" s="160"/>
      <c r="P1092" s="160"/>
      <c r="Q1092" s="160"/>
      <c r="R1092" s="160"/>
      <c r="S1092" s="160"/>
      <c r="T1092" s="160"/>
      <c r="U1092" s="160"/>
      <c r="V1092" s="160"/>
      <c r="W1092" s="160"/>
      <c r="X1092" s="150"/>
      <c r="Y1092" s="150"/>
      <c r="Z1092" s="150"/>
      <c r="AA1092" s="150"/>
      <c r="AB1092" s="150"/>
      <c r="AC1092" s="150"/>
      <c r="AD1092" s="150"/>
      <c r="AE1092" s="150"/>
      <c r="AF1092" s="150"/>
      <c r="AG1092" s="150" t="s">
        <v>295</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ht="22.5" outlineLevel="1" x14ac:dyDescent="0.2">
      <c r="A1093" s="174">
        <v>177</v>
      </c>
      <c r="B1093" s="175" t="s">
        <v>713</v>
      </c>
      <c r="C1093" s="185" t="s">
        <v>714</v>
      </c>
      <c r="D1093" s="176" t="s">
        <v>552</v>
      </c>
      <c r="E1093" s="177">
        <v>57.524500000000003</v>
      </c>
      <c r="F1093" s="178"/>
      <c r="G1093" s="179">
        <f>ROUND(E1093*F1093,2)</f>
        <v>0</v>
      </c>
      <c r="H1093" s="178"/>
      <c r="I1093" s="179">
        <f>ROUND(E1093*H1093,2)</f>
        <v>0</v>
      </c>
      <c r="J1093" s="178"/>
      <c r="K1093" s="179">
        <f>ROUND(E1093*J1093,2)</f>
        <v>0</v>
      </c>
      <c r="L1093" s="179">
        <v>21</v>
      </c>
      <c r="M1093" s="179">
        <f>G1093*(1+L1093/100)</f>
        <v>0</v>
      </c>
      <c r="N1093" s="179">
        <v>7.0499999999999993E-2</v>
      </c>
      <c r="O1093" s="179">
        <f>ROUND(E1093*N1093,2)</f>
        <v>4.0599999999999996</v>
      </c>
      <c r="P1093" s="179">
        <v>4.5999999999999999E-2</v>
      </c>
      <c r="Q1093" s="179">
        <f>ROUND(E1093*P1093,2)</f>
        <v>2.65</v>
      </c>
      <c r="R1093" s="179"/>
      <c r="S1093" s="179" t="s">
        <v>322</v>
      </c>
      <c r="T1093" s="180" t="s">
        <v>715</v>
      </c>
      <c r="U1093" s="160">
        <v>0</v>
      </c>
      <c r="V1093" s="160">
        <f>ROUND(E1093*U1093,2)</f>
        <v>0</v>
      </c>
      <c r="W1093" s="160"/>
      <c r="X1093" s="150"/>
      <c r="Y1093" s="150"/>
      <c r="Z1093" s="150"/>
      <c r="AA1093" s="150"/>
      <c r="AB1093" s="150"/>
      <c r="AC1093" s="150"/>
      <c r="AD1093" s="150"/>
      <c r="AE1093" s="150"/>
      <c r="AF1093" s="150"/>
      <c r="AG1093" s="150" t="s">
        <v>340</v>
      </c>
      <c r="AH1093" s="150"/>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ht="22.5" outlineLevel="1" x14ac:dyDescent="0.2">
      <c r="A1094" s="157"/>
      <c r="B1094" s="158"/>
      <c r="C1094" s="244" t="s">
        <v>716</v>
      </c>
      <c r="D1094" s="245"/>
      <c r="E1094" s="245"/>
      <c r="F1094" s="245"/>
      <c r="G1094" s="245"/>
      <c r="H1094" s="160"/>
      <c r="I1094" s="160"/>
      <c r="J1094" s="160"/>
      <c r="K1094" s="160"/>
      <c r="L1094" s="160"/>
      <c r="M1094" s="160"/>
      <c r="N1094" s="160"/>
      <c r="O1094" s="160"/>
      <c r="P1094" s="160"/>
      <c r="Q1094" s="160"/>
      <c r="R1094" s="160"/>
      <c r="S1094" s="160"/>
      <c r="T1094" s="160"/>
      <c r="U1094" s="160"/>
      <c r="V1094" s="160"/>
      <c r="W1094" s="160"/>
      <c r="X1094" s="150"/>
      <c r="Y1094" s="150"/>
      <c r="Z1094" s="150"/>
      <c r="AA1094" s="150"/>
      <c r="AB1094" s="150"/>
      <c r="AC1094" s="150"/>
      <c r="AD1094" s="150"/>
      <c r="AE1094" s="150"/>
      <c r="AF1094" s="150"/>
      <c r="AG1094" s="150" t="s">
        <v>294</v>
      </c>
      <c r="AH1094" s="150"/>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81" t="str">
        <f>C1094</f>
        <v>Otlučení omítek vápenných nebo vápenocementových vnitřních stěn, postřik stěn maltou cementovou, dodávka a montáž obkladů vnitřních stěn z obkladaček pórovinových kladených do malty, začištění omítek kolem obkladů. Dodávka materiálu.</v>
      </c>
      <c r="BB1094" s="150"/>
      <c r="BC1094" s="150"/>
      <c r="BD1094" s="150"/>
      <c r="BE1094" s="150"/>
      <c r="BF1094" s="150"/>
      <c r="BG1094" s="150"/>
      <c r="BH1094" s="150"/>
    </row>
    <row r="1095" spans="1:60" outlineLevel="1" x14ac:dyDescent="0.2">
      <c r="A1095" s="157"/>
      <c r="B1095" s="158"/>
      <c r="C1095" s="255" t="s">
        <v>717</v>
      </c>
      <c r="D1095" s="256"/>
      <c r="E1095" s="256"/>
      <c r="F1095" s="256"/>
      <c r="G1095" s="256"/>
      <c r="H1095" s="160"/>
      <c r="I1095" s="160"/>
      <c r="J1095" s="160"/>
      <c r="K1095" s="160"/>
      <c r="L1095" s="160"/>
      <c r="M1095" s="160"/>
      <c r="N1095" s="160"/>
      <c r="O1095" s="160"/>
      <c r="P1095" s="160"/>
      <c r="Q1095" s="160"/>
      <c r="R1095" s="160"/>
      <c r="S1095" s="160"/>
      <c r="T1095" s="160"/>
      <c r="U1095" s="160"/>
      <c r="V1095" s="160"/>
      <c r="W1095" s="160"/>
      <c r="X1095" s="150"/>
      <c r="Y1095" s="150"/>
      <c r="Z1095" s="150"/>
      <c r="AA1095" s="150"/>
      <c r="AB1095" s="150"/>
      <c r="AC1095" s="150"/>
      <c r="AD1095" s="150"/>
      <c r="AE1095" s="150"/>
      <c r="AF1095" s="150"/>
      <c r="AG1095" s="150" t="s">
        <v>294</v>
      </c>
      <c r="AH1095" s="150"/>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1" x14ac:dyDescent="0.2">
      <c r="A1096" s="157"/>
      <c r="B1096" s="158"/>
      <c r="C1096" s="186" t="s">
        <v>363</v>
      </c>
      <c r="D1096" s="165"/>
      <c r="E1096" s="166"/>
      <c r="F1096" s="160"/>
      <c r="G1096" s="160"/>
      <c r="H1096" s="160"/>
      <c r="I1096" s="160"/>
      <c r="J1096" s="160"/>
      <c r="K1096" s="160"/>
      <c r="L1096" s="160"/>
      <c r="M1096" s="160"/>
      <c r="N1096" s="160"/>
      <c r="O1096" s="160"/>
      <c r="P1096" s="160"/>
      <c r="Q1096" s="160"/>
      <c r="R1096" s="160"/>
      <c r="S1096" s="160"/>
      <c r="T1096" s="160"/>
      <c r="U1096" s="160"/>
      <c r="V1096" s="160"/>
      <c r="W1096" s="160"/>
      <c r="X1096" s="150"/>
      <c r="Y1096" s="150"/>
      <c r="Z1096" s="150"/>
      <c r="AA1096" s="150"/>
      <c r="AB1096" s="150"/>
      <c r="AC1096" s="150"/>
      <c r="AD1096" s="150"/>
      <c r="AE1096" s="150"/>
      <c r="AF1096" s="150"/>
      <c r="AG1096" s="150" t="s">
        <v>315</v>
      </c>
      <c r="AH1096" s="150">
        <v>0</v>
      </c>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1" x14ac:dyDescent="0.2">
      <c r="A1097" s="157"/>
      <c r="B1097" s="158"/>
      <c r="C1097" s="186" t="s">
        <v>1077</v>
      </c>
      <c r="D1097" s="165"/>
      <c r="E1097" s="166">
        <v>48.52</v>
      </c>
      <c r="F1097" s="160"/>
      <c r="G1097" s="160"/>
      <c r="H1097" s="160"/>
      <c r="I1097" s="160"/>
      <c r="J1097" s="160"/>
      <c r="K1097" s="160"/>
      <c r="L1097" s="160"/>
      <c r="M1097" s="160"/>
      <c r="N1097" s="160"/>
      <c r="O1097" s="160"/>
      <c r="P1097" s="160"/>
      <c r="Q1097" s="160"/>
      <c r="R1097" s="160"/>
      <c r="S1097" s="160"/>
      <c r="T1097" s="160"/>
      <c r="U1097" s="160"/>
      <c r="V1097" s="160"/>
      <c r="W1097" s="160"/>
      <c r="X1097" s="150"/>
      <c r="Y1097" s="150"/>
      <c r="Z1097" s="150"/>
      <c r="AA1097" s="150"/>
      <c r="AB1097" s="150"/>
      <c r="AC1097" s="150"/>
      <c r="AD1097" s="150"/>
      <c r="AE1097" s="150"/>
      <c r="AF1097" s="150"/>
      <c r="AG1097" s="150" t="s">
        <v>315</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57"/>
      <c r="B1098" s="158"/>
      <c r="C1098" s="186" t="s">
        <v>415</v>
      </c>
      <c r="D1098" s="165"/>
      <c r="E1098" s="166"/>
      <c r="F1098" s="160"/>
      <c r="G1098" s="160"/>
      <c r="H1098" s="160"/>
      <c r="I1098" s="160"/>
      <c r="J1098" s="160"/>
      <c r="K1098" s="160"/>
      <c r="L1098" s="160"/>
      <c r="M1098" s="160"/>
      <c r="N1098" s="160"/>
      <c r="O1098" s="160"/>
      <c r="P1098" s="160"/>
      <c r="Q1098" s="160"/>
      <c r="R1098" s="160"/>
      <c r="S1098" s="160"/>
      <c r="T1098" s="160"/>
      <c r="U1098" s="160"/>
      <c r="V1098" s="160"/>
      <c r="W1098" s="160"/>
      <c r="X1098" s="150"/>
      <c r="Y1098" s="150"/>
      <c r="Z1098" s="150"/>
      <c r="AA1098" s="150"/>
      <c r="AB1098" s="150"/>
      <c r="AC1098" s="150"/>
      <c r="AD1098" s="150"/>
      <c r="AE1098" s="150"/>
      <c r="AF1098" s="150"/>
      <c r="AG1098" s="150" t="s">
        <v>315</v>
      </c>
      <c r="AH1098" s="150">
        <v>0</v>
      </c>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1" x14ac:dyDescent="0.2">
      <c r="A1099" s="157"/>
      <c r="B1099" s="158"/>
      <c r="C1099" s="186" t="s">
        <v>1078</v>
      </c>
      <c r="D1099" s="165"/>
      <c r="E1099" s="166">
        <v>9.0045000000000002</v>
      </c>
      <c r="F1099" s="160"/>
      <c r="G1099" s="160"/>
      <c r="H1099" s="160"/>
      <c r="I1099" s="160"/>
      <c r="J1099" s="160"/>
      <c r="K1099" s="160"/>
      <c r="L1099" s="160"/>
      <c r="M1099" s="160"/>
      <c r="N1099" s="160"/>
      <c r="O1099" s="160"/>
      <c r="P1099" s="160"/>
      <c r="Q1099" s="160"/>
      <c r="R1099" s="160"/>
      <c r="S1099" s="160"/>
      <c r="T1099" s="160"/>
      <c r="U1099" s="160"/>
      <c r="V1099" s="160"/>
      <c r="W1099" s="160"/>
      <c r="X1099" s="150"/>
      <c r="Y1099" s="150"/>
      <c r="Z1099" s="150"/>
      <c r="AA1099" s="150"/>
      <c r="AB1099" s="150"/>
      <c r="AC1099" s="150"/>
      <c r="AD1099" s="150"/>
      <c r="AE1099" s="150"/>
      <c r="AF1099" s="150"/>
      <c r="AG1099" s="150" t="s">
        <v>315</v>
      </c>
      <c r="AH1099" s="150">
        <v>0</v>
      </c>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outlineLevel="1" x14ac:dyDescent="0.2">
      <c r="A1100" s="157"/>
      <c r="B1100" s="158"/>
      <c r="C1100" s="246"/>
      <c r="D1100" s="247"/>
      <c r="E1100" s="247"/>
      <c r="F1100" s="247"/>
      <c r="G1100" s="247"/>
      <c r="H1100" s="160"/>
      <c r="I1100" s="160"/>
      <c r="J1100" s="160"/>
      <c r="K1100" s="160"/>
      <c r="L1100" s="160"/>
      <c r="M1100" s="160"/>
      <c r="N1100" s="160"/>
      <c r="O1100" s="160"/>
      <c r="P1100" s="160"/>
      <c r="Q1100" s="160"/>
      <c r="R1100" s="160"/>
      <c r="S1100" s="160"/>
      <c r="T1100" s="160"/>
      <c r="U1100" s="160"/>
      <c r="V1100" s="160"/>
      <c r="W1100" s="160"/>
      <c r="X1100" s="150"/>
      <c r="Y1100" s="150"/>
      <c r="Z1100" s="150"/>
      <c r="AA1100" s="150"/>
      <c r="AB1100" s="150"/>
      <c r="AC1100" s="150"/>
      <c r="AD1100" s="150"/>
      <c r="AE1100" s="150"/>
      <c r="AF1100" s="150"/>
      <c r="AG1100" s="150" t="s">
        <v>295</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outlineLevel="1" x14ac:dyDescent="0.2">
      <c r="A1101" s="174">
        <v>178</v>
      </c>
      <c r="B1101" s="175" t="s">
        <v>1079</v>
      </c>
      <c r="C1101" s="185" t="s">
        <v>1080</v>
      </c>
      <c r="D1101" s="176" t="s">
        <v>384</v>
      </c>
      <c r="E1101" s="177">
        <v>421.84530000000001</v>
      </c>
      <c r="F1101" s="178"/>
      <c r="G1101" s="179">
        <f>ROUND(E1101*F1101,2)</f>
        <v>0</v>
      </c>
      <c r="H1101" s="178"/>
      <c r="I1101" s="179">
        <f>ROUND(E1101*H1101,2)</f>
        <v>0</v>
      </c>
      <c r="J1101" s="178"/>
      <c r="K1101" s="179">
        <f>ROUND(E1101*J1101,2)</f>
        <v>0</v>
      </c>
      <c r="L1101" s="179">
        <v>21</v>
      </c>
      <c r="M1101" s="179">
        <f>G1101*(1+L1101/100)</f>
        <v>0</v>
      </c>
      <c r="N1101" s="179">
        <v>1.0500000000000001E-2</v>
      </c>
      <c r="O1101" s="179">
        <f>ROUND(E1101*N1101,2)</f>
        <v>4.43</v>
      </c>
      <c r="P1101" s="179">
        <v>0</v>
      </c>
      <c r="Q1101" s="179">
        <f>ROUND(E1101*P1101,2)</f>
        <v>0</v>
      </c>
      <c r="R1101" s="179"/>
      <c r="S1101" s="179" t="s">
        <v>322</v>
      </c>
      <c r="T1101" s="180" t="s">
        <v>291</v>
      </c>
      <c r="U1101" s="160">
        <v>0</v>
      </c>
      <c r="V1101" s="160">
        <f>ROUND(E1101*U1101,2)</f>
        <v>0</v>
      </c>
      <c r="W1101" s="160"/>
      <c r="X1101" s="150"/>
      <c r="Y1101" s="150"/>
      <c r="Z1101" s="150"/>
      <c r="AA1101" s="150"/>
      <c r="AB1101" s="150"/>
      <c r="AC1101" s="150"/>
      <c r="AD1101" s="150"/>
      <c r="AE1101" s="150"/>
      <c r="AF1101" s="150"/>
      <c r="AG1101" s="150" t="s">
        <v>420</v>
      </c>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outlineLevel="1" x14ac:dyDescent="0.2">
      <c r="A1102" s="157"/>
      <c r="B1102" s="158"/>
      <c r="C1102" s="186" t="s">
        <v>1059</v>
      </c>
      <c r="D1102" s="165"/>
      <c r="E1102" s="166"/>
      <c r="F1102" s="160"/>
      <c r="G1102" s="160"/>
      <c r="H1102" s="160"/>
      <c r="I1102" s="160"/>
      <c r="J1102" s="160"/>
      <c r="K1102" s="160"/>
      <c r="L1102" s="160"/>
      <c r="M1102" s="160"/>
      <c r="N1102" s="160"/>
      <c r="O1102" s="160"/>
      <c r="P1102" s="160"/>
      <c r="Q1102" s="160"/>
      <c r="R1102" s="160"/>
      <c r="S1102" s="160"/>
      <c r="T1102" s="160"/>
      <c r="U1102" s="160"/>
      <c r="V1102" s="160"/>
      <c r="W1102" s="160"/>
      <c r="X1102" s="150"/>
      <c r="Y1102" s="150"/>
      <c r="Z1102" s="150"/>
      <c r="AA1102" s="150"/>
      <c r="AB1102" s="150"/>
      <c r="AC1102" s="150"/>
      <c r="AD1102" s="150"/>
      <c r="AE1102" s="150"/>
      <c r="AF1102" s="150"/>
      <c r="AG1102" s="150" t="s">
        <v>315</v>
      </c>
      <c r="AH1102" s="150">
        <v>0</v>
      </c>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1" x14ac:dyDescent="0.2">
      <c r="A1103" s="157"/>
      <c r="B1103" s="158"/>
      <c r="C1103" s="186" t="s">
        <v>1081</v>
      </c>
      <c r="D1103" s="165"/>
      <c r="E1103" s="166">
        <v>421.84530000000001</v>
      </c>
      <c r="F1103" s="160"/>
      <c r="G1103" s="160"/>
      <c r="H1103" s="160"/>
      <c r="I1103" s="160"/>
      <c r="J1103" s="160"/>
      <c r="K1103" s="160"/>
      <c r="L1103" s="160"/>
      <c r="M1103" s="160"/>
      <c r="N1103" s="160"/>
      <c r="O1103" s="160"/>
      <c r="P1103" s="160"/>
      <c r="Q1103" s="160"/>
      <c r="R1103" s="160"/>
      <c r="S1103" s="160"/>
      <c r="T1103" s="160"/>
      <c r="U1103" s="160"/>
      <c r="V1103" s="160"/>
      <c r="W1103" s="160"/>
      <c r="X1103" s="150"/>
      <c r="Y1103" s="150"/>
      <c r="Z1103" s="150"/>
      <c r="AA1103" s="150"/>
      <c r="AB1103" s="150"/>
      <c r="AC1103" s="150"/>
      <c r="AD1103" s="150"/>
      <c r="AE1103" s="150"/>
      <c r="AF1103" s="150"/>
      <c r="AG1103" s="150" t="s">
        <v>315</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57"/>
      <c r="B1104" s="158"/>
      <c r="C1104" s="246"/>
      <c r="D1104" s="247"/>
      <c r="E1104" s="247"/>
      <c r="F1104" s="247"/>
      <c r="G1104" s="247"/>
      <c r="H1104" s="160"/>
      <c r="I1104" s="160"/>
      <c r="J1104" s="160"/>
      <c r="K1104" s="160"/>
      <c r="L1104" s="160"/>
      <c r="M1104" s="160"/>
      <c r="N1104" s="160"/>
      <c r="O1104" s="160"/>
      <c r="P1104" s="160"/>
      <c r="Q1104" s="160"/>
      <c r="R1104" s="160"/>
      <c r="S1104" s="160"/>
      <c r="T1104" s="160"/>
      <c r="U1104" s="160"/>
      <c r="V1104" s="160"/>
      <c r="W1104" s="160"/>
      <c r="X1104" s="150"/>
      <c r="Y1104" s="150"/>
      <c r="Z1104" s="150"/>
      <c r="AA1104" s="150"/>
      <c r="AB1104" s="150"/>
      <c r="AC1104" s="150"/>
      <c r="AD1104" s="150"/>
      <c r="AE1104" s="150"/>
      <c r="AF1104" s="150"/>
      <c r="AG1104" s="150" t="s">
        <v>295</v>
      </c>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1" x14ac:dyDescent="0.2">
      <c r="A1105" s="157">
        <v>179</v>
      </c>
      <c r="B1105" s="158" t="s">
        <v>1082</v>
      </c>
      <c r="C1105" s="190" t="s">
        <v>1083</v>
      </c>
      <c r="D1105" s="159" t="s">
        <v>0</v>
      </c>
      <c r="E1105" s="182"/>
      <c r="F1105" s="161"/>
      <c r="G1105" s="160">
        <f>ROUND(E1105*F1105,2)</f>
        <v>0</v>
      </c>
      <c r="H1105" s="161"/>
      <c r="I1105" s="160">
        <f>ROUND(E1105*H1105,2)</f>
        <v>0</v>
      </c>
      <c r="J1105" s="161"/>
      <c r="K1105" s="160">
        <f>ROUND(E1105*J1105,2)</f>
        <v>0</v>
      </c>
      <c r="L1105" s="160">
        <v>21</v>
      </c>
      <c r="M1105" s="160">
        <f>G1105*(1+L1105/100)</f>
        <v>0</v>
      </c>
      <c r="N1105" s="160">
        <v>0</v>
      </c>
      <c r="O1105" s="160">
        <f>ROUND(E1105*N1105,2)</f>
        <v>0</v>
      </c>
      <c r="P1105" s="160">
        <v>0</v>
      </c>
      <c r="Q1105" s="160">
        <f>ROUND(E1105*P1105,2)</f>
        <v>0</v>
      </c>
      <c r="R1105" s="160" t="s">
        <v>1057</v>
      </c>
      <c r="S1105" s="160" t="s">
        <v>290</v>
      </c>
      <c r="T1105" s="160" t="s">
        <v>361</v>
      </c>
      <c r="U1105" s="160">
        <v>0</v>
      </c>
      <c r="V1105" s="160">
        <f>ROUND(E1105*U1105,2)</f>
        <v>0</v>
      </c>
      <c r="W1105" s="160"/>
      <c r="X1105" s="150"/>
      <c r="Y1105" s="150"/>
      <c r="Z1105" s="150"/>
      <c r="AA1105" s="150"/>
      <c r="AB1105" s="150"/>
      <c r="AC1105" s="150"/>
      <c r="AD1105" s="150"/>
      <c r="AE1105" s="150"/>
      <c r="AF1105" s="150"/>
      <c r="AG1105" s="150" t="s">
        <v>879</v>
      </c>
      <c r="AH1105" s="150"/>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outlineLevel="1" x14ac:dyDescent="0.2">
      <c r="A1106" s="157"/>
      <c r="B1106" s="158"/>
      <c r="C1106" s="186" t="s">
        <v>926</v>
      </c>
      <c r="D1106" s="165"/>
      <c r="E1106" s="166"/>
      <c r="F1106" s="160"/>
      <c r="G1106" s="160"/>
      <c r="H1106" s="160"/>
      <c r="I1106" s="160"/>
      <c r="J1106" s="160"/>
      <c r="K1106" s="160"/>
      <c r="L1106" s="160"/>
      <c r="M1106" s="160"/>
      <c r="N1106" s="160"/>
      <c r="O1106" s="160"/>
      <c r="P1106" s="160"/>
      <c r="Q1106" s="160"/>
      <c r="R1106" s="160"/>
      <c r="S1106" s="160"/>
      <c r="T1106" s="160"/>
      <c r="U1106" s="160"/>
      <c r="V1106" s="160"/>
      <c r="W1106" s="160"/>
      <c r="X1106" s="150"/>
      <c r="Y1106" s="150"/>
      <c r="Z1106" s="150"/>
      <c r="AA1106" s="150"/>
      <c r="AB1106" s="150"/>
      <c r="AC1106" s="150"/>
      <c r="AD1106" s="150"/>
      <c r="AE1106" s="150"/>
      <c r="AF1106" s="150"/>
      <c r="AG1106" s="150" t="s">
        <v>315</v>
      </c>
      <c r="AH1106" s="150">
        <v>0</v>
      </c>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outlineLevel="1" x14ac:dyDescent="0.2">
      <c r="A1107" s="157"/>
      <c r="B1107" s="158"/>
      <c r="C1107" s="186" t="s">
        <v>1084</v>
      </c>
      <c r="D1107" s="165"/>
      <c r="E1107" s="166"/>
      <c r="F1107" s="160"/>
      <c r="G1107" s="160"/>
      <c r="H1107" s="160"/>
      <c r="I1107" s="160"/>
      <c r="J1107" s="160"/>
      <c r="K1107" s="160"/>
      <c r="L1107" s="160"/>
      <c r="M1107" s="160"/>
      <c r="N1107" s="160"/>
      <c r="O1107" s="160"/>
      <c r="P1107" s="160"/>
      <c r="Q1107" s="160"/>
      <c r="R1107" s="160"/>
      <c r="S1107" s="160"/>
      <c r="T1107" s="160"/>
      <c r="U1107" s="160"/>
      <c r="V1107" s="160"/>
      <c r="W1107" s="160"/>
      <c r="X1107" s="150"/>
      <c r="Y1107" s="150"/>
      <c r="Z1107" s="150"/>
      <c r="AA1107" s="150"/>
      <c r="AB1107" s="150"/>
      <c r="AC1107" s="150"/>
      <c r="AD1107" s="150"/>
      <c r="AE1107" s="150"/>
      <c r="AF1107" s="150"/>
      <c r="AG1107" s="150" t="s">
        <v>315</v>
      </c>
      <c r="AH1107" s="150">
        <v>0</v>
      </c>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1" x14ac:dyDescent="0.2">
      <c r="A1108" s="157"/>
      <c r="B1108" s="158"/>
      <c r="C1108" s="186" t="s">
        <v>1085</v>
      </c>
      <c r="D1108" s="165"/>
      <c r="E1108" s="166">
        <v>3783.1570000000002</v>
      </c>
      <c r="F1108" s="160"/>
      <c r="G1108" s="160"/>
      <c r="H1108" s="160"/>
      <c r="I1108" s="160"/>
      <c r="J1108" s="160"/>
      <c r="K1108" s="160"/>
      <c r="L1108" s="160"/>
      <c r="M1108" s="160"/>
      <c r="N1108" s="160"/>
      <c r="O1108" s="160"/>
      <c r="P1108" s="160"/>
      <c r="Q1108" s="160"/>
      <c r="R1108" s="160"/>
      <c r="S1108" s="160"/>
      <c r="T1108" s="160"/>
      <c r="U1108" s="160"/>
      <c r="V1108" s="160"/>
      <c r="W1108" s="160"/>
      <c r="X1108" s="150"/>
      <c r="Y1108" s="150"/>
      <c r="Z1108" s="150"/>
      <c r="AA1108" s="150"/>
      <c r="AB1108" s="150"/>
      <c r="AC1108" s="150"/>
      <c r="AD1108" s="150"/>
      <c r="AE1108" s="150"/>
      <c r="AF1108" s="150"/>
      <c r="AG1108" s="150" t="s">
        <v>315</v>
      </c>
      <c r="AH1108" s="150">
        <v>0</v>
      </c>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1" x14ac:dyDescent="0.2">
      <c r="A1109" s="157"/>
      <c r="B1109" s="158"/>
      <c r="C1109" s="246"/>
      <c r="D1109" s="247"/>
      <c r="E1109" s="247"/>
      <c r="F1109" s="247"/>
      <c r="G1109" s="247"/>
      <c r="H1109" s="160"/>
      <c r="I1109" s="160"/>
      <c r="J1109" s="160"/>
      <c r="K1109" s="160"/>
      <c r="L1109" s="160"/>
      <c r="M1109" s="160"/>
      <c r="N1109" s="160"/>
      <c r="O1109" s="160"/>
      <c r="P1109" s="160"/>
      <c r="Q1109" s="160"/>
      <c r="R1109" s="160"/>
      <c r="S1109" s="160"/>
      <c r="T1109" s="160"/>
      <c r="U1109" s="160"/>
      <c r="V1109" s="160"/>
      <c r="W1109" s="160"/>
      <c r="X1109" s="150"/>
      <c r="Y1109" s="150"/>
      <c r="Z1109" s="150"/>
      <c r="AA1109" s="150"/>
      <c r="AB1109" s="150"/>
      <c r="AC1109" s="150"/>
      <c r="AD1109" s="150"/>
      <c r="AE1109" s="150"/>
      <c r="AF1109" s="150"/>
      <c r="AG1109" s="150" t="s">
        <v>295</v>
      </c>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x14ac:dyDescent="0.2">
      <c r="A1110" s="168" t="s">
        <v>285</v>
      </c>
      <c r="B1110" s="169" t="s">
        <v>243</v>
      </c>
      <c r="C1110" s="184" t="s">
        <v>141</v>
      </c>
      <c r="D1110" s="170"/>
      <c r="E1110" s="171"/>
      <c r="F1110" s="172"/>
      <c r="G1110" s="172">
        <f>SUMIF(AG1111:AG1131,"&lt;&gt;NOR",G1111:G1131)</f>
        <v>0</v>
      </c>
      <c r="H1110" s="172"/>
      <c r="I1110" s="172">
        <f>SUM(I1111:I1131)</f>
        <v>0</v>
      </c>
      <c r="J1110" s="172"/>
      <c r="K1110" s="172">
        <f>SUM(K1111:K1131)</f>
        <v>0</v>
      </c>
      <c r="L1110" s="172"/>
      <c r="M1110" s="172">
        <f>SUM(M1111:M1131)</f>
        <v>0</v>
      </c>
      <c r="N1110" s="172"/>
      <c r="O1110" s="172">
        <f>SUM(O1111:O1131)</f>
        <v>0.01</v>
      </c>
      <c r="P1110" s="172"/>
      <c r="Q1110" s="172">
        <f>SUM(Q1111:Q1131)</f>
        <v>0</v>
      </c>
      <c r="R1110" s="172"/>
      <c r="S1110" s="172"/>
      <c r="T1110" s="173"/>
      <c r="U1110" s="167"/>
      <c r="V1110" s="167">
        <f>SUM(V1111:V1131)</f>
        <v>0</v>
      </c>
      <c r="W1110" s="167"/>
      <c r="AG1110" t="s">
        <v>286</v>
      </c>
    </row>
    <row r="1111" spans="1:60" outlineLevel="1" x14ac:dyDescent="0.2">
      <c r="A1111" s="174">
        <v>180</v>
      </c>
      <c r="B1111" s="175" t="s">
        <v>1086</v>
      </c>
      <c r="C1111" s="185" t="s">
        <v>1087</v>
      </c>
      <c r="D1111" s="176" t="s">
        <v>552</v>
      </c>
      <c r="E1111" s="177">
        <v>549.29999999999995</v>
      </c>
      <c r="F1111" s="178"/>
      <c r="G1111" s="179">
        <f>ROUND(E1111*F1111,2)</f>
        <v>0</v>
      </c>
      <c r="H1111" s="178"/>
      <c r="I1111" s="179">
        <f>ROUND(E1111*H1111,2)</f>
        <v>0</v>
      </c>
      <c r="J1111" s="178"/>
      <c r="K1111" s="179">
        <f>ROUND(E1111*J1111,2)</f>
        <v>0</v>
      </c>
      <c r="L1111" s="179">
        <v>21</v>
      </c>
      <c r="M1111" s="179">
        <f>G1111*(1+L1111/100)</f>
        <v>0</v>
      </c>
      <c r="N1111" s="179">
        <v>0</v>
      </c>
      <c r="O1111" s="179">
        <f>ROUND(E1111*N1111,2)</f>
        <v>0</v>
      </c>
      <c r="P1111" s="179">
        <v>0</v>
      </c>
      <c r="Q1111" s="179">
        <f>ROUND(E1111*P1111,2)</f>
        <v>0</v>
      </c>
      <c r="R1111" s="179"/>
      <c r="S1111" s="179" t="s">
        <v>322</v>
      </c>
      <c r="T1111" s="180" t="s">
        <v>291</v>
      </c>
      <c r="U1111" s="160">
        <v>0</v>
      </c>
      <c r="V1111" s="160">
        <f>ROUND(E1111*U1111,2)</f>
        <v>0</v>
      </c>
      <c r="W1111" s="160"/>
      <c r="X1111" s="150"/>
      <c r="Y1111" s="150"/>
      <c r="Z1111" s="150"/>
      <c r="AA1111" s="150"/>
      <c r="AB1111" s="150"/>
      <c r="AC1111" s="150"/>
      <c r="AD1111" s="150"/>
      <c r="AE1111" s="150"/>
      <c r="AF1111" s="150"/>
      <c r="AG1111" s="150" t="s">
        <v>523</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1" x14ac:dyDescent="0.2">
      <c r="A1112" s="157"/>
      <c r="B1112" s="158"/>
      <c r="C1112" s="186" t="s">
        <v>487</v>
      </c>
      <c r="D1112" s="165"/>
      <c r="E1112" s="166"/>
      <c r="F1112" s="160"/>
      <c r="G1112" s="160"/>
      <c r="H1112" s="160"/>
      <c r="I1112" s="160"/>
      <c r="J1112" s="160"/>
      <c r="K1112" s="160"/>
      <c r="L1112" s="160"/>
      <c r="M1112" s="160"/>
      <c r="N1112" s="160"/>
      <c r="O1112" s="160"/>
      <c r="P1112" s="160"/>
      <c r="Q1112" s="160"/>
      <c r="R1112" s="160"/>
      <c r="S1112" s="160"/>
      <c r="T1112" s="160"/>
      <c r="U1112" s="160"/>
      <c r="V1112" s="160"/>
      <c r="W1112" s="160"/>
      <c r="X1112" s="150"/>
      <c r="Y1112" s="150"/>
      <c r="Z1112" s="150"/>
      <c r="AA1112" s="150"/>
      <c r="AB1112" s="150"/>
      <c r="AC1112" s="150"/>
      <c r="AD1112" s="150"/>
      <c r="AE1112" s="150"/>
      <c r="AF1112" s="150"/>
      <c r="AG1112" s="150" t="s">
        <v>315</v>
      </c>
      <c r="AH1112" s="150">
        <v>0</v>
      </c>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1" x14ac:dyDescent="0.2">
      <c r="A1113" s="157"/>
      <c r="B1113" s="158"/>
      <c r="C1113" s="186" t="s">
        <v>1088</v>
      </c>
      <c r="D1113" s="165"/>
      <c r="E1113" s="166"/>
      <c r="F1113" s="160"/>
      <c r="G1113" s="160"/>
      <c r="H1113" s="160"/>
      <c r="I1113" s="160"/>
      <c r="J1113" s="160"/>
      <c r="K1113" s="160"/>
      <c r="L1113" s="160"/>
      <c r="M1113" s="160"/>
      <c r="N1113" s="160"/>
      <c r="O1113" s="160"/>
      <c r="P1113" s="160"/>
      <c r="Q1113" s="160"/>
      <c r="R1113" s="160"/>
      <c r="S1113" s="160"/>
      <c r="T1113" s="160"/>
      <c r="U1113" s="160"/>
      <c r="V1113" s="160"/>
      <c r="W1113" s="160"/>
      <c r="X1113" s="150"/>
      <c r="Y1113" s="150"/>
      <c r="Z1113" s="150"/>
      <c r="AA1113" s="150"/>
      <c r="AB1113" s="150"/>
      <c r="AC1113" s="150"/>
      <c r="AD1113" s="150"/>
      <c r="AE1113" s="150"/>
      <c r="AF1113" s="150"/>
      <c r="AG1113" s="150" t="s">
        <v>315</v>
      </c>
      <c r="AH1113" s="150">
        <v>0</v>
      </c>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1" x14ac:dyDescent="0.2">
      <c r="A1114" s="157"/>
      <c r="B1114" s="158"/>
      <c r="C1114" s="186" t="s">
        <v>1089</v>
      </c>
      <c r="D1114" s="165"/>
      <c r="E1114" s="166">
        <v>233.71</v>
      </c>
      <c r="F1114" s="160"/>
      <c r="G1114" s="160"/>
      <c r="H1114" s="160"/>
      <c r="I1114" s="160"/>
      <c r="J1114" s="160"/>
      <c r="K1114" s="160"/>
      <c r="L1114" s="160"/>
      <c r="M1114" s="160"/>
      <c r="N1114" s="160"/>
      <c r="O1114" s="160"/>
      <c r="P1114" s="160"/>
      <c r="Q1114" s="160"/>
      <c r="R1114" s="160"/>
      <c r="S1114" s="160"/>
      <c r="T1114" s="160"/>
      <c r="U1114" s="160"/>
      <c r="V1114" s="160"/>
      <c r="W1114" s="160"/>
      <c r="X1114" s="150"/>
      <c r="Y1114" s="150"/>
      <c r="Z1114" s="150"/>
      <c r="AA1114" s="150"/>
      <c r="AB1114" s="150"/>
      <c r="AC1114" s="150"/>
      <c r="AD1114" s="150"/>
      <c r="AE1114" s="150"/>
      <c r="AF1114" s="150"/>
      <c r="AG1114" s="150" t="s">
        <v>315</v>
      </c>
      <c r="AH1114" s="150">
        <v>0</v>
      </c>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1" x14ac:dyDescent="0.2">
      <c r="A1115" s="157"/>
      <c r="B1115" s="158"/>
      <c r="C1115" s="186" t="s">
        <v>982</v>
      </c>
      <c r="D1115" s="165"/>
      <c r="E1115" s="166"/>
      <c r="F1115" s="160"/>
      <c r="G1115" s="160"/>
      <c r="H1115" s="160"/>
      <c r="I1115" s="160"/>
      <c r="J1115" s="160"/>
      <c r="K1115" s="160"/>
      <c r="L1115" s="160"/>
      <c r="M1115" s="160"/>
      <c r="N1115" s="160"/>
      <c r="O1115" s="160"/>
      <c r="P1115" s="160"/>
      <c r="Q1115" s="160"/>
      <c r="R1115" s="160"/>
      <c r="S1115" s="160"/>
      <c r="T1115" s="160"/>
      <c r="U1115" s="160"/>
      <c r="V1115" s="160"/>
      <c r="W1115" s="160"/>
      <c r="X1115" s="150"/>
      <c r="Y1115" s="150"/>
      <c r="Z1115" s="150"/>
      <c r="AA1115" s="150"/>
      <c r="AB1115" s="150"/>
      <c r="AC1115" s="150"/>
      <c r="AD1115" s="150"/>
      <c r="AE1115" s="150"/>
      <c r="AF1115" s="150"/>
      <c r="AG1115" s="150" t="s">
        <v>315</v>
      </c>
      <c r="AH1115" s="150">
        <v>0</v>
      </c>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1" x14ac:dyDescent="0.2">
      <c r="A1116" s="157"/>
      <c r="B1116" s="158"/>
      <c r="C1116" s="186" t="s">
        <v>983</v>
      </c>
      <c r="D1116" s="165"/>
      <c r="E1116" s="166">
        <v>254.41</v>
      </c>
      <c r="F1116" s="160"/>
      <c r="G1116" s="160"/>
      <c r="H1116" s="160"/>
      <c r="I1116" s="160"/>
      <c r="J1116" s="160"/>
      <c r="K1116" s="160"/>
      <c r="L1116" s="160"/>
      <c r="M1116" s="160"/>
      <c r="N1116" s="160"/>
      <c r="O1116" s="160"/>
      <c r="P1116" s="160"/>
      <c r="Q1116" s="160"/>
      <c r="R1116" s="160"/>
      <c r="S1116" s="160"/>
      <c r="T1116" s="160"/>
      <c r="U1116" s="160"/>
      <c r="V1116" s="160"/>
      <c r="W1116" s="160"/>
      <c r="X1116" s="150"/>
      <c r="Y1116" s="150"/>
      <c r="Z1116" s="150"/>
      <c r="AA1116" s="150"/>
      <c r="AB1116" s="150"/>
      <c r="AC1116" s="150"/>
      <c r="AD1116" s="150"/>
      <c r="AE1116" s="150"/>
      <c r="AF1116" s="150"/>
      <c r="AG1116" s="150" t="s">
        <v>315</v>
      </c>
      <c r="AH1116" s="150">
        <v>0</v>
      </c>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
      <c r="A1117" s="157"/>
      <c r="B1117" s="158"/>
      <c r="C1117" s="186" t="s">
        <v>844</v>
      </c>
      <c r="D1117" s="165"/>
      <c r="E1117" s="166"/>
      <c r="F1117" s="160"/>
      <c r="G1117" s="160"/>
      <c r="H1117" s="160"/>
      <c r="I1117" s="160"/>
      <c r="J1117" s="160"/>
      <c r="K1117" s="160"/>
      <c r="L1117" s="160"/>
      <c r="M1117" s="160"/>
      <c r="N1117" s="160"/>
      <c r="O1117" s="160"/>
      <c r="P1117" s="160"/>
      <c r="Q1117" s="160"/>
      <c r="R1117" s="160"/>
      <c r="S1117" s="160"/>
      <c r="T1117" s="160"/>
      <c r="U1117" s="160"/>
      <c r="V1117" s="160"/>
      <c r="W1117" s="160"/>
      <c r="X1117" s="150"/>
      <c r="Y1117" s="150"/>
      <c r="Z1117" s="150"/>
      <c r="AA1117" s="150"/>
      <c r="AB1117" s="150"/>
      <c r="AC1117" s="150"/>
      <c r="AD1117" s="150"/>
      <c r="AE1117" s="150"/>
      <c r="AF1117" s="150"/>
      <c r="AG1117" s="150" t="s">
        <v>315</v>
      </c>
      <c r="AH1117" s="150">
        <v>0</v>
      </c>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1" x14ac:dyDescent="0.2">
      <c r="A1118" s="157"/>
      <c r="B1118" s="158"/>
      <c r="C1118" s="186" t="s">
        <v>640</v>
      </c>
      <c r="D1118" s="165"/>
      <c r="E1118" s="166">
        <v>30</v>
      </c>
      <c r="F1118" s="160"/>
      <c r="G1118" s="160"/>
      <c r="H1118" s="160"/>
      <c r="I1118" s="160"/>
      <c r="J1118" s="160"/>
      <c r="K1118" s="160"/>
      <c r="L1118" s="160"/>
      <c r="M1118" s="160"/>
      <c r="N1118" s="160"/>
      <c r="O1118" s="160"/>
      <c r="P1118" s="160"/>
      <c r="Q1118" s="160"/>
      <c r="R1118" s="160"/>
      <c r="S1118" s="160"/>
      <c r="T1118" s="160"/>
      <c r="U1118" s="160"/>
      <c r="V1118" s="160"/>
      <c r="W1118" s="160"/>
      <c r="X1118" s="150"/>
      <c r="Y1118" s="150"/>
      <c r="Z1118" s="150"/>
      <c r="AA1118" s="150"/>
      <c r="AB1118" s="150"/>
      <c r="AC1118" s="150"/>
      <c r="AD1118" s="150"/>
      <c r="AE1118" s="150"/>
      <c r="AF1118" s="150"/>
      <c r="AG1118" s="150" t="s">
        <v>315</v>
      </c>
      <c r="AH1118" s="150">
        <v>0</v>
      </c>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1" x14ac:dyDescent="0.2">
      <c r="A1119" s="157"/>
      <c r="B1119" s="158"/>
      <c r="C1119" s="186" t="s">
        <v>487</v>
      </c>
      <c r="D1119" s="165"/>
      <c r="E1119" s="166"/>
      <c r="F1119" s="160"/>
      <c r="G1119" s="160"/>
      <c r="H1119" s="160"/>
      <c r="I1119" s="160"/>
      <c r="J1119" s="160"/>
      <c r="K1119" s="160"/>
      <c r="L1119" s="160"/>
      <c r="M1119" s="160"/>
      <c r="N1119" s="160"/>
      <c r="O1119" s="160"/>
      <c r="P1119" s="160"/>
      <c r="Q1119" s="160"/>
      <c r="R1119" s="160"/>
      <c r="S1119" s="160"/>
      <c r="T1119" s="160"/>
      <c r="U1119" s="160"/>
      <c r="V1119" s="160"/>
      <c r="W1119" s="160"/>
      <c r="X1119" s="150"/>
      <c r="Y1119" s="150"/>
      <c r="Z1119" s="150"/>
      <c r="AA1119" s="150"/>
      <c r="AB1119" s="150"/>
      <c r="AC1119" s="150"/>
      <c r="AD1119" s="150"/>
      <c r="AE1119" s="150"/>
      <c r="AF1119" s="150"/>
      <c r="AG1119" s="150" t="s">
        <v>315</v>
      </c>
      <c r="AH1119" s="150">
        <v>0</v>
      </c>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
      <c r="A1120" s="157"/>
      <c r="B1120" s="158"/>
      <c r="C1120" s="186" t="s">
        <v>845</v>
      </c>
      <c r="D1120" s="165"/>
      <c r="E1120" s="166">
        <v>19.18</v>
      </c>
      <c r="F1120" s="160"/>
      <c r="G1120" s="160"/>
      <c r="H1120" s="160"/>
      <c r="I1120" s="160"/>
      <c r="J1120" s="160"/>
      <c r="K1120" s="160"/>
      <c r="L1120" s="160"/>
      <c r="M1120" s="160"/>
      <c r="N1120" s="160"/>
      <c r="O1120" s="160"/>
      <c r="P1120" s="160"/>
      <c r="Q1120" s="160"/>
      <c r="R1120" s="160"/>
      <c r="S1120" s="160"/>
      <c r="T1120" s="160"/>
      <c r="U1120" s="160"/>
      <c r="V1120" s="160"/>
      <c r="W1120" s="160"/>
      <c r="X1120" s="150"/>
      <c r="Y1120" s="150"/>
      <c r="Z1120" s="150"/>
      <c r="AA1120" s="150"/>
      <c r="AB1120" s="150"/>
      <c r="AC1120" s="150"/>
      <c r="AD1120" s="150"/>
      <c r="AE1120" s="150"/>
      <c r="AF1120" s="150"/>
      <c r="AG1120" s="150" t="s">
        <v>315</v>
      </c>
      <c r="AH1120" s="150">
        <v>0</v>
      </c>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1" x14ac:dyDescent="0.2">
      <c r="A1121" s="157"/>
      <c r="B1121" s="158"/>
      <c r="C1121" s="186" t="s">
        <v>846</v>
      </c>
      <c r="D1121" s="165"/>
      <c r="E1121" s="166"/>
      <c r="F1121" s="160"/>
      <c r="G1121" s="160"/>
      <c r="H1121" s="160"/>
      <c r="I1121" s="160"/>
      <c r="J1121" s="160"/>
      <c r="K1121" s="160"/>
      <c r="L1121" s="160"/>
      <c r="M1121" s="160"/>
      <c r="N1121" s="160"/>
      <c r="O1121" s="160"/>
      <c r="P1121" s="160"/>
      <c r="Q1121" s="160"/>
      <c r="R1121" s="160"/>
      <c r="S1121" s="160"/>
      <c r="T1121" s="160"/>
      <c r="U1121" s="160"/>
      <c r="V1121" s="160"/>
      <c r="W1121" s="160"/>
      <c r="X1121" s="150"/>
      <c r="Y1121" s="150"/>
      <c r="Z1121" s="150"/>
      <c r="AA1121" s="150"/>
      <c r="AB1121" s="150"/>
      <c r="AC1121" s="150"/>
      <c r="AD1121" s="150"/>
      <c r="AE1121" s="150"/>
      <c r="AF1121" s="150"/>
      <c r="AG1121" s="150" t="s">
        <v>315</v>
      </c>
      <c r="AH1121" s="150">
        <v>0</v>
      </c>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1" x14ac:dyDescent="0.2">
      <c r="A1122" s="157"/>
      <c r="B1122" s="158"/>
      <c r="C1122" s="186" t="s">
        <v>847</v>
      </c>
      <c r="D1122" s="165"/>
      <c r="E1122" s="166">
        <v>12</v>
      </c>
      <c r="F1122" s="160"/>
      <c r="G1122" s="160"/>
      <c r="H1122" s="160"/>
      <c r="I1122" s="160"/>
      <c r="J1122" s="160"/>
      <c r="K1122" s="160"/>
      <c r="L1122" s="160"/>
      <c r="M1122" s="160"/>
      <c r="N1122" s="160"/>
      <c r="O1122" s="160"/>
      <c r="P1122" s="160"/>
      <c r="Q1122" s="160"/>
      <c r="R1122" s="160"/>
      <c r="S1122" s="160"/>
      <c r="T1122" s="160"/>
      <c r="U1122" s="160"/>
      <c r="V1122" s="160"/>
      <c r="W1122" s="160"/>
      <c r="X1122" s="150"/>
      <c r="Y1122" s="150"/>
      <c r="Z1122" s="150"/>
      <c r="AA1122" s="150"/>
      <c r="AB1122" s="150"/>
      <c r="AC1122" s="150"/>
      <c r="AD1122" s="150"/>
      <c r="AE1122" s="150"/>
      <c r="AF1122" s="150"/>
      <c r="AG1122" s="150" t="s">
        <v>315</v>
      </c>
      <c r="AH1122" s="150">
        <v>0</v>
      </c>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57"/>
      <c r="B1123" s="158"/>
      <c r="C1123" s="246"/>
      <c r="D1123" s="247"/>
      <c r="E1123" s="247"/>
      <c r="F1123" s="247"/>
      <c r="G1123" s="247"/>
      <c r="H1123" s="160"/>
      <c r="I1123" s="160"/>
      <c r="J1123" s="160"/>
      <c r="K1123" s="160"/>
      <c r="L1123" s="160"/>
      <c r="M1123" s="160"/>
      <c r="N1123" s="160"/>
      <c r="O1123" s="160"/>
      <c r="P1123" s="160"/>
      <c r="Q1123" s="160"/>
      <c r="R1123" s="160"/>
      <c r="S1123" s="160"/>
      <c r="T1123" s="160"/>
      <c r="U1123" s="160"/>
      <c r="V1123" s="160"/>
      <c r="W1123" s="160"/>
      <c r="X1123" s="150"/>
      <c r="Y1123" s="150"/>
      <c r="Z1123" s="150"/>
      <c r="AA1123" s="150"/>
      <c r="AB1123" s="150"/>
      <c r="AC1123" s="150"/>
      <c r="AD1123" s="150"/>
      <c r="AE1123" s="150"/>
      <c r="AF1123" s="150"/>
      <c r="AG1123" s="150" t="s">
        <v>295</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ht="22.5" outlineLevel="1" x14ac:dyDescent="0.2">
      <c r="A1124" s="174">
        <v>181</v>
      </c>
      <c r="B1124" s="175" t="s">
        <v>1090</v>
      </c>
      <c r="C1124" s="185" t="s">
        <v>1091</v>
      </c>
      <c r="D1124" s="176" t="s">
        <v>384</v>
      </c>
      <c r="E1124" s="177">
        <v>16.661000000000001</v>
      </c>
      <c r="F1124" s="178"/>
      <c r="G1124" s="179">
        <f>ROUND(E1124*F1124,2)</f>
        <v>0</v>
      </c>
      <c r="H1124" s="178"/>
      <c r="I1124" s="179">
        <f>ROUND(E1124*H1124,2)</f>
        <v>0</v>
      </c>
      <c r="J1124" s="178"/>
      <c r="K1124" s="179">
        <f>ROUND(E1124*J1124,2)</f>
        <v>0</v>
      </c>
      <c r="L1124" s="179">
        <v>21</v>
      </c>
      <c r="M1124" s="179">
        <f>G1124*(1+L1124/100)</f>
        <v>0</v>
      </c>
      <c r="N1124" s="179">
        <v>6.0999999999999997E-4</v>
      </c>
      <c r="O1124" s="179">
        <f>ROUND(E1124*N1124,2)</f>
        <v>0.01</v>
      </c>
      <c r="P1124" s="179">
        <v>0</v>
      </c>
      <c r="Q1124" s="179">
        <f>ROUND(E1124*P1124,2)</f>
        <v>0</v>
      </c>
      <c r="R1124" s="179"/>
      <c r="S1124" s="179" t="s">
        <v>322</v>
      </c>
      <c r="T1124" s="180" t="s">
        <v>715</v>
      </c>
      <c r="U1124" s="160">
        <v>0</v>
      </c>
      <c r="V1124" s="160">
        <f>ROUND(E1124*U1124,2)</f>
        <v>0</v>
      </c>
      <c r="W1124" s="160"/>
      <c r="X1124" s="150"/>
      <c r="Y1124" s="150"/>
      <c r="Z1124" s="150"/>
      <c r="AA1124" s="150"/>
      <c r="AB1124" s="150"/>
      <c r="AC1124" s="150"/>
      <c r="AD1124" s="150"/>
      <c r="AE1124" s="150"/>
      <c r="AF1124" s="150"/>
      <c r="AG1124" s="150" t="s">
        <v>1023</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
      <c r="A1125" s="157"/>
      <c r="B1125" s="158"/>
      <c r="C1125" s="186" t="s">
        <v>363</v>
      </c>
      <c r="D1125" s="165"/>
      <c r="E1125" s="166"/>
      <c r="F1125" s="160"/>
      <c r="G1125" s="160"/>
      <c r="H1125" s="160"/>
      <c r="I1125" s="160"/>
      <c r="J1125" s="160"/>
      <c r="K1125" s="160"/>
      <c r="L1125" s="160"/>
      <c r="M1125" s="160"/>
      <c r="N1125" s="160"/>
      <c r="O1125" s="160"/>
      <c r="P1125" s="160"/>
      <c r="Q1125" s="160"/>
      <c r="R1125" s="160"/>
      <c r="S1125" s="160"/>
      <c r="T1125" s="160"/>
      <c r="U1125" s="160"/>
      <c r="V1125" s="160"/>
      <c r="W1125" s="160"/>
      <c r="X1125" s="150"/>
      <c r="Y1125" s="150"/>
      <c r="Z1125" s="150"/>
      <c r="AA1125" s="150"/>
      <c r="AB1125" s="150"/>
      <c r="AC1125" s="150"/>
      <c r="AD1125" s="150"/>
      <c r="AE1125" s="150"/>
      <c r="AF1125" s="150"/>
      <c r="AG1125" s="150" t="s">
        <v>315</v>
      </c>
      <c r="AH1125" s="150">
        <v>0</v>
      </c>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
      <c r="A1126" s="157"/>
      <c r="B1126" s="158"/>
      <c r="C1126" s="186" t="s">
        <v>598</v>
      </c>
      <c r="D1126" s="165"/>
      <c r="E1126" s="166"/>
      <c r="F1126" s="160"/>
      <c r="G1126" s="160"/>
      <c r="H1126" s="160"/>
      <c r="I1126" s="160"/>
      <c r="J1126" s="160"/>
      <c r="K1126" s="160"/>
      <c r="L1126" s="160"/>
      <c r="M1126" s="160"/>
      <c r="N1126" s="160"/>
      <c r="O1126" s="160"/>
      <c r="P1126" s="160"/>
      <c r="Q1126" s="160"/>
      <c r="R1126" s="160"/>
      <c r="S1126" s="160"/>
      <c r="T1126" s="160"/>
      <c r="U1126" s="160"/>
      <c r="V1126" s="160"/>
      <c r="W1126" s="160"/>
      <c r="X1126" s="150"/>
      <c r="Y1126" s="150"/>
      <c r="Z1126" s="150"/>
      <c r="AA1126" s="150"/>
      <c r="AB1126" s="150"/>
      <c r="AC1126" s="150"/>
      <c r="AD1126" s="150"/>
      <c r="AE1126" s="150"/>
      <c r="AF1126" s="150"/>
      <c r="AG1126" s="150" t="s">
        <v>315</v>
      </c>
      <c r="AH1126" s="150">
        <v>0</v>
      </c>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outlineLevel="1" x14ac:dyDescent="0.2">
      <c r="A1127" s="157"/>
      <c r="B1127" s="158"/>
      <c r="C1127" s="186" t="s">
        <v>501</v>
      </c>
      <c r="D1127" s="165"/>
      <c r="E1127" s="166">
        <v>8.4499999999999993</v>
      </c>
      <c r="F1127" s="160"/>
      <c r="G1127" s="160"/>
      <c r="H1127" s="160"/>
      <c r="I1127" s="160"/>
      <c r="J1127" s="160"/>
      <c r="K1127" s="160"/>
      <c r="L1127" s="160"/>
      <c r="M1127" s="160"/>
      <c r="N1127" s="160"/>
      <c r="O1127" s="160"/>
      <c r="P1127" s="160"/>
      <c r="Q1127" s="160"/>
      <c r="R1127" s="160"/>
      <c r="S1127" s="160"/>
      <c r="T1127" s="160"/>
      <c r="U1127" s="160"/>
      <c r="V1127" s="160"/>
      <c r="W1127" s="160"/>
      <c r="X1127" s="150"/>
      <c r="Y1127" s="150"/>
      <c r="Z1127" s="150"/>
      <c r="AA1127" s="150"/>
      <c r="AB1127" s="150"/>
      <c r="AC1127" s="150"/>
      <c r="AD1127" s="150"/>
      <c r="AE1127" s="150"/>
      <c r="AF1127" s="150"/>
      <c r="AG1127" s="150" t="s">
        <v>315</v>
      </c>
      <c r="AH1127" s="150">
        <v>0</v>
      </c>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row>
    <row r="1128" spans="1:60" outlineLevel="1" x14ac:dyDescent="0.2">
      <c r="A1128" s="157"/>
      <c r="B1128" s="158"/>
      <c r="C1128" s="186" t="s">
        <v>363</v>
      </c>
      <c r="D1128" s="165"/>
      <c r="E1128" s="166"/>
      <c r="F1128" s="160"/>
      <c r="G1128" s="160"/>
      <c r="H1128" s="160"/>
      <c r="I1128" s="160"/>
      <c r="J1128" s="160"/>
      <c r="K1128" s="160"/>
      <c r="L1128" s="160"/>
      <c r="M1128" s="160"/>
      <c r="N1128" s="160"/>
      <c r="O1128" s="160"/>
      <c r="P1128" s="160"/>
      <c r="Q1128" s="160"/>
      <c r="R1128" s="160"/>
      <c r="S1128" s="160"/>
      <c r="T1128" s="160"/>
      <c r="U1128" s="160"/>
      <c r="V1128" s="160"/>
      <c r="W1128" s="160"/>
      <c r="X1128" s="150"/>
      <c r="Y1128" s="150"/>
      <c r="Z1128" s="150"/>
      <c r="AA1128" s="150"/>
      <c r="AB1128" s="150"/>
      <c r="AC1128" s="150"/>
      <c r="AD1128" s="150"/>
      <c r="AE1128" s="150"/>
      <c r="AF1128" s="150"/>
      <c r="AG1128" s="150" t="s">
        <v>315</v>
      </c>
      <c r="AH1128" s="150">
        <v>0</v>
      </c>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outlineLevel="1" x14ac:dyDescent="0.2">
      <c r="A1129" s="157"/>
      <c r="B1129" s="158"/>
      <c r="C1129" s="186" t="s">
        <v>544</v>
      </c>
      <c r="D1129" s="165"/>
      <c r="E1129" s="166"/>
      <c r="F1129" s="160"/>
      <c r="G1129" s="160"/>
      <c r="H1129" s="160"/>
      <c r="I1129" s="160"/>
      <c r="J1129" s="160"/>
      <c r="K1129" s="160"/>
      <c r="L1129" s="160"/>
      <c r="M1129" s="160"/>
      <c r="N1129" s="160"/>
      <c r="O1129" s="160"/>
      <c r="P1129" s="160"/>
      <c r="Q1129" s="160"/>
      <c r="R1129" s="160"/>
      <c r="S1129" s="160"/>
      <c r="T1129" s="160"/>
      <c r="U1129" s="160"/>
      <c r="V1129" s="160"/>
      <c r="W1129" s="160"/>
      <c r="X1129" s="150"/>
      <c r="Y1129" s="150"/>
      <c r="Z1129" s="150"/>
      <c r="AA1129" s="150"/>
      <c r="AB1129" s="150"/>
      <c r="AC1129" s="150"/>
      <c r="AD1129" s="150"/>
      <c r="AE1129" s="150"/>
      <c r="AF1129" s="150"/>
      <c r="AG1129" s="150" t="s">
        <v>315</v>
      </c>
      <c r="AH1129" s="150">
        <v>0</v>
      </c>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outlineLevel="1" x14ac:dyDescent="0.2">
      <c r="A1130" s="157"/>
      <c r="B1130" s="158"/>
      <c r="C1130" s="186" t="s">
        <v>1092</v>
      </c>
      <c r="D1130" s="165"/>
      <c r="E1130" s="166">
        <v>8.2110000000000003</v>
      </c>
      <c r="F1130" s="160"/>
      <c r="G1130" s="160"/>
      <c r="H1130" s="160"/>
      <c r="I1130" s="160"/>
      <c r="J1130" s="160"/>
      <c r="K1130" s="160"/>
      <c r="L1130" s="160"/>
      <c r="M1130" s="160"/>
      <c r="N1130" s="160"/>
      <c r="O1130" s="160"/>
      <c r="P1130" s="160"/>
      <c r="Q1130" s="160"/>
      <c r="R1130" s="160"/>
      <c r="S1130" s="160"/>
      <c r="T1130" s="160"/>
      <c r="U1130" s="160"/>
      <c r="V1130" s="160"/>
      <c r="W1130" s="160"/>
      <c r="X1130" s="150"/>
      <c r="Y1130" s="150"/>
      <c r="Z1130" s="150"/>
      <c r="AA1130" s="150"/>
      <c r="AB1130" s="150"/>
      <c r="AC1130" s="150"/>
      <c r="AD1130" s="150"/>
      <c r="AE1130" s="150"/>
      <c r="AF1130" s="150"/>
      <c r="AG1130" s="150" t="s">
        <v>315</v>
      </c>
      <c r="AH1130" s="150">
        <v>0</v>
      </c>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50"/>
      <c r="BC1130" s="150"/>
      <c r="BD1130" s="150"/>
      <c r="BE1130" s="150"/>
      <c r="BF1130" s="150"/>
      <c r="BG1130" s="150"/>
      <c r="BH1130" s="150"/>
    </row>
    <row r="1131" spans="1:60" outlineLevel="1" x14ac:dyDescent="0.2">
      <c r="A1131" s="157"/>
      <c r="B1131" s="158"/>
      <c r="C1131" s="246"/>
      <c r="D1131" s="247"/>
      <c r="E1131" s="247"/>
      <c r="F1131" s="247"/>
      <c r="G1131" s="247"/>
      <c r="H1131" s="160"/>
      <c r="I1131" s="160"/>
      <c r="J1131" s="160"/>
      <c r="K1131" s="160"/>
      <c r="L1131" s="160"/>
      <c r="M1131" s="160"/>
      <c r="N1131" s="160"/>
      <c r="O1131" s="160"/>
      <c r="P1131" s="160"/>
      <c r="Q1131" s="160"/>
      <c r="R1131" s="160"/>
      <c r="S1131" s="160"/>
      <c r="T1131" s="160"/>
      <c r="U1131" s="160"/>
      <c r="V1131" s="160"/>
      <c r="W1131" s="160"/>
      <c r="X1131" s="150"/>
      <c r="Y1131" s="150"/>
      <c r="Z1131" s="150"/>
      <c r="AA1131" s="150"/>
      <c r="AB1131" s="150"/>
      <c r="AC1131" s="150"/>
      <c r="AD1131" s="150"/>
      <c r="AE1131" s="150"/>
      <c r="AF1131" s="150"/>
      <c r="AG1131" s="150" t="s">
        <v>295</v>
      </c>
      <c r="AH1131" s="150"/>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c r="BF1131" s="150"/>
      <c r="BG1131" s="150"/>
      <c r="BH1131" s="150"/>
    </row>
    <row r="1132" spans="1:60" x14ac:dyDescent="0.2">
      <c r="A1132" s="168" t="s">
        <v>285</v>
      </c>
      <c r="B1132" s="169" t="s">
        <v>244</v>
      </c>
      <c r="C1132" s="184" t="s">
        <v>245</v>
      </c>
      <c r="D1132" s="170"/>
      <c r="E1132" s="171"/>
      <c r="F1132" s="172"/>
      <c r="G1132" s="172">
        <f>SUMIF(AG1133:AG1143,"&lt;&gt;NOR",G1133:G1143)</f>
        <v>0</v>
      </c>
      <c r="H1132" s="172"/>
      <c r="I1132" s="172">
        <f>SUM(I1133:I1143)</f>
        <v>0</v>
      </c>
      <c r="J1132" s="172"/>
      <c r="K1132" s="172">
        <f>SUM(K1133:K1143)</f>
        <v>0</v>
      </c>
      <c r="L1132" s="172"/>
      <c r="M1132" s="172">
        <f>SUM(M1133:M1143)</f>
        <v>0</v>
      </c>
      <c r="N1132" s="172"/>
      <c r="O1132" s="172">
        <f>SUM(O1133:O1143)</f>
        <v>0.18</v>
      </c>
      <c r="P1132" s="172"/>
      <c r="Q1132" s="172">
        <f>SUM(Q1133:Q1143)</f>
        <v>0</v>
      </c>
      <c r="R1132" s="172"/>
      <c r="S1132" s="172"/>
      <c r="T1132" s="173"/>
      <c r="U1132" s="167"/>
      <c r="V1132" s="167">
        <f>SUM(V1133:V1143)</f>
        <v>0</v>
      </c>
      <c r="W1132" s="167"/>
      <c r="AG1132" t="s">
        <v>286</v>
      </c>
    </row>
    <row r="1133" spans="1:60" outlineLevel="1" x14ac:dyDescent="0.2">
      <c r="A1133" s="174">
        <v>182</v>
      </c>
      <c r="B1133" s="175" t="s">
        <v>1093</v>
      </c>
      <c r="C1133" s="185" t="s">
        <v>1094</v>
      </c>
      <c r="D1133" s="176" t="s">
        <v>384</v>
      </c>
      <c r="E1133" s="177">
        <v>548.20614999999998</v>
      </c>
      <c r="F1133" s="178"/>
      <c r="G1133" s="179">
        <f>ROUND(E1133*F1133,2)</f>
        <v>0</v>
      </c>
      <c r="H1133" s="178"/>
      <c r="I1133" s="179">
        <f>ROUND(E1133*H1133,2)</f>
        <v>0</v>
      </c>
      <c r="J1133" s="178"/>
      <c r="K1133" s="179">
        <f>ROUND(E1133*J1133,2)</f>
        <v>0</v>
      </c>
      <c r="L1133" s="179">
        <v>21</v>
      </c>
      <c r="M1133" s="179">
        <f>G1133*(1+L1133/100)</f>
        <v>0</v>
      </c>
      <c r="N1133" s="179">
        <v>3.2000000000000003E-4</v>
      </c>
      <c r="O1133" s="179">
        <f>ROUND(E1133*N1133,2)</f>
        <v>0.18</v>
      </c>
      <c r="P1133" s="179">
        <v>0</v>
      </c>
      <c r="Q1133" s="179">
        <f>ROUND(E1133*P1133,2)</f>
        <v>0</v>
      </c>
      <c r="R1133" s="179"/>
      <c r="S1133" s="179" t="s">
        <v>322</v>
      </c>
      <c r="T1133" s="180" t="s">
        <v>715</v>
      </c>
      <c r="U1133" s="160">
        <v>0</v>
      </c>
      <c r="V1133" s="160">
        <f>ROUND(E1133*U1133,2)</f>
        <v>0</v>
      </c>
      <c r="W1133" s="160"/>
      <c r="X1133" s="150"/>
      <c r="Y1133" s="150"/>
      <c r="Z1133" s="150"/>
      <c r="AA1133" s="150"/>
      <c r="AB1133" s="150"/>
      <c r="AC1133" s="150"/>
      <c r="AD1133" s="150"/>
      <c r="AE1133" s="150"/>
      <c r="AF1133" s="150"/>
      <c r="AG1133" s="150" t="s">
        <v>1023</v>
      </c>
      <c r="AH1133" s="150"/>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row>
    <row r="1134" spans="1:60" outlineLevel="1" x14ac:dyDescent="0.2">
      <c r="A1134" s="157"/>
      <c r="B1134" s="158"/>
      <c r="C1134" s="186" t="s">
        <v>363</v>
      </c>
      <c r="D1134" s="165"/>
      <c r="E1134" s="166"/>
      <c r="F1134" s="160"/>
      <c r="G1134" s="160"/>
      <c r="H1134" s="160"/>
      <c r="I1134" s="160"/>
      <c r="J1134" s="160"/>
      <c r="K1134" s="160"/>
      <c r="L1134" s="160"/>
      <c r="M1134" s="160"/>
      <c r="N1134" s="160"/>
      <c r="O1134" s="160"/>
      <c r="P1134" s="160"/>
      <c r="Q1134" s="160"/>
      <c r="R1134" s="160"/>
      <c r="S1134" s="160"/>
      <c r="T1134" s="160"/>
      <c r="U1134" s="160"/>
      <c r="V1134" s="160"/>
      <c r="W1134" s="160"/>
      <c r="X1134" s="150"/>
      <c r="Y1134" s="150"/>
      <c r="Z1134" s="150"/>
      <c r="AA1134" s="150"/>
      <c r="AB1134" s="150"/>
      <c r="AC1134" s="150"/>
      <c r="AD1134" s="150"/>
      <c r="AE1134" s="150"/>
      <c r="AF1134" s="150"/>
      <c r="AG1134" s="150" t="s">
        <v>315</v>
      </c>
      <c r="AH1134" s="150">
        <v>0</v>
      </c>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row>
    <row r="1135" spans="1:60" outlineLevel="1" x14ac:dyDescent="0.2">
      <c r="A1135" s="157"/>
      <c r="B1135" s="158"/>
      <c r="C1135" s="186" t="s">
        <v>544</v>
      </c>
      <c r="D1135" s="165"/>
      <c r="E1135" s="166"/>
      <c r="F1135" s="160"/>
      <c r="G1135" s="160"/>
      <c r="H1135" s="160"/>
      <c r="I1135" s="160"/>
      <c r="J1135" s="160"/>
      <c r="K1135" s="160"/>
      <c r="L1135" s="160"/>
      <c r="M1135" s="160"/>
      <c r="N1135" s="160"/>
      <c r="O1135" s="160"/>
      <c r="P1135" s="160"/>
      <c r="Q1135" s="160"/>
      <c r="R1135" s="160"/>
      <c r="S1135" s="160"/>
      <c r="T1135" s="160"/>
      <c r="U1135" s="160"/>
      <c r="V1135" s="160"/>
      <c r="W1135" s="160"/>
      <c r="X1135" s="150"/>
      <c r="Y1135" s="150"/>
      <c r="Z1135" s="150"/>
      <c r="AA1135" s="150"/>
      <c r="AB1135" s="150"/>
      <c r="AC1135" s="150"/>
      <c r="AD1135" s="150"/>
      <c r="AE1135" s="150"/>
      <c r="AF1135" s="150"/>
      <c r="AG1135" s="150" t="s">
        <v>315</v>
      </c>
      <c r="AH1135" s="150">
        <v>0</v>
      </c>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row>
    <row r="1136" spans="1:60" outlineLevel="1" x14ac:dyDescent="0.2">
      <c r="A1136" s="157"/>
      <c r="B1136" s="158"/>
      <c r="C1136" s="186" t="s">
        <v>839</v>
      </c>
      <c r="D1136" s="165"/>
      <c r="E1136" s="166">
        <v>188.25614999999999</v>
      </c>
      <c r="F1136" s="160"/>
      <c r="G1136" s="160"/>
      <c r="H1136" s="160"/>
      <c r="I1136" s="160"/>
      <c r="J1136" s="160"/>
      <c r="K1136" s="160"/>
      <c r="L1136" s="160"/>
      <c r="M1136" s="160"/>
      <c r="N1136" s="160"/>
      <c r="O1136" s="160"/>
      <c r="P1136" s="160"/>
      <c r="Q1136" s="160"/>
      <c r="R1136" s="160"/>
      <c r="S1136" s="160"/>
      <c r="T1136" s="160"/>
      <c r="U1136" s="160"/>
      <c r="V1136" s="160"/>
      <c r="W1136" s="160"/>
      <c r="X1136" s="150"/>
      <c r="Y1136" s="150"/>
      <c r="Z1136" s="150"/>
      <c r="AA1136" s="150"/>
      <c r="AB1136" s="150"/>
      <c r="AC1136" s="150"/>
      <c r="AD1136" s="150"/>
      <c r="AE1136" s="150"/>
      <c r="AF1136" s="150"/>
      <c r="AG1136" s="150" t="s">
        <v>315</v>
      </c>
      <c r="AH1136" s="150">
        <v>0</v>
      </c>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row>
    <row r="1137" spans="1:60" outlineLevel="1" x14ac:dyDescent="0.2">
      <c r="A1137" s="157"/>
      <c r="B1137" s="158"/>
      <c r="C1137" s="186" t="s">
        <v>1095</v>
      </c>
      <c r="D1137" s="165"/>
      <c r="E1137" s="166"/>
      <c r="F1137" s="160"/>
      <c r="G1137" s="160"/>
      <c r="H1137" s="160"/>
      <c r="I1137" s="160"/>
      <c r="J1137" s="160"/>
      <c r="K1137" s="160"/>
      <c r="L1137" s="160"/>
      <c r="M1137" s="160"/>
      <c r="N1137" s="160"/>
      <c r="O1137" s="160"/>
      <c r="P1137" s="160"/>
      <c r="Q1137" s="160"/>
      <c r="R1137" s="160"/>
      <c r="S1137" s="160"/>
      <c r="T1137" s="160"/>
      <c r="U1137" s="160"/>
      <c r="V1137" s="160"/>
      <c r="W1137" s="160"/>
      <c r="X1137" s="150"/>
      <c r="Y1137" s="150"/>
      <c r="Z1137" s="150"/>
      <c r="AA1137" s="150"/>
      <c r="AB1137" s="150"/>
      <c r="AC1137" s="150"/>
      <c r="AD1137" s="150"/>
      <c r="AE1137" s="150"/>
      <c r="AF1137" s="150"/>
      <c r="AG1137" s="150" t="s">
        <v>315</v>
      </c>
      <c r="AH1137" s="150">
        <v>0</v>
      </c>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row>
    <row r="1138" spans="1:60" outlineLevel="1" x14ac:dyDescent="0.2">
      <c r="A1138" s="157"/>
      <c r="B1138" s="158"/>
      <c r="C1138" s="186" t="s">
        <v>1096</v>
      </c>
      <c r="D1138" s="165"/>
      <c r="E1138" s="166">
        <v>350</v>
      </c>
      <c r="F1138" s="160"/>
      <c r="G1138" s="160"/>
      <c r="H1138" s="160"/>
      <c r="I1138" s="160"/>
      <c r="J1138" s="160"/>
      <c r="K1138" s="160"/>
      <c r="L1138" s="160"/>
      <c r="M1138" s="160"/>
      <c r="N1138" s="160"/>
      <c r="O1138" s="160"/>
      <c r="P1138" s="160"/>
      <c r="Q1138" s="160"/>
      <c r="R1138" s="160"/>
      <c r="S1138" s="160"/>
      <c r="T1138" s="160"/>
      <c r="U1138" s="160"/>
      <c r="V1138" s="160"/>
      <c r="W1138" s="160"/>
      <c r="X1138" s="150"/>
      <c r="Y1138" s="150"/>
      <c r="Z1138" s="150"/>
      <c r="AA1138" s="150"/>
      <c r="AB1138" s="150"/>
      <c r="AC1138" s="150"/>
      <c r="AD1138" s="150"/>
      <c r="AE1138" s="150"/>
      <c r="AF1138" s="150"/>
      <c r="AG1138" s="150" t="s">
        <v>315</v>
      </c>
      <c r="AH1138" s="150">
        <v>0</v>
      </c>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row>
    <row r="1139" spans="1:60" outlineLevel="1" x14ac:dyDescent="0.2">
      <c r="A1139" s="157"/>
      <c r="B1139" s="158"/>
      <c r="C1139" s="186" t="s">
        <v>487</v>
      </c>
      <c r="D1139" s="165"/>
      <c r="E1139" s="166"/>
      <c r="F1139" s="160"/>
      <c r="G1139" s="160"/>
      <c r="H1139" s="160"/>
      <c r="I1139" s="160"/>
      <c r="J1139" s="160"/>
      <c r="K1139" s="160"/>
      <c r="L1139" s="160"/>
      <c r="M1139" s="160"/>
      <c r="N1139" s="160"/>
      <c r="O1139" s="160"/>
      <c r="P1139" s="160"/>
      <c r="Q1139" s="160"/>
      <c r="R1139" s="160"/>
      <c r="S1139" s="160"/>
      <c r="T1139" s="160"/>
      <c r="U1139" s="160"/>
      <c r="V1139" s="160"/>
      <c r="W1139" s="160"/>
      <c r="X1139" s="150"/>
      <c r="Y1139" s="150"/>
      <c r="Z1139" s="150"/>
      <c r="AA1139" s="150"/>
      <c r="AB1139" s="150"/>
      <c r="AC1139" s="150"/>
      <c r="AD1139" s="150"/>
      <c r="AE1139" s="150"/>
      <c r="AF1139" s="150"/>
      <c r="AG1139" s="150" t="s">
        <v>315</v>
      </c>
      <c r="AH1139" s="150">
        <v>0</v>
      </c>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row>
    <row r="1140" spans="1:60" outlineLevel="1" x14ac:dyDescent="0.2">
      <c r="A1140" s="157"/>
      <c r="B1140" s="158"/>
      <c r="C1140" s="186" t="s">
        <v>501</v>
      </c>
      <c r="D1140" s="165"/>
      <c r="E1140" s="166">
        <v>8.4499999999999993</v>
      </c>
      <c r="F1140" s="160"/>
      <c r="G1140" s="160"/>
      <c r="H1140" s="160"/>
      <c r="I1140" s="160"/>
      <c r="J1140" s="160"/>
      <c r="K1140" s="160"/>
      <c r="L1140" s="160"/>
      <c r="M1140" s="160"/>
      <c r="N1140" s="160"/>
      <c r="O1140" s="160"/>
      <c r="P1140" s="160"/>
      <c r="Q1140" s="160"/>
      <c r="R1140" s="160"/>
      <c r="S1140" s="160"/>
      <c r="T1140" s="160"/>
      <c r="U1140" s="160"/>
      <c r="V1140" s="160"/>
      <c r="W1140" s="160"/>
      <c r="X1140" s="150"/>
      <c r="Y1140" s="150"/>
      <c r="Z1140" s="150"/>
      <c r="AA1140" s="150"/>
      <c r="AB1140" s="150"/>
      <c r="AC1140" s="150"/>
      <c r="AD1140" s="150"/>
      <c r="AE1140" s="150"/>
      <c r="AF1140" s="150"/>
      <c r="AG1140" s="150" t="s">
        <v>315</v>
      </c>
      <c r="AH1140" s="150">
        <v>0</v>
      </c>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row>
    <row r="1141" spans="1:60" outlineLevel="1" x14ac:dyDescent="0.2">
      <c r="A1141" s="157"/>
      <c r="B1141" s="158"/>
      <c r="C1141" s="186" t="s">
        <v>412</v>
      </c>
      <c r="D1141" s="165"/>
      <c r="E1141" s="166"/>
      <c r="F1141" s="160"/>
      <c r="G1141" s="160"/>
      <c r="H1141" s="160"/>
      <c r="I1141" s="160"/>
      <c r="J1141" s="160"/>
      <c r="K1141" s="160"/>
      <c r="L1141" s="160"/>
      <c r="M1141" s="160"/>
      <c r="N1141" s="160"/>
      <c r="O1141" s="160"/>
      <c r="P1141" s="160"/>
      <c r="Q1141" s="160"/>
      <c r="R1141" s="160"/>
      <c r="S1141" s="160"/>
      <c r="T1141" s="160"/>
      <c r="U1141" s="160"/>
      <c r="V1141" s="160"/>
      <c r="W1141" s="160"/>
      <c r="X1141" s="150"/>
      <c r="Y1141" s="150"/>
      <c r="Z1141" s="150"/>
      <c r="AA1141" s="150"/>
      <c r="AB1141" s="150"/>
      <c r="AC1141" s="150"/>
      <c r="AD1141" s="150"/>
      <c r="AE1141" s="150"/>
      <c r="AF1141" s="150"/>
      <c r="AG1141" s="150" t="s">
        <v>315</v>
      </c>
      <c r="AH1141" s="150">
        <v>0</v>
      </c>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row>
    <row r="1142" spans="1:60" outlineLevel="1" x14ac:dyDescent="0.2">
      <c r="A1142" s="157"/>
      <c r="B1142" s="158"/>
      <c r="C1142" s="186" t="s">
        <v>425</v>
      </c>
      <c r="D1142" s="165"/>
      <c r="E1142" s="166">
        <v>1.5</v>
      </c>
      <c r="F1142" s="160"/>
      <c r="G1142" s="160"/>
      <c r="H1142" s="160"/>
      <c r="I1142" s="160"/>
      <c r="J1142" s="160"/>
      <c r="K1142" s="160"/>
      <c r="L1142" s="160"/>
      <c r="M1142" s="160"/>
      <c r="N1142" s="160"/>
      <c r="O1142" s="160"/>
      <c r="P1142" s="160"/>
      <c r="Q1142" s="160"/>
      <c r="R1142" s="160"/>
      <c r="S1142" s="160"/>
      <c r="T1142" s="160"/>
      <c r="U1142" s="160"/>
      <c r="V1142" s="160"/>
      <c r="W1142" s="160"/>
      <c r="X1142" s="150"/>
      <c r="Y1142" s="150"/>
      <c r="Z1142" s="150"/>
      <c r="AA1142" s="150"/>
      <c r="AB1142" s="150"/>
      <c r="AC1142" s="150"/>
      <c r="AD1142" s="150"/>
      <c r="AE1142" s="150"/>
      <c r="AF1142" s="150"/>
      <c r="AG1142" s="150" t="s">
        <v>315</v>
      </c>
      <c r="AH1142" s="150">
        <v>0</v>
      </c>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row>
    <row r="1143" spans="1:60" outlineLevel="1" x14ac:dyDescent="0.2">
      <c r="A1143" s="157"/>
      <c r="B1143" s="158"/>
      <c r="C1143" s="246"/>
      <c r="D1143" s="247"/>
      <c r="E1143" s="247"/>
      <c r="F1143" s="247"/>
      <c r="G1143" s="247"/>
      <c r="H1143" s="160"/>
      <c r="I1143" s="160"/>
      <c r="J1143" s="160"/>
      <c r="K1143" s="160"/>
      <c r="L1143" s="160"/>
      <c r="M1143" s="160"/>
      <c r="N1143" s="160"/>
      <c r="O1143" s="160"/>
      <c r="P1143" s="160"/>
      <c r="Q1143" s="160"/>
      <c r="R1143" s="160"/>
      <c r="S1143" s="160"/>
      <c r="T1143" s="160"/>
      <c r="U1143" s="160"/>
      <c r="V1143" s="160"/>
      <c r="W1143" s="160"/>
      <c r="X1143" s="150"/>
      <c r="Y1143" s="150"/>
      <c r="Z1143" s="150"/>
      <c r="AA1143" s="150"/>
      <c r="AB1143" s="150"/>
      <c r="AC1143" s="150"/>
      <c r="AD1143" s="150"/>
      <c r="AE1143" s="150"/>
      <c r="AF1143" s="150"/>
      <c r="AG1143" s="150" t="s">
        <v>295</v>
      </c>
      <c r="AH1143" s="150"/>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c r="BF1143" s="150"/>
      <c r="BG1143" s="150"/>
      <c r="BH1143" s="150"/>
    </row>
    <row r="1144" spans="1:60" x14ac:dyDescent="0.2">
      <c r="A1144" s="168" t="s">
        <v>285</v>
      </c>
      <c r="B1144" s="169" t="s">
        <v>248</v>
      </c>
      <c r="C1144" s="184" t="s">
        <v>249</v>
      </c>
      <c r="D1144" s="170"/>
      <c r="E1144" s="171"/>
      <c r="F1144" s="172"/>
      <c r="G1144" s="172">
        <f>SUMIF(AG1145:AG1160,"&lt;&gt;NOR",G1145:G1160)</f>
        <v>0</v>
      </c>
      <c r="H1144" s="172"/>
      <c r="I1144" s="172">
        <f>SUM(I1145:I1160)</f>
        <v>0</v>
      </c>
      <c r="J1144" s="172"/>
      <c r="K1144" s="172">
        <f>SUM(K1145:K1160)</f>
        <v>0</v>
      </c>
      <c r="L1144" s="172"/>
      <c r="M1144" s="172">
        <f>SUM(M1145:M1160)</f>
        <v>0</v>
      </c>
      <c r="N1144" s="172"/>
      <c r="O1144" s="172">
        <f>SUM(O1145:O1160)</f>
        <v>0</v>
      </c>
      <c r="P1144" s="172"/>
      <c r="Q1144" s="172">
        <f>SUM(Q1145:Q1160)</f>
        <v>0</v>
      </c>
      <c r="R1144" s="172"/>
      <c r="S1144" s="172"/>
      <c r="T1144" s="173"/>
      <c r="U1144" s="167"/>
      <c r="V1144" s="167">
        <f>SUM(V1145:V1160)</f>
        <v>0</v>
      </c>
      <c r="W1144" s="167"/>
      <c r="AG1144" t="s">
        <v>286</v>
      </c>
    </row>
    <row r="1145" spans="1:60" outlineLevel="1" x14ac:dyDescent="0.2">
      <c r="A1145" s="174">
        <v>183</v>
      </c>
      <c r="B1145" s="175" t="s">
        <v>1097</v>
      </c>
      <c r="C1145" s="185" t="s">
        <v>1098</v>
      </c>
      <c r="D1145" s="176" t="s">
        <v>484</v>
      </c>
      <c r="E1145" s="177">
        <v>1</v>
      </c>
      <c r="F1145" s="178"/>
      <c r="G1145" s="179">
        <f>ROUND(E1145*F1145,2)</f>
        <v>0</v>
      </c>
      <c r="H1145" s="178"/>
      <c r="I1145" s="179">
        <f>ROUND(E1145*H1145,2)</f>
        <v>0</v>
      </c>
      <c r="J1145" s="178"/>
      <c r="K1145" s="179">
        <f>ROUND(E1145*J1145,2)</f>
        <v>0</v>
      </c>
      <c r="L1145" s="179">
        <v>21</v>
      </c>
      <c r="M1145" s="179">
        <f>G1145*(1+L1145/100)</f>
        <v>0</v>
      </c>
      <c r="N1145" s="179">
        <v>0</v>
      </c>
      <c r="O1145" s="179">
        <f>ROUND(E1145*N1145,2)</f>
        <v>0</v>
      </c>
      <c r="P1145" s="179">
        <v>0</v>
      </c>
      <c r="Q1145" s="179">
        <f>ROUND(E1145*P1145,2)</f>
        <v>0</v>
      </c>
      <c r="R1145" s="179"/>
      <c r="S1145" s="179" t="s">
        <v>322</v>
      </c>
      <c r="T1145" s="180" t="s">
        <v>291</v>
      </c>
      <c r="U1145" s="160">
        <v>0</v>
      </c>
      <c r="V1145" s="160">
        <f>ROUND(E1145*U1145,2)</f>
        <v>0</v>
      </c>
      <c r="W1145" s="160"/>
      <c r="X1145" s="150"/>
      <c r="Y1145" s="150"/>
      <c r="Z1145" s="150"/>
      <c r="AA1145" s="150"/>
      <c r="AB1145" s="150"/>
      <c r="AC1145" s="150"/>
      <c r="AD1145" s="150"/>
      <c r="AE1145" s="150"/>
      <c r="AF1145" s="150"/>
      <c r="AG1145" s="150" t="s">
        <v>472</v>
      </c>
      <c r="AH1145" s="150"/>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c r="BF1145" s="150"/>
      <c r="BG1145" s="150"/>
      <c r="BH1145" s="150"/>
    </row>
    <row r="1146" spans="1:60" outlineLevel="1" x14ac:dyDescent="0.2">
      <c r="A1146" s="157"/>
      <c r="B1146" s="158"/>
      <c r="C1146" s="242"/>
      <c r="D1146" s="243"/>
      <c r="E1146" s="243"/>
      <c r="F1146" s="243"/>
      <c r="G1146" s="243"/>
      <c r="H1146" s="160"/>
      <c r="I1146" s="160"/>
      <c r="J1146" s="160"/>
      <c r="K1146" s="160"/>
      <c r="L1146" s="160"/>
      <c r="M1146" s="160"/>
      <c r="N1146" s="160"/>
      <c r="O1146" s="160"/>
      <c r="P1146" s="160"/>
      <c r="Q1146" s="160"/>
      <c r="R1146" s="160"/>
      <c r="S1146" s="160"/>
      <c r="T1146" s="160"/>
      <c r="U1146" s="160"/>
      <c r="V1146" s="160"/>
      <c r="W1146" s="160"/>
      <c r="X1146" s="150"/>
      <c r="Y1146" s="150"/>
      <c r="Z1146" s="150"/>
      <c r="AA1146" s="150"/>
      <c r="AB1146" s="150"/>
      <c r="AC1146" s="150"/>
      <c r="AD1146" s="150"/>
      <c r="AE1146" s="150"/>
      <c r="AF1146" s="150"/>
      <c r="AG1146" s="150" t="s">
        <v>295</v>
      </c>
      <c r="AH1146" s="150"/>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row>
    <row r="1147" spans="1:60" outlineLevel="1" x14ac:dyDescent="0.2">
      <c r="A1147" s="174">
        <v>184</v>
      </c>
      <c r="B1147" s="175" t="s">
        <v>1099</v>
      </c>
      <c r="C1147" s="185" t="s">
        <v>1100</v>
      </c>
      <c r="D1147" s="176" t="s">
        <v>484</v>
      </c>
      <c r="E1147" s="177">
        <v>2</v>
      </c>
      <c r="F1147" s="178"/>
      <c r="G1147" s="179">
        <f>ROUND(E1147*F1147,2)</f>
        <v>0</v>
      </c>
      <c r="H1147" s="178"/>
      <c r="I1147" s="179">
        <f>ROUND(E1147*H1147,2)</f>
        <v>0</v>
      </c>
      <c r="J1147" s="178"/>
      <c r="K1147" s="179">
        <f>ROUND(E1147*J1147,2)</f>
        <v>0</v>
      </c>
      <c r="L1147" s="179">
        <v>21</v>
      </c>
      <c r="M1147" s="179">
        <f>G1147*(1+L1147/100)</f>
        <v>0</v>
      </c>
      <c r="N1147" s="179">
        <v>0</v>
      </c>
      <c r="O1147" s="179">
        <f>ROUND(E1147*N1147,2)</f>
        <v>0</v>
      </c>
      <c r="P1147" s="179">
        <v>0</v>
      </c>
      <c r="Q1147" s="179">
        <f>ROUND(E1147*P1147,2)</f>
        <v>0</v>
      </c>
      <c r="R1147" s="179"/>
      <c r="S1147" s="179" t="s">
        <v>322</v>
      </c>
      <c r="T1147" s="180" t="s">
        <v>291</v>
      </c>
      <c r="U1147" s="160">
        <v>0</v>
      </c>
      <c r="V1147" s="160">
        <f>ROUND(E1147*U1147,2)</f>
        <v>0</v>
      </c>
      <c r="W1147" s="160"/>
      <c r="X1147" s="150"/>
      <c r="Y1147" s="150"/>
      <c r="Z1147" s="150"/>
      <c r="AA1147" s="150"/>
      <c r="AB1147" s="150"/>
      <c r="AC1147" s="150"/>
      <c r="AD1147" s="150"/>
      <c r="AE1147" s="150"/>
      <c r="AF1147" s="150"/>
      <c r="AG1147" s="150" t="s">
        <v>472</v>
      </c>
      <c r="AH1147" s="150"/>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row>
    <row r="1148" spans="1:60" outlineLevel="1" x14ac:dyDescent="0.2">
      <c r="A1148" s="157"/>
      <c r="B1148" s="158"/>
      <c r="C1148" s="186" t="s">
        <v>1101</v>
      </c>
      <c r="D1148" s="165"/>
      <c r="E1148" s="166"/>
      <c r="F1148" s="160"/>
      <c r="G1148" s="160"/>
      <c r="H1148" s="160"/>
      <c r="I1148" s="160"/>
      <c r="J1148" s="160"/>
      <c r="K1148" s="160"/>
      <c r="L1148" s="160"/>
      <c r="M1148" s="160"/>
      <c r="N1148" s="160"/>
      <c r="O1148" s="160"/>
      <c r="P1148" s="160"/>
      <c r="Q1148" s="160"/>
      <c r="R1148" s="160"/>
      <c r="S1148" s="160"/>
      <c r="T1148" s="160"/>
      <c r="U1148" s="160"/>
      <c r="V1148" s="160"/>
      <c r="W1148" s="160"/>
      <c r="X1148" s="150"/>
      <c r="Y1148" s="150"/>
      <c r="Z1148" s="150"/>
      <c r="AA1148" s="150"/>
      <c r="AB1148" s="150"/>
      <c r="AC1148" s="150"/>
      <c r="AD1148" s="150"/>
      <c r="AE1148" s="150"/>
      <c r="AF1148" s="150"/>
      <c r="AG1148" s="150" t="s">
        <v>315</v>
      </c>
      <c r="AH1148" s="150">
        <v>0</v>
      </c>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row>
    <row r="1149" spans="1:60" ht="22.5" outlineLevel="1" x14ac:dyDescent="0.2">
      <c r="A1149" s="157"/>
      <c r="B1149" s="158"/>
      <c r="C1149" s="186" t="s">
        <v>1102</v>
      </c>
      <c r="D1149" s="165"/>
      <c r="E1149" s="166"/>
      <c r="F1149" s="160"/>
      <c r="G1149" s="160"/>
      <c r="H1149" s="160"/>
      <c r="I1149" s="160"/>
      <c r="J1149" s="160"/>
      <c r="K1149" s="160"/>
      <c r="L1149" s="160"/>
      <c r="M1149" s="160"/>
      <c r="N1149" s="160"/>
      <c r="O1149" s="160"/>
      <c r="P1149" s="160"/>
      <c r="Q1149" s="160"/>
      <c r="R1149" s="160"/>
      <c r="S1149" s="160"/>
      <c r="T1149" s="160"/>
      <c r="U1149" s="160"/>
      <c r="V1149" s="160"/>
      <c r="W1149" s="160"/>
      <c r="X1149" s="150"/>
      <c r="Y1149" s="150"/>
      <c r="Z1149" s="150"/>
      <c r="AA1149" s="150"/>
      <c r="AB1149" s="150"/>
      <c r="AC1149" s="150"/>
      <c r="AD1149" s="150"/>
      <c r="AE1149" s="150"/>
      <c r="AF1149" s="150"/>
      <c r="AG1149" s="150" t="s">
        <v>315</v>
      </c>
      <c r="AH1149" s="150">
        <v>0</v>
      </c>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row>
    <row r="1150" spans="1:60" outlineLevel="1" x14ac:dyDescent="0.2">
      <c r="A1150" s="157"/>
      <c r="B1150" s="158"/>
      <c r="C1150" s="186" t="s">
        <v>1103</v>
      </c>
      <c r="D1150" s="165"/>
      <c r="E1150" s="166"/>
      <c r="F1150" s="160"/>
      <c r="G1150" s="160"/>
      <c r="H1150" s="160"/>
      <c r="I1150" s="160"/>
      <c r="J1150" s="160"/>
      <c r="K1150" s="160"/>
      <c r="L1150" s="160"/>
      <c r="M1150" s="160"/>
      <c r="N1150" s="160"/>
      <c r="O1150" s="160"/>
      <c r="P1150" s="160"/>
      <c r="Q1150" s="160"/>
      <c r="R1150" s="160"/>
      <c r="S1150" s="160"/>
      <c r="T1150" s="160"/>
      <c r="U1150" s="160"/>
      <c r="V1150" s="160"/>
      <c r="W1150" s="160"/>
      <c r="X1150" s="150"/>
      <c r="Y1150" s="150"/>
      <c r="Z1150" s="150"/>
      <c r="AA1150" s="150"/>
      <c r="AB1150" s="150"/>
      <c r="AC1150" s="150"/>
      <c r="AD1150" s="150"/>
      <c r="AE1150" s="150"/>
      <c r="AF1150" s="150"/>
      <c r="AG1150" s="150" t="s">
        <v>315</v>
      </c>
      <c r="AH1150" s="150">
        <v>0</v>
      </c>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row>
    <row r="1151" spans="1:60" ht="22.5" outlineLevel="1" x14ac:dyDescent="0.2">
      <c r="A1151" s="157"/>
      <c r="B1151" s="158"/>
      <c r="C1151" s="186" t="s">
        <v>1104</v>
      </c>
      <c r="D1151" s="165"/>
      <c r="E1151" s="166"/>
      <c r="F1151" s="160"/>
      <c r="G1151" s="160"/>
      <c r="H1151" s="160"/>
      <c r="I1151" s="160"/>
      <c r="J1151" s="160"/>
      <c r="K1151" s="160"/>
      <c r="L1151" s="160"/>
      <c r="M1151" s="160"/>
      <c r="N1151" s="160"/>
      <c r="O1151" s="160"/>
      <c r="P1151" s="160"/>
      <c r="Q1151" s="160"/>
      <c r="R1151" s="160"/>
      <c r="S1151" s="160"/>
      <c r="T1151" s="160"/>
      <c r="U1151" s="160"/>
      <c r="V1151" s="160"/>
      <c r="W1151" s="160"/>
      <c r="X1151" s="150"/>
      <c r="Y1151" s="150"/>
      <c r="Z1151" s="150"/>
      <c r="AA1151" s="150"/>
      <c r="AB1151" s="150"/>
      <c r="AC1151" s="150"/>
      <c r="AD1151" s="150"/>
      <c r="AE1151" s="150"/>
      <c r="AF1151" s="150"/>
      <c r="AG1151" s="150" t="s">
        <v>315</v>
      </c>
      <c r="AH1151" s="150">
        <v>0</v>
      </c>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row>
    <row r="1152" spans="1:60" outlineLevel="1" x14ac:dyDescent="0.2">
      <c r="A1152" s="157"/>
      <c r="B1152" s="158"/>
      <c r="C1152" s="186" t="s">
        <v>105</v>
      </c>
      <c r="D1152" s="165"/>
      <c r="E1152" s="166">
        <v>2</v>
      </c>
      <c r="F1152" s="160"/>
      <c r="G1152" s="160"/>
      <c r="H1152" s="160"/>
      <c r="I1152" s="160"/>
      <c r="J1152" s="160"/>
      <c r="K1152" s="160"/>
      <c r="L1152" s="160"/>
      <c r="M1152" s="160"/>
      <c r="N1152" s="160"/>
      <c r="O1152" s="160"/>
      <c r="P1152" s="160"/>
      <c r="Q1152" s="160"/>
      <c r="R1152" s="160"/>
      <c r="S1152" s="160"/>
      <c r="T1152" s="160"/>
      <c r="U1152" s="160"/>
      <c r="V1152" s="160"/>
      <c r="W1152" s="160"/>
      <c r="X1152" s="150"/>
      <c r="Y1152" s="150"/>
      <c r="Z1152" s="150"/>
      <c r="AA1152" s="150"/>
      <c r="AB1152" s="150"/>
      <c r="AC1152" s="150"/>
      <c r="AD1152" s="150"/>
      <c r="AE1152" s="150"/>
      <c r="AF1152" s="150"/>
      <c r="AG1152" s="150" t="s">
        <v>315</v>
      </c>
      <c r="AH1152" s="150">
        <v>0</v>
      </c>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row>
    <row r="1153" spans="1:60" outlineLevel="1" x14ac:dyDescent="0.2">
      <c r="A1153" s="157"/>
      <c r="B1153" s="158"/>
      <c r="C1153" s="246"/>
      <c r="D1153" s="247"/>
      <c r="E1153" s="247"/>
      <c r="F1153" s="247"/>
      <c r="G1153" s="247"/>
      <c r="H1153" s="160"/>
      <c r="I1153" s="160"/>
      <c r="J1153" s="160"/>
      <c r="K1153" s="160"/>
      <c r="L1153" s="160"/>
      <c r="M1153" s="160"/>
      <c r="N1153" s="160"/>
      <c r="O1153" s="160"/>
      <c r="P1153" s="160"/>
      <c r="Q1153" s="160"/>
      <c r="R1153" s="160"/>
      <c r="S1153" s="160"/>
      <c r="T1153" s="160"/>
      <c r="U1153" s="160"/>
      <c r="V1153" s="160"/>
      <c r="W1153" s="160"/>
      <c r="X1153" s="150"/>
      <c r="Y1153" s="150"/>
      <c r="Z1153" s="150"/>
      <c r="AA1153" s="150"/>
      <c r="AB1153" s="150"/>
      <c r="AC1153" s="150"/>
      <c r="AD1153" s="150"/>
      <c r="AE1153" s="150"/>
      <c r="AF1153" s="150"/>
      <c r="AG1153" s="150" t="s">
        <v>295</v>
      </c>
      <c r="AH1153" s="150"/>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row>
    <row r="1154" spans="1:60" outlineLevel="1" x14ac:dyDescent="0.2">
      <c r="A1154" s="174">
        <v>185</v>
      </c>
      <c r="B1154" s="175" t="s">
        <v>1105</v>
      </c>
      <c r="C1154" s="185" t="s">
        <v>1106</v>
      </c>
      <c r="D1154" s="176" t="s">
        <v>484</v>
      </c>
      <c r="E1154" s="177">
        <v>2</v>
      </c>
      <c r="F1154" s="178"/>
      <c r="G1154" s="179">
        <f>ROUND(E1154*F1154,2)</f>
        <v>0</v>
      </c>
      <c r="H1154" s="178"/>
      <c r="I1154" s="179">
        <f>ROUND(E1154*H1154,2)</f>
        <v>0</v>
      </c>
      <c r="J1154" s="178"/>
      <c r="K1154" s="179">
        <f>ROUND(E1154*J1154,2)</f>
        <v>0</v>
      </c>
      <c r="L1154" s="179">
        <v>21</v>
      </c>
      <c r="M1154" s="179">
        <f>G1154*(1+L1154/100)</f>
        <v>0</v>
      </c>
      <c r="N1154" s="179">
        <v>0</v>
      </c>
      <c r="O1154" s="179">
        <f>ROUND(E1154*N1154,2)</f>
        <v>0</v>
      </c>
      <c r="P1154" s="179">
        <v>0</v>
      </c>
      <c r="Q1154" s="179">
        <f>ROUND(E1154*P1154,2)</f>
        <v>0</v>
      </c>
      <c r="R1154" s="179"/>
      <c r="S1154" s="179" t="s">
        <v>322</v>
      </c>
      <c r="T1154" s="180" t="s">
        <v>291</v>
      </c>
      <c r="U1154" s="160">
        <v>0</v>
      </c>
      <c r="V1154" s="160">
        <f>ROUND(E1154*U1154,2)</f>
        <v>0</v>
      </c>
      <c r="W1154" s="160"/>
      <c r="X1154" s="150"/>
      <c r="Y1154" s="150"/>
      <c r="Z1154" s="150"/>
      <c r="AA1154" s="150"/>
      <c r="AB1154" s="150"/>
      <c r="AC1154" s="150"/>
      <c r="AD1154" s="150"/>
      <c r="AE1154" s="150"/>
      <c r="AF1154" s="150"/>
      <c r="AG1154" s="150" t="s">
        <v>472</v>
      </c>
      <c r="AH1154" s="150"/>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row>
    <row r="1155" spans="1:60" outlineLevel="1" x14ac:dyDescent="0.2">
      <c r="A1155" s="157"/>
      <c r="B1155" s="158"/>
      <c r="C1155" s="186" t="s">
        <v>1101</v>
      </c>
      <c r="D1155" s="165"/>
      <c r="E1155" s="166"/>
      <c r="F1155" s="160"/>
      <c r="G1155" s="160"/>
      <c r="H1155" s="160"/>
      <c r="I1155" s="160"/>
      <c r="J1155" s="160"/>
      <c r="K1155" s="160"/>
      <c r="L1155" s="160"/>
      <c r="M1155" s="160"/>
      <c r="N1155" s="160"/>
      <c r="O1155" s="160"/>
      <c r="P1155" s="160"/>
      <c r="Q1155" s="160"/>
      <c r="R1155" s="160"/>
      <c r="S1155" s="160"/>
      <c r="T1155" s="160"/>
      <c r="U1155" s="160"/>
      <c r="V1155" s="160"/>
      <c r="W1155" s="160"/>
      <c r="X1155" s="150"/>
      <c r="Y1155" s="150"/>
      <c r="Z1155" s="150"/>
      <c r="AA1155" s="150"/>
      <c r="AB1155" s="150"/>
      <c r="AC1155" s="150"/>
      <c r="AD1155" s="150"/>
      <c r="AE1155" s="150"/>
      <c r="AF1155" s="150"/>
      <c r="AG1155" s="150" t="s">
        <v>315</v>
      </c>
      <c r="AH1155" s="150">
        <v>0</v>
      </c>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row>
    <row r="1156" spans="1:60" ht="22.5" outlineLevel="1" x14ac:dyDescent="0.2">
      <c r="A1156" s="157"/>
      <c r="B1156" s="158"/>
      <c r="C1156" s="186" t="s">
        <v>1102</v>
      </c>
      <c r="D1156" s="165"/>
      <c r="E1156" s="166"/>
      <c r="F1156" s="160"/>
      <c r="G1156" s="160"/>
      <c r="H1156" s="160"/>
      <c r="I1156" s="160"/>
      <c r="J1156" s="160"/>
      <c r="K1156" s="160"/>
      <c r="L1156" s="160"/>
      <c r="M1156" s="160"/>
      <c r="N1156" s="160"/>
      <c r="O1156" s="160"/>
      <c r="P1156" s="160"/>
      <c r="Q1156" s="160"/>
      <c r="R1156" s="160"/>
      <c r="S1156" s="160"/>
      <c r="T1156" s="160"/>
      <c r="U1156" s="160"/>
      <c r="V1156" s="160"/>
      <c r="W1156" s="160"/>
      <c r="X1156" s="150"/>
      <c r="Y1156" s="150"/>
      <c r="Z1156" s="150"/>
      <c r="AA1156" s="150"/>
      <c r="AB1156" s="150"/>
      <c r="AC1156" s="150"/>
      <c r="AD1156" s="150"/>
      <c r="AE1156" s="150"/>
      <c r="AF1156" s="150"/>
      <c r="AG1156" s="150" t="s">
        <v>315</v>
      </c>
      <c r="AH1156" s="150">
        <v>0</v>
      </c>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row>
    <row r="1157" spans="1:60" outlineLevel="1" x14ac:dyDescent="0.2">
      <c r="A1157" s="157"/>
      <c r="B1157" s="158"/>
      <c r="C1157" s="186" t="s">
        <v>1103</v>
      </c>
      <c r="D1157" s="165"/>
      <c r="E1157" s="166"/>
      <c r="F1157" s="160"/>
      <c r="G1157" s="160"/>
      <c r="H1157" s="160"/>
      <c r="I1157" s="160"/>
      <c r="J1157" s="160"/>
      <c r="K1157" s="160"/>
      <c r="L1157" s="160"/>
      <c r="M1157" s="160"/>
      <c r="N1157" s="160"/>
      <c r="O1157" s="160"/>
      <c r="P1157" s="160"/>
      <c r="Q1157" s="160"/>
      <c r="R1157" s="160"/>
      <c r="S1157" s="160"/>
      <c r="T1157" s="160"/>
      <c r="U1157" s="160"/>
      <c r="V1157" s="160"/>
      <c r="W1157" s="160"/>
      <c r="X1157" s="150"/>
      <c r="Y1157" s="150"/>
      <c r="Z1157" s="150"/>
      <c r="AA1157" s="150"/>
      <c r="AB1157" s="150"/>
      <c r="AC1157" s="150"/>
      <c r="AD1157" s="150"/>
      <c r="AE1157" s="150"/>
      <c r="AF1157" s="150"/>
      <c r="AG1157" s="150" t="s">
        <v>315</v>
      </c>
      <c r="AH1157" s="150">
        <v>0</v>
      </c>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row>
    <row r="1158" spans="1:60" ht="22.5" outlineLevel="1" x14ac:dyDescent="0.2">
      <c r="A1158" s="157"/>
      <c r="B1158" s="158"/>
      <c r="C1158" s="186" t="s">
        <v>1104</v>
      </c>
      <c r="D1158" s="165"/>
      <c r="E1158" s="166"/>
      <c r="F1158" s="160"/>
      <c r="G1158" s="160"/>
      <c r="H1158" s="160"/>
      <c r="I1158" s="160"/>
      <c r="J1158" s="160"/>
      <c r="K1158" s="160"/>
      <c r="L1158" s="160"/>
      <c r="M1158" s="160"/>
      <c r="N1158" s="160"/>
      <c r="O1158" s="160"/>
      <c r="P1158" s="160"/>
      <c r="Q1158" s="160"/>
      <c r="R1158" s="160"/>
      <c r="S1158" s="160"/>
      <c r="T1158" s="160"/>
      <c r="U1158" s="160"/>
      <c r="V1158" s="160"/>
      <c r="W1158" s="160"/>
      <c r="X1158" s="150"/>
      <c r="Y1158" s="150"/>
      <c r="Z1158" s="150"/>
      <c r="AA1158" s="150"/>
      <c r="AB1158" s="150"/>
      <c r="AC1158" s="150"/>
      <c r="AD1158" s="150"/>
      <c r="AE1158" s="150"/>
      <c r="AF1158" s="150"/>
      <c r="AG1158" s="150" t="s">
        <v>315</v>
      </c>
      <c r="AH1158" s="150">
        <v>0</v>
      </c>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c r="BF1158" s="150"/>
      <c r="BG1158" s="150"/>
      <c r="BH1158" s="150"/>
    </row>
    <row r="1159" spans="1:60" outlineLevel="1" x14ac:dyDescent="0.2">
      <c r="A1159" s="157"/>
      <c r="B1159" s="158"/>
      <c r="C1159" s="186" t="s">
        <v>105</v>
      </c>
      <c r="D1159" s="165"/>
      <c r="E1159" s="166">
        <v>2</v>
      </c>
      <c r="F1159" s="160"/>
      <c r="G1159" s="160"/>
      <c r="H1159" s="160"/>
      <c r="I1159" s="160"/>
      <c r="J1159" s="160"/>
      <c r="K1159" s="160"/>
      <c r="L1159" s="160"/>
      <c r="M1159" s="160"/>
      <c r="N1159" s="160"/>
      <c r="O1159" s="160"/>
      <c r="P1159" s="160"/>
      <c r="Q1159" s="160"/>
      <c r="R1159" s="160"/>
      <c r="S1159" s="160"/>
      <c r="T1159" s="160"/>
      <c r="U1159" s="160"/>
      <c r="V1159" s="160"/>
      <c r="W1159" s="160"/>
      <c r="X1159" s="150"/>
      <c r="Y1159" s="150"/>
      <c r="Z1159" s="150"/>
      <c r="AA1159" s="150"/>
      <c r="AB1159" s="150"/>
      <c r="AC1159" s="150"/>
      <c r="AD1159" s="150"/>
      <c r="AE1159" s="150"/>
      <c r="AF1159" s="150"/>
      <c r="AG1159" s="150" t="s">
        <v>315</v>
      </c>
      <c r="AH1159" s="150">
        <v>0</v>
      </c>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c r="BF1159" s="150"/>
      <c r="BG1159" s="150"/>
      <c r="BH1159" s="150"/>
    </row>
    <row r="1160" spans="1:60" outlineLevel="1" x14ac:dyDescent="0.2">
      <c r="A1160" s="157"/>
      <c r="B1160" s="158"/>
      <c r="C1160" s="246"/>
      <c r="D1160" s="247"/>
      <c r="E1160" s="247"/>
      <c r="F1160" s="247"/>
      <c r="G1160" s="247"/>
      <c r="H1160" s="160"/>
      <c r="I1160" s="160"/>
      <c r="J1160" s="160"/>
      <c r="K1160" s="160"/>
      <c r="L1160" s="160"/>
      <c r="M1160" s="160"/>
      <c r="N1160" s="160"/>
      <c r="O1160" s="160"/>
      <c r="P1160" s="160"/>
      <c r="Q1160" s="160"/>
      <c r="R1160" s="160"/>
      <c r="S1160" s="160"/>
      <c r="T1160" s="160"/>
      <c r="U1160" s="160"/>
      <c r="V1160" s="160"/>
      <c r="W1160" s="160"/>
      <c r="X1160" s="150"/>
      <c r="Y1160" s="150"/>
      <c r="Z1160" s="150"/>
      <c r="AA1160" s="150"/>
      <c r="AB1160" s="150"/>
      <c r="AC1160" s="150"/>
      <c r="AD1160" s="150"/>
      <c r="AE1160" s="150"/>
      <c r="AF1160" s="150"/>
      <c r="AG1160" s="150" t="s">
        <v>295</v>
      </c>
      <c r="AH1160" s="150"/>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0"/>
    </row>
    <row r="1161" spans="1:60" x14ac:dyDescent="0.2">
      <c r="A1161" s="168" t="s">
        <v>285</v>
      </c>
      <c r="B1161" s="169" t="s">
        <v>250</v>
      </c>
      <c r="C1161" s="184" t="s">
        <v>251</v>
      </c>
      <c r="D1161" s="170"/>
      <c r="E1161" s="171"/>
      <c r="F1161" s="172"/>
      <c r="G1161" s="172">
        <f>SUMIF(AG1162:AG1165,"&lt;&gt;NOR",G1162:G1165)</f>
        <v>0</v>
      </c>
      <c r="H1161" s="172"/>
      <c r="I1161" s="172">
        <f>SUM(I1162:I1165)</f>
        <v>0</v>
      </c>
      <c r="J1161" s="172"/>
      <c r="K1161" s="172">
        <f>SUM(K1162:K1165)</f>
        <v>0</v>
      </c>
      <c r="L1161" s="172"/>
      <c r="M1161" s="172">
        <f>SUM(M1162:M1165)</f>
        <v>0</v>
      </c>
      <c r="N1161" s="172"/>
      <c r="O1161" s="172">
        <f>SUM(O1162:O1165)</f>
        <v>0</v>
      </c>
      <c r="P1161" s="172"/>
      <c r="Q1161" s="172">
        <f>SUM(Q1162:Q1165)</f>
        <v>0</v>
      </c>
      <c r="R1161" s="172"/>
      <c r="S1161" s="172"/>
      <c r="T1161" s="173"/>
      <c r="U1161" s="167"/>
      <c r="V1161" s="167">
        <f>SUM(V1162:V1165)</f>
        <v>0</v>
      </c>
      <c r="W1161" s="167"/>
      <c r="AG1161" t="s">
        <v>286</v>
      </c>
    </row>
    <row r="1162" spans="1:60" outlineLevel="1" x14ac:dyDescent="0.2">
      <c r="A1162" s="174">
        <v>186</v>
      </c>
      <c r="B1162" s="175" t="s">
        <v>1107</v>
      </c>
      <c r="C1162" s="185" t="s">
        <v>1108</v>
      </c>
      <c r="D1162" s="176" t="s">
        <v>658</v>
      </c>
      <c r="E1162" s="177">
        <v>400</v>
      </c>
      <c r="F1162" s="178"/>
      <c r="G1162" s="179">
        <f>ROUND(E1162*F1162,2)</f>
        <v>0</v>
      </c>
      <c r="H1162" s="178"/>
      <c r="I1162" s="179">
        <f>ROUND(E1162*H1162,2)</f>
        <v>0</v>
      </c>
      <c r="J1162" s="178"/>
      <c r="K1162" s="179">
        <f>ROUND(E1162*J1162,2)</f>
        <v>0</v>
      </c>
      <c r="L1162" s="179">
        <v>21</v>
      </c>
      <c r="M1162" s="179">
        <f>G1162*(1+L1162/100)</f>
        <v>0</v>
      </c>
      <c r="N1162" s="179">
        <v>0</v>
      </c>
      <c r="O1162" s="179">
        <f>ROUND(E1162*N1162,2)</f>
        <v>0</v>
      </c>
      <c r="P1162" s="179">
        <v>0</v>
      </c>
      <c r="Q1162" s="179">
        <f>ROUND(E1162*P1162,2)</f>
        <v>0</v>
      </c>
      <c r="R1162" s="179"/>
      <c r="S1162" s="179" t="s">
        <v>322</v>
      </c>
      <c r="T1162" s="180" t="s">
        <v>291</v>
      </c>
      <c r="U1162" s="160">
        <v>0</v>
      </c>
      <c r="V1162" s="160">
        <f>ROUND(E1162*U1162,2)</f>
        <v>0</v>
      </c>
      <c r="W1162" s="160"/>
      <c r="X1162" s="150"/>
      <c r="Y1162" s="150"/>
      <c r="Z1162" s="150"/>
      <c r="AA1162" s="150"/>
      <c r="AB1162" s="150"/>
      <c r="AC1162" s="150"/>
      <c r="AD1162" s="150"/>
      <c r="AE1162" s="150"/>
      <c r="AF1162" s="150"/>
      <c r="AG1162" s="150" t="s">
        <v>472</v>
      </c>
      <c r="AH1162" s="150"/>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c r="BF1162" s="150"/>
      <c r="BG1162" s="150"/>
      <c r="BH1162" s="150"/>
    </row>
    <row r="1163" spans="1:60" ht="33.75" outlineLevel="1" x14ac:dyDescent="0.2">
      <c r="A1163" s="157"/>
      <c r="B1163" s="158"/>
      <c r="C1163" s="186" t="s">
        <v>1109</v>
      </c>
      <c r="D1163" s="165"/>
      <c r="E1163" s="166"/>
      <c r="F1163" s="160"/>
      <c r="G1163" s="160"/>
      <c r="H1163" s="160"/>
      <c r="I1163" s="160"/>
      <c r="J1163" s="160"/>
      <c r="K1163" s="160"/>
      <c r="L1163" s="160"/>
      <c r="M1163" s="160"/>
      <c r="N1163" s="160"/>
      <c r="O1163" s="160"/>
      <c r="P1163" s="160"/>
      <c r="Q1163" s="160"/>
      <c r="R1163" s="160"/>
      <c r="S1163" s="160"/>
      <c r="T1163" s="160"/>
      <c r="U1163" s="160"/>
      <c r="V1163" s="160"/>
      <c r="W1163" s="160"/>
      <c r="X1163" s="150"/>
      <c r="Y1163" s="150"/>
      <c r="Z1163" s="150"/>
      <c r="AA1163" s="150"/>
      <c r="AB1163" s="150"/>
      <c r="AC1163" s="150"/>
      <c r="AD1163" s="150"/>
      <c r="AE1163" s="150"/>
      <c r="AF1163" s="150"/>
      <c r="AG1163" s="150" t="s">
        <v>315</v>
      </c>
      <c r="AH1163" s="150">
        <v>0</v>
      </c>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0"/>
    </row>
    <row r="1164" spans="1:60" outlineLevel="1" x14ac:dyDescent="0.2">
      <c r="A1164" s="157"/>
      <c r="B1164" s="158"/>
      <c r="C1164" s="186" t="s">
        <v>1110</v>
      </c>
      <c r="D1164" s="165"/>
      <c r="E1164" s="166">
        <v>400</v>
      </c>
      <c r="F1164" s="160"/>
      <c r="G1164" s="160"/>
      <c r="H1164" s="160"/>
      <c r="I1164" s="160"/>
      <c r="J1164" s="160"/>
      <c r="K1164" s="160"/>
      <c r="L1164" s="160"/>
      <c r="M1164" s="160"/>
      <c r="N1164" s="160"/>
      <c r="O1164" s="160"/>
      <c r="P1164" s="160"/>
      <c r="Q1164" s="160"/>
      <c r="R1164" s="160"/>
      <c r="S1164" s="160"/>
      <c r="T1164" s="160"/>
      <c r="U1164" s="160"/>
      <c r="V1164" s="160"/>
      <c r="W1164" s="160"/>
      <c r="X1164" s="150"/>
      <c r="Y1164" s="150"/>
      <c r="Z1164" s="150"/>
      <c r="AA1164" s="150"/>
      <c r="AB1164" s="150"/>
      <c r="AC1164" s="150"/>
      <c r="AD1164" s="150"/>
      <c r="AE1164" s="150"/>
      <c r="AF1164" s="150"/>
      <c r="AG1164" s="150" t="s">
        <v>315</v>
      </c>
      <c r="AH1164" s="150">
        <v>0</v>
      </c>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row>
    <row r="1165" spans="1:60" outlineLevel="1" x14ac:dyDescent="0.2">
      <c r="A1165" s="157"/>
      <c r="B1165" s="158"/>
      <c r="C1165" s="246"/>
      <c r="D1165" s="247"/>
      <c r="E1165" s="247"/>
      <c r="F1165" s="247"/>
      <c r="G1165" s="247"/>
      <c r="H1165" s="160"/>
      <c r="I1165" s="160"/>
      <c r="J1165" s="160"/>
      <c r="K1165" s="160"/>
      <c r="L1165" s="160"/>
      <c r="M1165" s="160"/>
      <c r="N1165" s="160"/>
      <c r="O1165" s="160"/>
      <c r="P1165" s="160"/>
      <c r="Q1165" s="160"/>
      <c r="R1165" s="160"/>
      <c r="S1165" s="160"/>
      <c r="T1165" s="160"/>
      <c r="U1165" s="160"/>
      <c r="V1165" s="160"/>
      <c r="W1165" s="160"/>
      <c r="X1165" s="150"/>
      <c r="Y1165" s="150"/>
      <c r="Z1165" s="150"/>
      <c r="AA1165" s="150"/>
      <c r="AB1165" s="150"/>
      <c r="AC1165" s="150"/>
      <c r="AD1165" s="150"/>
      <c r="AE1165" s="150"/>
      <c r="AF1165" s="150"/>
      <c r="AG1165" s="150" t="s">
        <v>295</v>
      </c>
      <c r="AH1165" s="150"/>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c r="BF1165" s="150"/>
      <c r="BG1165" s="150"/>
      <c r="BH1165" s="150"/>
    </row>
    <row r="1166" spans="1:60" x14ac:dyDescent="0.2">
      <c r="A1166" s="168" t="s">
        <v>285</v>
      </c>
      <c r="B1166" s="169" t="s">
        <v>252</v>
      </c>
      <c r="C1166" s="184" t="s">
        <v>253</v>
      </c>
      <c r="D1166" s="170"/>
      <c r="E1166" s="171"/>
      <c r="F1166" s="172"/>
      <c r="G1166" s="172">
        <f>SUMIF(AG1167:AG1170,"&lt;&gt;NOR",G1167:G1170)</f>
        <v>0</v>
      </c>
      <c r="H1166" s="172"/>
      <c r="I1166" s="172">
        <f>SUM(I1167:I1170)</f>
        <v>0</v>
      </c>
      <c r="J1166" s="172"/>
      <c r="K1166" s="172">
        <f>SUM(K1167:K1170)</f>
        <v>0</v>
      </c>
      <c r="L1166" s="172"/>
      <c r="M1166" s="172">
        <f>SUM(M1167:M1170)</f>
        <v>0</v>
      </c>
      <c r="N1166" s="172"/>
      <c r="O1166" s="172">
        <f>SUM(O1167:O1170)</f>
        <v>0</v>
      </c>
      <c r="P1166" s="172"/>
      <c r="Q1166" s="172">
        <f>SUM(Q1167:Q1170)</f>
        <v>0</v>
      </c>
      <c r="R1166" s="172"/>
      <c r="S1166" s="172"/>
      <c r="T1166" s="173"/>
      <c r="U1166" s="167"/>
      <c r="V1166" s="167">
        <f>SUM(V1167:V1170)</f>
        <v>0</v>
      </c>
      <c r="W1166" s="167"/>
      <c r="AG1166" t="s">
        <v>286</v>
      </c>
    </row>
    <row r="1167" spans="1:60" ht="22.5" outlineLevel="1" x14ac:dyDescent="0.2">
      <c r="A1167" s="174">
        <v>187</v>
      </c>
      <c r="B1167" s="175" t="s">
        <v>1111</v>
      </c>
      <c r="C1167" s="185" t="s">
        <v>1112</v>
      </c>
      <c r="D1167" s="176" t="s">
        <v>949</v>
      </c>
      <c r="E1167" s="177">
        <v>331.26</v>
      </c>
      <c r="F1167" s="178"/>
      <c r="G1167" s="179">
        <f>ROUND(E1167*F1167,2)</f>
        <v>0</v>
      </c>
      <c r="H1167" s="178"/>
      <c r="I1167" s="179">
        <f>ROUND(E1167*H1167,2)</f>
        <v>0</v>
      </c>
      <c r="J1167" s="178"/>
      <c r="K1167" s="179">
        <f>ROUND(E1167*J1167,2)</f>
        <v>0</v>
      </c>
      <c r="L1167" s="179">
        <v>21</v>
      </c>
      <c r="M1167" s="179">
        <f>G1167*(1+L1167/100)</f>
        <v>0</v>
      </c>
      <c r="N1167" s="179">
        <v>0</v>
      </c>
      <c r="O1167" s="179">
        <f>ROUND(E1167*N1167,2)</f>
        <v>0</v>
      </c>
      <c r="P1167" s="179">
        <v>0</v>
      </c>
      <c r="Q1167" s="179">
        <f>ROUND(E1167*P1167,2)</f>
        <v>0</v>
      </c>
      <c r="R1167" s="179"/>
      <c r="S1167" s="179" t="s">
        <v>322</v>
      </c>
      <c r="T1167" s="180" t="s">
        <v>291</v>
      </c>
      <c r="U1167" s="160">
        <v>0</v>
      </c>
      <c r="V1167" s="160">
        <f>ROUND(E1167*U1167,2)</f>
        <v>0</v>
      </c>
      <c r="W1167" s="160"/>
      <c r="X1167" s="150"/>
      <c r="Y1167" s="150"/>
      <c r="Z1167" s="150"/>
      <c r="AA1167" s="150"/>
      <c r="AB1167" s="150"/>
      <c r="AC1167" s="150"/>
      <c r="AD1167" s="150"/>
      <c r="AE1167" s="150"/>
      <c r="AF1167" s="150"/>
      <c r="AG1167" s="150" t="s">
        <v>340</v>
      </c>
      <c r="AH1167" s="150"/>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c r="BF1167" s="150"/>
      <c r="BG1167" s="150"/>
      <c r="BH1167" s="150"/>
    </row>
    <row r="1168" spans="1:60" outlineLevel="1" x14ac:dyDescent="0.2">
      <c r="A1168" s="157"/>
      <c r="B1168" s="158"/>
      <c r="C1168" s="186" t="s">
        <v>693</v>
      </c>
      <c r="D1168" s="165"/>
      <c r="E1168" s="166"/>
      <c r="F1168" s="160"/>
      <c r="G1168" s="160"/>
      <c r="H1168" s="160"/>
      <c r="I1168" s="160"/>
      <c r="J1168" s="160"/>
      <c r="K1168" s="160"/>
      <c r="L1168" s="160"/>
      <c r="M1168" s="160"/>
      <c r="N1168" s="160"/>
      <c r="O1168" s="160"/>
      <c r="P1168" s="160"/>
      <c r="Q1168" s="160"/>
      <c r="R1168" s="160"/>
      <c r="S1168" s="160"/>
      <c r="T1168" s="160"/>
      <c r="U1168" s="160"/>
      <c r="V1168" s="160"/>
      <c r="W1168" s="160"/>
      <c r="X1168" s="150"/>
      <c r="Y1168" s="150"/>
      <c r="Z1168" s="150"/>
      <c r="AA1168" s="150"/>
      <c r="AB1168" s="150"/>
      <c r="AC1168" s="150"/>
      <c r="AD1168" s="150"/>
      <c r="AE1168" s="150"/>
      <c r="AF1168" s="150"/>
      <c r="AG1168" s="150" t="s">
        <v>315</v>
      </c>
      <c r="AH1168" s="150">
        <v>0</v>
      </c>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c r="BF1168" s="150"/>
      <c r="BG1168" s="150"/>
      <c r="BH1168" s="150"/>
    </row>
    <row r="1169" spans="1:60" outlineLevel="1" x14ac:dyDescent="0.2">
      <c r="A1169" s="157"/>
      <c r="B1169" s="158"/>
      <c r="C1169" s="186" t="s">
        <v>1113</v>
      </c>
      <c r="D1169" s="165"/>
      <c r="E1169" s="166">
        <v>331.26</v>
      </c>
      <c r="F1169" s="160"/>
      <c r="G1169" s="160"/>
      <c r="H1169" s="160"/>
      <c r="I1169" s="160"/>
      <c r="J1169" s="160"/>
      <c r="K1169" s="160"/>
      <c r="L1169" s="160"/>
      <c r="M1169" s="160"/>
      <c r="N1169" s="160"/>
      <c r="O1169" s="160"/>
      <c r="P1169" s="160"/>
      <c r="Q1169" s="160"/>
      <c r="R1169" s="160"/>
      <c r="S1169" s="160"/>
      <c r="T1169" s="160"/>
      <c r="U1169" s="160"/>
      <c r="V1169" s="160"/>
      <c r="W1169" s="160"/>
      <c r="X1169" s="150"/>
      <c r="Y1169" s="150"/>
      <c r="Z1169" s="150"/>
      <c r="AA1169" s="150"/>
      <c r="AB1169" s="150"/>
      <c r="AC1169" s="150"/>
      <c r="AD1169" s="150"/>
      <c r="AE1169" s="150"/>
      <c r="AF1169" s="150"/>
      <c r="AG1169" s="150" t="s">
        <v>315</v>
      </c>
      <c r="AH1169" s="150">
        <v>0</v>
      </c>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c r="BF1169" s="150"/>
      <c r="BG1169" s="150"/>
      <c r="BH1169" s="150"/>
    </row>
    <row r="1170" spans="1:60" outlineLevel="1" x14ac:dyDescent="0.2">
      <c r="A1170" s="157"/>
      <c r="B1170" s="158"/>
      <c r="C1170" s="246"/>
      <c r="D1170" s="247"/>
      <c r="E1170" s="247"/>
      <c r="F1170" s="247"/>
      <c r="G1170" s="247"/>
      <c r="H1170" s="160"/>
      <c r="I1170" s="160"/>
      <c r="J1170" s="160"/>
      <c r="K1170" s="160"/>
      <c r="L1170" s="160"/>
      <c r="M1170" s="160"/>
      <c r="N1170" s="160"/>
      <c r="O1170" s="160"/>
      <c r="P1170" s="160"/>
      <c r="Q1170" s="160"/>
      <c r="R1170" s="160"/>
      <c r="S1170" s="160"/>
      <c r="T1170" s="160"/>
      <c r="U1170" s="160"/>
      <c r="V1170" s="160"/>
      <c r="W1170" s="160"/>
      <c r="X1170" s="150"/>
      <c r="Y1170" s="150"/>
      <c r="Z1170" s="150"/>
      <c r="AA1170" s="150"/>
      <c r="AB1170" s="150"/>
      <c r="AC1170" s="150"/>
      <c r="AD1170" s="150"/>
      <c r="AE1170" s="150"/>
      <c r="AF1170" s="150"/>
      <c r="AG1170" s="150" t="s">
        <v>295</v>
      </c>
      <c r="AH1170" s="150"/>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c r="BF1170" s="150"/>
      <c r="BG1170" s="150"/>
      <c r="BH1170" s="150"/>
    </row>
    <row r="1171" spans="1:60" x14ac:dyDescent="0.2">
      <c r="A1171" s="168" t="s">
        <v>285</v>
      </c>
      <c r="B1171" s="169" t="s">
        <v>254</v>
      </c>
      <c r="C1171" s="184" t="s">
        <v>255</v>
      </c>
      <c r="D1171" s="170"/>
      <c r="E1171" s="171"/>
      <c r="F1171" s="172"/>
      <c r="G1171" s="172">
        <f>SUMIF(AG1172:AG1225,"&lt;&gt;NOR",G1172:G1225)</f>
        <v>0</v>
      </c>
      <c r="H1171" s="172"/>
      <c r="I1171" s="172">
        <f>SUM(I1172:I1225)</f>
        <v>0</v>
      </c>
      <c r="J1171" s="172"/>
      <c r="K1171" s="172">
        <f>SUM(K1172:K1225)</f>
        <v>0</v>
      </c>
      <c r="L1171" s="172"/>
      <c r="M1171" s="172">
        <f>SUM(M1172:M1225)</f>
        <v>0</v>
      </c>
      <c r="N1171" s="172"/>
      <c r="O1171" s="172">
        <f>SUM(O1172:O1225)</f>
        <v>0</v>
      </c>
      <c r="P1171" s="172"/>
      <c r="Q1171" s="172">
        <f>SUM(Q1172:Q1225)</f>
        <v>0</v>
      </c>
      <c r="R1171" s="172"/>
      <c r="S1171" s="172"/>
      <c r="T1171" s="173"/>
      <c r="U1171" s="167"/>
      <c r="V1171" s="167">
        <f>SUM(V1172:V1225)</f>
        <v>1142.1200000000001</v>
      </c>
      <c r="W1171" s="167"/>
      <c r="AG1171" t="s">
        <v>286</v>
      </c>
    </row>
    <row r="1172" spans="1:60" outlineLevel="1" x14ac:dyDescent="0.2">
      <c r="A1172" s="174">
        <v>188</v>
      </c>
      <c r="B1172" s="175" t="s">
        <v>1114</v>
      </c>
      <c r="C1172" s="185" t="s">
        <v>1115</v>
      </c>
      <c r="D1172" s="176" t="s">
        <v>377</v>
      </c>
      <c r="E1172" s="177">
        <v>291.51035000000002</v>
      </c>
      <c r="F1172" s="178"/>
      <c r="G1172" s="179">
        <f>ROUND(E1172*F1172,2)</f>
        <v>0</v>
      </c>
      <c r="H1172" s="178"/>
      <c r="I1172" s="179">
        <f>ROUND(E1172*H1172,2)</f>
        <v>0</v>
      </c>
      <c r="J1172" s="178"/>
      <c r="K1172" s="179">
        <f>ROUND(E1172*J1172,2)</f>
        <v>0</v>
      </c>
      <c r="L1172" s="179">
        <v>21</v>
      </c>
      <c r="M1172" s="179">
        <f>G1172*(1+L1172/100)</f>
        <v>0</v>
      </c>
      <c r="N1172" s="179">
        <v>0</v>
      </c>
      <c r="O1172" s="179">
        <f>ROUND(E1172*N1172,2)</f>
        <v>0</v>
      </c>
      <c r="P1172" s="179">
        <v>0</v>
      </c>
      <c r="Q1172" s="179">
        <f>ROUND(E1172*P1172,2)</f>
        <v>0</v>
      </c>
      <c r="R1172" s="179"/>
      <c r="S1172" s="179" t="s">
        <v>290</v>
      </c>
      <c r="T1172" s="180" t="s">
        <v>361</v>
      </c>
      <c r="U1172" s="160">
        <v>0.27700000000000002</v>
      </c>
      <c r="V1172" s="160">
        <f>ROUND(E1172*U1172,2)</f>
        <v>80.75</v>
      </c>
      <c r="W1172" s="160"/>
      <c r="X1172" s="150"/>
      <c r="Y1172" s="150"/>
      <c r="Z1172" s="150"/>
      <c r="AA1172" s="150"/>
      <c r="AB1172" s="150"/>
      <c r="AC1172" s="150"/>
      <c r="AD1172" s="150"/>
      <c r="AE1172" s="150"/>
      <c r="AF1172" s="150"/>
      <c r="AG1172" s="150" t="s">
        <v>1116</v>
      </c>
      <c r="AH1172" s="150"/>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row>
    <row r="1173" spans="1:60" outlineLevel="1" x14ac:dyDescent="0.2">
      <c r="A1173" s="157"/>
      <c r="B1173" s="158"/>
      <c r="C1173" s="244" t="s">
        <v>1117</v>
      </c>
      <c r="D1173" s="245"/>
      <c r="E1173" s="245"/>
      <c r="F1173" s="245"/>
      <c r="G1173" s="245"/>
      <c r="H1173" s="160"/>
      <c r="I1173" s="160"/>
      <c r="J1173" s="160"/>
      <c r="K1173" s="160"/>
      <c r="L1173" s="160"/>
      <c r="M1173" s="160"/>
      <c r="N1173" s="160"/>
      <c r="O1173" s="160"/>
      <c r="P1173" s="160"/>
      <c r="Q1173" s="160"/>
      <c r="R1173" s="160"/>
      <c r="S1173" s="160"/>
      <c r="T1173" s="160"/>
      <c r="U1173" s="160"/>
      <c r="V1173" s="160"/>
      <c r="W1173" s="160"/>
      <c r="X1173" s="150"/>
      <c r="Y1173" s="150"/>
      <c r="Z1173" s="150"/>
      <c r="AA1173" s="150"/>
      <c r="AB1173" s="150"/>
      <c r="AC1173" s="150"/>
      <c r="AD1173" s="150"/>
      <c r="AE1173" s="150"/>
      <c r="AF1173" s="150"/>
      <c r="AG1173" s="150" t="s">
        <v>294</v>
      </c>
      <c r="AH1173" s="150"/>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row>
    <row r="1174" spans="1:60" outlineLevel="1" x14ac:dyDescent="0.2">
      <c r="A1174" s="157"/>
      <c r="B1174" s="158"/>
      <c r="C1174" s="255" t="s">
        <v>1118</v>
      </c>
      <c r="D1174" s="256"/>
      <c r="E1174" s="256"/>
      <c r="F1174" s="256"/>
      <c r="G1174" s="256"/>
      <c r="H1174" s="160"/>
      <c r="I1174" s="160"/>
      <c r="J1174" s="160"/>
      <c r="K1174" s="160"/>
      <c r="L1174" s="160"/>
      <c r="M1174" s="160"/>
      <c r="N1174" s="160"/>
      <c r="O1174" s="160"/>
      <c r="P1174" s="160"/>
      <c r="Q1174" s="160"/>
      <c r="R1174" s="160"/>
      <c r="S1174" s="160"/>
      <c r="T1174" s="160"/>
      <c r="U1174" s="160"/>
      <c r="V1174" s="160"/>
      <c r="W1174" s="160"/>
      <c r="X1174" s="150"/>
      <c r="Y1174" s="150"/>
      <c r="Z1174" s="150"/>
      <c r="AA1174" s="150"/>
      <c r="AB1174" s="150"/>
      <c r="AC1174" s="150"/>
      <c r="AD1174" s="150"/>
      <c r="AE1174" s="150"/>
      <c r="AF1174" s="150"/>
      <c r="AG1174" s="150" t="s">
        <v>294</v>
      </c>
      <c r="AH1174" s="150"/>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row>
    <row r="1175" spans="1:60" ht="22.5" outlineLevel="1" x14ac:dyDescent="0.2">
      <c r="A1175" s="157"/>
      <c r="B1175" s="158"/>
      <c r="C1175" s="255" t="s">
        <v>1119</v>
      </c>
      <c r="D1175" s="256"/>
      <c r="E1175" s="256"/>
      <c r="F1175" s="256"/>
      <c r="G1175" s="256"/>
      <c r="H1175" s="160"/>
      <c r="I1175" s="160"/>
      <c r="J1175" s="160"/>
      <c r="K1175" s="160"/>
      <c r="L1175" s="160"/>
      <c r="M1175" s="160"/>
      <c r="N1175" s="160"/>
      <c r="O1175" s="160"/>
      <c r="P1175" s="160"/>
      <c r="Q1175" s="160"/>
      <c r="R1175" s="160"/>
      <c r="S1175" s="160"/>
      <c r="T1175" s="160"/>
      <c r="U1175" s="160"/>
      <c r="V1175" s="160"/>
      <c r="W1175" s="160"/>
      <c r="X1175" s="150"/>
      <c r="Y1175" s="150"/>
      <c r="Z1175" s="150"/>
      <c r="AA1175" s="150"/>
      <c r="AB1175" s="150"/>
      <c r="AC1175" s="150"/>
      <c r="AD1175" s="150"/>
      <c r="AE1175" s="150"/>
      <c r="AF1175" s="150"/>
      <c r="AG1175" s="150" t="s">
        <v>294</v>
      </c>
      <c r="AH1175" s="150"/>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81" t="str">
        <f>C1175</f>
        <v>- při vodorovné dopravě po vodě : vyložení na hromady na suchu nebo na přeložení na dopravní prostředek na suchu do 15 m vodorovně a současně do 4 m svisle,</v>
      </c>
      <c r="BB1175" s="150"/>
      <c r="BC1175" s="150"/>
      <c r="BD1175" s="150"/>
      <c r="BE1175" s="150"/>
      <c r="BF1175" s="150"/>
      <c r="BG1175" s="150"/>
      <c r="BH1175" s="150"/>
    </row>
    <row r="1176" spans="1:60" outlineLevel="1" x14ac:dyDescent="0.2">
      <c r="A1176" s="157"/>
      <c r="B1176" s="158"/>
      <c r="C1176" s="255" t="s">
        <v>1120</v>
      </c>
      <c r="D1176" s="256"/>
      <c r="E1176" s="256"/>
      <c r="F1176" s="256"/>
      <c r="G1176" s="256"/>
      <c r="H1176" s="160"/>
      <c r="I1176" s="160"/>
      <c r="J1176" s="160"/>
      <c r="K1176" s="160"/>
      <c r="L1176" s="160"/>
      <c r="M1176" s="160"/>
      <c r="N1176" s="160"/>
      <c r="O1176" s="160"/>
      <c r="P1176" s="160"/>
      <c r="Q1176" s="160"/>
      <c r="R1176" s="160"/>
      <c r="S1176" s="160"/>
      <c r="T1176" s="160"/>
      <c r="U1176" s="160"/>
      <c r="V1176" s="160"/>
      <c r="W1176" s="160"/>
      <c r="X1176" s="150"/>
      <c r="Y1176" s="150"/>
      <c r="Z1176" s="150"/>
      <c r="AA1176" s="150"/>
      <c r="AB1176" s="150"/>
      <c r="AC1176" s="150"/>
      <c r="AD1176" s="150"/>
      <c r="AE1176" s="150"/>
      <c r="AF1176" s="150"/>
      <c r="AG1176" s="150" t="s">
        <v>294</v>
      </c>
      <c r="AH1176" s="150"/>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c r="BF1176" s="150"/>
      <c r="BG1176" s="150"/>
      <c r="BH1176" s="150"/>
    </row>
    <row r="1177" spans="1:60" outlineLevel="1" x14ac:dyDescent="0.2">
      <c r="A1177" s="157"/>
      <c r="B1177" s="158"/>
      <c r="C1177" s="186" t="s">
        <v>1121</v>
      </c>
      <c r="D1177" s="165"/>
      <c r="E1177" s="166"/>
      <c r="F1177" s="160"/>
      <c r="G1177" s="160"/>
      <c r="H1177" s="160"/>
      <c r="I1177" s="160"/>
      <c r="J1177" s="160"/>
      <c r="K1177" s="160"/>
      <c r="L1177" s="160"/>
      <c r="M1177" s="160"/>
      <c r="N1177" s="160"/>
      <c r="O1177" s="160"/>
      <c r="P1177" s="160"/>
      <c r="Q1177" s="160"/>
      <c r="R1177" s="160"/>
      <c r="S1177" s="160"/>
      <c r="T1177" s="160"/>
      <c r="U1177" s="160"/>
      <c r="V1177" s="160"/>
      <c r="W1177" s="160"/>
      <c r="X1177" s="150"/>
      <c r="Y1177" s="150"/>
      <c r="Z1177" s="150"/>
      <c r="AA1177" s="150"/>
      <c r="AB1177" s="150"/>
      <c r="AC1177" s="150"/>
      <c r="AD1177" s="150"/>
      <c r="AE1177" s="150"/>
      <c r="AF1177" s="150"/>
      <c r="AG1177" s="150" t="s">
        <v>315</v>
      </c>
      <c r="AH1177" s="150">
        <v>0</v>
      </c>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c r="BF1177" s="150"/>
      <c r="BG1177" s="150"/>
      <c r="BH1177" s="150"/>
    </row>
    <row r="1178" spans="1:60" ht="22.5" outlineLevel="1" x14ac:dyDescent="0.2">
      <c r="A1178" s="157"/>
      <c r="B1178" s="158"/>
      <c r="C1178" s="186" t="s">
        <v>1122</v>
      </c>
      <c r="D1178" s="165"/>
      <c r="E1178" s="166"/>
      <c r="F1178" s="160"/>
      <c r="G1178" s="160"/>
      <c r="H1178" s="160"/>
      <c r="I1178" s="160"/>
      <c r="J1178" s="160"/>
      <c r="K1178" s="160"/>
      <c r="L1178" s="160"/>
      <c r="M1178" s="160"/>
      <c r="N1178" s="160"/>
      <c r="O1178" s="160"/>
      <c r="P1178" s="160"/>
      <c r="Q1178" s="160"/>
      <c r="R1178" s="160"/>
      <c r="S1178" s="160"/>
      <c r="T1178" s="160"/>
      <c r="U1178" s="160"/>
      <c r="V1178" s="160"/>
      <c r="W1178" s="160"/>
      <c r="X1178" s="150"/>
      <c r="Y1178" s="150"/>
      <c r="Z1178" s="150"/>
      <c r="AA1178" s="150"/>
      <c r="AB1178" s="150"/>
      <c r="AC1178" s="150"/>
      <c r="AD1178" s="150"/>
      <c r="AE1178" s="150"/>
      <c r="AF1178" s="150"/>
      <c r="AG1178" s="150" t="s">
        <v>315</v>
      </c>
      <c r="AH1178" s="150">
        <v>0</v>
      </c>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c r="BF1178" s="150"/>
      <c r="BG1178" s="150"/>
      <c r="BH1178" s="150"/>
    </row>
    <row r="1179" spans="1:60" outlineLevel="1" x14ac:dyDescent="0.2">
      <c r="A1179" s="157"/>
      <c r="B1179" s="158"/>
      <c r="C1179" s="186" t="s">
        <v>1123</v>
      </c>
      <c r="D1179" s="165"/>
      <c r="E1179" s="166"/>
      <c r="F1179" s="160"/>
      <c r="G1179" s="160"/>
      <c r="H1179" s="160"/>
      <c r="I1179" s="160"/>
      <c r="J1179" s="160"/>
      <c r="K1179" s="160"/>
      <c r="L1179" s="160"/>
      <c r="M1179" s="160"/>
      <c r="N1179" s="160"/>
      <c r="O1179" s="160"/>
      <c r="P1179" s="160"/>
      <c r="Q1179" s="160"/>
      <c r="R1179" s="160"/>
      <c r="S1179" s="160"/>
      <c r="T1179" s="160"/>
      <c r="U1179" s="160"/>
      <c r="V1179" s="160"/>
      <c r="W1179" s="160"/>
      <c r="X1179" s="150"/>
      <c r="Y1179" s="150"/>
      <c r="Z1179" s="150"/>
      <c r="AA1179" s="150"/>
      <c r="AB1179" s="150"/>
      <c r="AC1179" s="150"/>
      <c r="AD1179" s="150"/>
      <c r="AE1179" s="150"/>
      <c r="AF1179" s="150"/>
      <c r="AG1179" s="150" t="s">
        <v>315</v>
      </c>
      <c r="AH1179" s="150">
        <v>0</v>
      </c>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c r="BF1179" s="150"/>
      <c r="BG1179" s="150"/>
      <c r="BH1179" s="150"/>
    </row>
    <row r="1180" spans="1:60" outlineLevel="1" x14ac:dyDescent="0.2">
      <c r="A1180" s="157"/>
      <c r="B1180" s="158"/>
      <c r="C1180" s="186" t="s">
        <v>1124</v>
      </c>
      <c r="D1180" s="165"/>
      <c r="E1180" s="166">
        <v>291.51035000000002</v>
      </c>
      <c r="F1180" s="160"/>
      <c r="G1180" s="160"/>
      <c r="H1180" s="160"/>
      <c r="I1180" s="160"/>
      <c r="J1180" s="160"/>
      <c r="K1180" s="160"/>
      <c r="L1180" s="160"/>
      <c r="M1180" s="160"/>
      <c r="N1180" s="160"/>
      <c r="O1180" s="160"/>
      <c r="P1180" s="160"/>
      <c r="Q1180" s="160"/>
      <c r="R1180" s="160"/>
      <c r="S1180" s="160"/>
      <c r="T1180" s="160"/>
      <c r="U1180" s="160"/>
      <c r="V1180" s="160"/>
      <c r="W1180" s="160"/>
      <c r="X1180" s="150"/>
      <c r="Y1180" s="150"/>
      <c r="Z1180" s="150"/>
      <c r="AA1180" s="150"/>
      <c r="AB1180" s="150"/>
      <c r="AC1180" s="150"/>
      <c r="AD1180" s="150"/>
      <c r="AE1180" s="150"/>
      <c r="AF1180" s="150"/>
      <c r="AG1180" s="150" t="s">
        <v>315</v>
      </c>
      <c r="AH1180" s="150">
        <v>0</v>
      </c>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c r="BF1180" s="150"/>
      <c r="BG1180" s="150"/>
      <c r="BH1180" s="150"/>
    </row>
    <row r="1181" spans="1:60" outlineLevel="1" x14ac:dyDescent="0.2">
      <c r="A1181" s="157"/>
      <c r="B1181" s="158"/>
      <c r="C1181" s="246"/>
      <c r="D1181" s="247"/>
      <c r="E1181" s="247"/>
      <c r="F1181" s="247"/>
      <c r="G1181" s="247"/>
      <c r="H1181" s="160"/>
      <c r="I1181" s="160"/>
      <c r="J1181" s="160"/>
      <c r="K1181" s="160"/>
      <c r="L1181" s="160"/>
      <c r="M1181" s="160"/>
      <c r="N1181" s="160"/>
      <c r="O1181" s="160"/>
      <c r="P1181" s="160"/>
      <c r="Q1181" s="160"/>
      <c r="R1181" s="160"/>
      <c r="S1181" s="160"/>
      <c r="T1181" s="160"/>
      <c r="U1181" s="160"/>
      <c r="V1181" s="160"/>
      <c r="W1181" s="160"/>
      <c r="X1181" s="150"/>
      <c r="Y1181" s="150"/>
      <c r="Z1181" s="150"/>
      <c r="AA1181" s="150"/>
      <c r="AB1181" s="150"/>
      <c r="AC1181" s="150"/>
      <c r="AD1181" s="150"/>
      <c r="AE1181" s="150"/>
      <c r="AF1181" s="150"/>
      <c r="AG1181" s="150" t="s">
        <v>295</v>
      </c>
      <c r="AH1181" s="150"/>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50"/>
      <c r="BC1181" s="150"/>
      <c r="BD1181" s="150"/>
      <c r="BE1181" s="150"/>
      <c r="BF1181" s="150"/>
      <c r="BG1181" s="150"/>
      <c r="BH1181" s="150"/>
    </row>
    <row r="1182" spans="1:60" ht="22.5" outlineLevel="1" x14ac:dyDescent="0.2">
      <c r="A1182" s="174">
        <v>189</v>
      </c>
      <c r="B1182" s="175" t="s">
        <v>1125</v>
      </c>
      <c r="C1182" s="185" t="s">
        <v>1126</v>
      </c>
      <c r="D1182" s="176" t="s">
        <v>377</v>
      </c>
      <c r="E1182" s="177">
        <v>291.51035000000002</v>
      </c>
      <c r="F1182" s="178"/>
      <c r="G1182" s="179">
        <f>ROUND(E1182*F1182,2)</f>
        <v>0</v>
      </c>
      <c r="H1182" s="178"/>
      <c r="I1182" s="179">
        <f>ROUND(E1182*H1182,2)</f>
        <v>0</v>
      </c>
      <c r="J1182" s="178"/>
      <c r="K1182" s="179">
        <f>ROUND(E1182*J1182,2)</f>
        <v>0</v>
      </c>
      <c r="L1182" s="179">
        <v>21</v>
      </c>
      <c r="M1182" s="179">
        <f>G1182*(1+L1182/100)</f>
        <v>0</v>
      </c>
      <c r="N1182" s="179">
        <v>0</v>
      </c>
      <c r="O1182" s="179">
        <f>ROUND(E1182*N1182,2)</f>
        <v>0</v>
      </c>
      <c r="P1182" s="179">
        <v>0</v>
      </c>
      <c r="Q1182" s="179">
        <f>ROUND(E1182*P1182,2)</f>
        <v>0</v>
      </c>
      <c r="R1182" s="179" t="s">
        <v>666</v>
      </c>
      <c r="S1182" s="179" t="s">
        <v>290</v>
      </c>
      <c r="T1182" s="180" t="s">
        <v>361</v>
      </c>
      <c r="U1182" s="160">
        <v>0.93300000000000005</v>
      </c>
      <c r="V1182" s="160">
        <f>ROUND(E1182*U1182,2)</f>
        <v>271.98</v>
      </c>
      <c r="W1182" s="160"/>
      <c r="X1182" s="150"/>
      <c r="Y1182" s="150"/>
      <c r="Z1182" s="150"/>
      <c r="AA1182" s="150"/>
      <c r="AB1182" s="150"/>
      <c r="AC1182" s="150"/>
      <c r="AD1182" s="150"/>
      <c r="AE1182" s="150"/>
      <c r="AF1182" s="150"/>
      <c r="AG1182" s="150" t="s">
        <v>1116</v>
      </c>
      <c r="AH1182" s="150"/>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50"/>
      <c r="BC1182" s="150"/>
      <c r="BD1182" s="150"/>
      <c r="BE1182" s="150"/>
      <c r="BF1182" s="150"/>
      <c r="BG1182" s="150"/>
      <c r="BH1182" s="150"/>
    </row>
    <row r="1183" spans="1:60" outlineLevel="1" x14ac:dyDescent="0.2">
      <c r="A1183" s="157"/>
      <c r="B1183" s="158"/>
      <c r="C1183" s="186" t="s">
        <v>1121</v>
      </c>
      <c r="D1183" s="165"/>
      <c r="E1183" s="166"/>
      <c r="F1183" s="160"/>
      <c r="G1183" s="160"/>
      <c r="H1183" s="160"/>
      <c r="I1183" s="160"/>
      <c r="J1183" s="160"/>
      <c r="K1183" s="160"/>
      <c r="L1183" s="160"/>
      <c r="M1183" s="160"/>
      <c r="N1183" s="160"/>
      <c r="O1183" s="160"/>
      <c r="P1183" s="160"/>
      <c r="Q1183" s="160"/>
      <c r="R1183" s="160"/>
      <c r="S1183" s="160"/>
      <c r="T1183" s="160"/>
      <c r="U1183" s="160"/>
      <c r="V1183" s="160"/>
      <c r="W1183" s="160"/>
      <c r="X1183" s="150"/>
      <c r="Y1183" s="150"/>
      <c r="Z1183" s="150"/>
      <c r="AA1183" s="150"/>
      <c r="AB1183" s="150"/>
      <c r="AC1183" s="150"/>
      <c r="AD1183" s="150"/>
      <c r="AE1183" s="150"/>
      <c r="AF1183" s="150"/>
      <c r="AG1183" s="150" t="s">
        <v>315</v>
      </c>
      <c r="AH1183" s="150">
        <v>0</v>
      </c>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c r="BF1183" s="150"/>
      <c r="BG1183" s="150"/>
      <c r="BH1183" s="150"/>
    </row>
    <row r="1184" spans="1:60" ht="22.5" outlineLevel="1" x14ac:dyDescent="0.2">
      <c r="A1184" s="157"/>
      <c r="B1184" s="158"/>
      <c r="C1184" s="186" t="s">
        <v>1122</v>
      </c>
      <c r="D1184" s="165"/>
      <c r="E1184" s="166"/>
      <c r="F1184" s="160"/>
      <c r="G1184" s="160"/>
      <c r="H1184" s="160"/>
      <c r="I1184" s="160"/>
      <c r="J1184" s="160"/>
      <c r="K1184" s="160"/>
      <c r="L1184" s="160"/>
      <c r="M1184" s="160"/>
      <c r="N1184" s="160"/>
      <c r="O1184" s="160"/>
      <c r="P1184" s="160"/>
      <c r="Q1184" s="160"/>
      <c r="R1184" s="160"/>
      <c r="S1184" s="160"/>
      <c r="T1184" s="160"/>
      <c r="U1184" s="160"/>
      <c r="V1184" s="160"/>
      <c r="W1184" s="160"/>
      <c r="X1184" s="150"/>
      <c r="Y1184" s="150"/>
      <c r="Z1184" s="150"/>
      <c r="AA1184" s="150"/>
      <c r="AB1184" s="150"/>
      <c r="AC1184" s="150"/>
      <c r="AD1184" s="150"/>
      <c r="AE1184" s="150"/>
      <c r="AF1184" s="150"/>
      <c r="AG1184" s="150" t="s">
        <v>315</v>
      </c>
      <c r="AH1184" s="150">
        <v>0</v>
      </c>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c r="BF1184" s="150"/>
      <c r="BG1184" s="150"/>
      <c r="BH1184" s="150"/>
    </row>
    <row r="1185" spans="1:60" outlineLevel="1" x14ac:dyDescent="0.2">
      <c r="A1185" s="157"/>
      <c r="B1185" s="158"/>
      <c r="C1185" s="186" t="s">
        <v>1123</v>
      </c>
      <c r="D1185" s="165"/>
      <c r="E1185" s="166"/>
      <c r="F1185" s="160"/>
      <c r="G1185" s="160"/>
      <c r="H1185" s="160"/>
      <c r="I1185" s="160"/>
      <c r="J1185" s="160"/>
      <c r="K1185" s="160"/>
      <c r="L1185" s="160"/>
      <c r="M1185" s="160"/>
      <c r="N1185" s="160"/>
      <c r="O1185" s="160"/>
      <c r="P1185" s="160"/>
      <c r="Q1185" s="160"/>
      <c r="R1185" s="160"/>
      <c r="S1185" s="160"/>
      <c r="T1185" s="160"/>
      <c r="U1185" s="160"/>
      <c r="V1185" s="160"/>
      <c r="W1185" s="160"/>
      <c r="X1185" s="150"/>
      <c r="Y1185" s="150"/>
      <c r="Z1185" s="150"/>
      <c r="AA1185" s="150"/>
      <c r="AB1185" s="150"/>
      <c r="AC1185" s="150"/>
      <c r="AD1185" s="150"/>
      <c r="AE1185" s="150"/>
      <c r="AF1185" s="150"/>
      <c r="AG1185" s="150" t="s">
        <v>315</v>
      </c>
      <c r="AH1185" s="150">
        <v>0</v>
      </c>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c r="BF1185" s="150"/>
      <c r="BG1185" s="150"/>
      <c r="BH1185" s="150"/>
    </row>
    <row r="1186" spans="1:60" outlineLevel="1" x14ac:dyDescent="0.2">
      <c r="A1186" s="157"/>
      <c r="B1186" s="158"/>
      <c r="C1186" s="186" t="s">
        <v>1124</v>
      </c>
      <c r="D1186" s="165"/>
      <c r="E1186" s="166">
        <v>291.51035000000002</v>
      </c>
      <c r="F1186" s="160"/>
      <c r="G1186" s="160"/>
      <c r="H1186" s="160"/>
      <c r="I1186" s="160"/>
      <c r="J1186" s="160"/>
      <c r="K1186" s="160"/>
      <c r="L1186" s="160"/>
      <c r="M1186" s="160"/>
      <c r="N1186" s="160"/>
      <c r="O1186" s="160"/>
      <c r="P1186" s="160"/>
      <c r="Q1186" s="160"/>
      <c r="R1186" s="160"/>
      <c r="S1186" s="160"/>
      <c r="T1186" s="160"/>
      <c r="U1186" s="160"/>
      <c r="V1186" s="160"/>
      <c r="W1186" s="160"/>
      <c r="X1186" s="150"/>
      <c r="Y1186" s="150"/>
      <c r="Z1186" s="150"/>
      <c r="AA1186" s="150"/>
      <c r="AB1186" s="150"/>
      <c r="AC1186" s="150"/>
      <c r="AD1186" s="150"/>
      <c r="AE1186" s="150"/>
      <c r="AF1186" s="150"/>
      <c r="AG1186" s="150" t="s">
        <v>315</v>
      </c>
      <c r="AH1186" s="150">
        <v>0</v>
      </c>
      <c r="AI1186" s="150"/>
      <c r="AJ1186" s="150"/>
      <c r="AK1186" s="150"/>
      <c r="AL1186" s="150"/>
      <c r="AM1186" s="150"/>
      <c r="AN1186" s="150"/>
      <c r="AO1186" s="150"/>
      <c r="AP1186" s="150"/>
      <c r="AQ1186" s="150"/>
      <c r="AR1186" s="150"/>
      <c r="AS1186" s="150"/>
      <c r="AT1186" s="150"/>
      <c r="AU1186" s="150"/>
      <c r="AV1186" s="150"/>
      <c r="AW1186" s="150"/>
      <c r="AX1186" s="150"/>
      <c r="AY1186" s="150"/>
      <c r="AZ1186" s="150"/>
      <c r="BA1186" s="150"/>
      <c r="BB1186" s="150"/>
      <c r="BC1186" s="150"/>
      <c r="BD1186" s="150"/>
      <c r="BE1186" s="150"/>
      <c r="BF1186" s="150"/>
      <c r="BG1186" s="150"/>
      <c r="BH1186" s="150"/>
    </row>
    <row r="1187" spans="1:60" outlineLevel="1" x14ac:dyDescent="0.2">
      <c r="A1187" s="157"/>
      <c r="B1187" s="158"/>
      <c r="C1187" s="246"/>
      <c r="D1187" s="247"/>
      <c r="E1187" s="247"/>
      <c r="F1187" s="247"/>
      <c r="G1187" s="247"/>
      <c r="H1187" s="160"/>
      <c r="I1187" s="160"/>
      <c r="J1187" s="160"/>
      <c r="K1187" s="160"/>
      <c r="L1187" s="160"/>
      <c r="M1187" s="160"/>
      <c r="N1187" s="160"/>
      <c r="O1187" s="160"/>
      <c r="P1187" s="160"/>
      <c r="Q1187" s="160"/>
      <c r="R1187" s="160"/>
      <c r="S1187" s="160"/>
      <c r="T1187" s="160"/>
      <c r="U1187" s="160"/>
      <c r="V1187" s="160"/>
      <c r="W1187" s="160"/>
      <c r="X1187" s="150"/>
      <c r="Y1187" s="150"/>
      <c r="Z1187" s="150"/>
      <c r="AA1187" s="150"/>
      <c r="AB1187" s="150"/>
      <c r="AC1187" s="150"/>
      <c r="AD1187" s="150"/>
      <c r="AE1187" s="150"/>
      <c r="AF1187" s="150"/>
      <c r="AG1187" s="150" t="s">
        <v>295</v>
      </c>
      <c r="AH1187" s="150"/>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c r="BF1187" s="150"/>
      <c r="BG1187" s="150"/>
      <c r="BH1187" s="150"/>
    </row>
    <row r="1188" spans="1:60" outlineLevel="1" x14ac:dyDescent="0.2">
      <c r="A1188" s="174">
        <v>190</v>
      </c>
      <c r="B1188" s="175" t="s">
        <v>1127</v>
      </c>
      <c r="C1188" s="185" t="s">
        <v>1128</v>
      </c>
      <c r="D1188" s="176" t="s">
        <v>377</v>
      </c>
      <c r="E1188" s="177">
        <v>335.23691000000002</v>
      </c>
      <c r="F1188" s="178"/>
      <c r="G1188" s="179">
        <f>ROUND(E1188*F1188,2)</f>
        <v>0</v>
      </c>
      <c r="H1188" s="178"/>
      <c r="I1188" s="179">
        <f>ROUND(E1188*H1188,2)</f>
        <v>0</v>
      </c>
      <c r="J1188" s="178"/>
      <c r="K1188" s="179">
        <f>ROUND(E1188*J1188,2)</f>
        <v>0</v>
      </c>
      <c r="L1188" s="179">
        <v>21</v>
      </c>
      <c r="M1188" s="179">
        <f>G1188*(1+L1188/100)</f>
        <v>0</v>
      </c>
      <c r="N1188" s="179">
        <v>0</v>
      </c>
      <c r="O1188" s="179">
        <f>ROUND(E1188*N1188,2)</f>
        <v>0</v>
      </c>
      <c r="P1188" s="179">
        <v>0</v>
      </c>
      <c r="Q1188" s="179">
        <f>ROUND(E1188*P1188,2)</f>
        <v>0</v>
      </c>
      <c r="R1188" s="179" t="s">
        <v>666</v>
      </c>
      <c r="S1188" s="179" t="s">
        <v>290</v>
      </c>
      <c r="T1188" s="180" t="s">
        <v>361</v>
      </c>
      <c r="U1188" s="160">
        <v>0.65300000000000002</v>
      </c>
      <c r="V1188" s="160">
        <f>ROUND(E1188*U1188,2)</f>
        <v>218.91</v>
      </c>
      <c r="W1188" s="160"/>
      <c r="X1188" s="150"/>
      <c r="Y1188" s="150"/>
      <c r="Z1188" s="150"/>
      <c r="AA1188" s="150"/>
      <c r="AB1188" s="150"/>
      <c r="AC1188" s="150"/>
      <c r="AD1188" s="150"/>
      <c r="AE1188" s="150"/>
      <c r="AF1188" s="150"/>
      <c r="AG1188" s="150" t="s">
        <v>1116</v>
      </c>
      <c r="AH1188" s="150"/>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c r="BF1188" s="150"/>
      <c r="BG1188" s="150"/>
      <c r="BH1188" s="150"/>
    </row>
    <row r="1189" spans="1:60" outlineLevel="1" x14ac:dyDescent="0.2">
      <c r="A1189" s="157"/>
      <c r="B1189" s="158"/>
      <c r="C1189" s="186" t="s">
        <v>1121</v>
      </c>
      <c r="D1189" s="165"/>
      <c r="E1189" s="166"/>
      <c r="F1189" s="160"/>
      <c r="G1189" s="160"/>
      <c r="H1189" s="160"/>
      <c r="I1189" s="160"/>
      <c r="J1189" s="160"/>
      <c r="K1189" s="160"/>
      <c r="L1189" s="160"/>
      <c r="M1189" s="160"/>
      <c r="N1189" s="160"/>
      <c r="O1189" s="160"/>
      <c r="P1189" s="160"/>
      <c r="Q1189" s="160"/>
      <c r="R1189" s="160"/>
      <c r="S1189" s="160"/>
      <c r="T1189" s="160"/>
      <c r="U1189" s="160"/>
      <c r="V1189" s="160"/>
      <c r="W1189" s="160"/>
      <c r="X1189" s="150"/>
      <c r="Y1189" s="150"/>
      <c r="Z1189" s="150"/>
      <c r="AA1189" s="150"/>
      <c r="AB1189" s="150"/>
      <c r="AC1189" s="150"/>
      <c r="AD1189" s="150"/>
      <c r="AE1189" s="150"/>
      <c r="AF1189" s="150"/>
      <c r="AG1189" s="150" t="s">
        <v>315</v>
      </c>
      <c r="AH1189" s="150">
        <v>0</v>
      </c>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50"/>
      <c r="BC1189" s="150"/>
      <c r="BD1189" s="150"/>
      <c r="BE1189" s="150"/>
      <c r="BF1189" s="150"/>
      <c r="BG1189" s="150"/>
      <c r="BH1189" s="150"/>
    </row>
    <row r="1190" spans="1:60" ht="22.5" outlineLevel="1" x14ac:dyDescent="0.2">
      <c r="A1190" s="157"/>
      <c r="B1190" s="158"/>
      <c r="C1190" s="186" t="s">
        <v>1122</v>
      </c>
      <c r="D1190" s="165"/>
      <c r="E1190" s="166"/>
      <c r="F1190" s="160"/>
      <c r="G1190" s="160"/>
      <c r="H1190" s="160"/>
      <c r="I1190" s="160"/>
      <c r="J1190" s="160"/>
      <c r="K1190" s="160"/>
      <c r="L1190" s="160"/>
      <c r="M1190" s="160"/>
      <c r="N1190" s="160"/>
      <c r="O1190" s="160"/>
      <c r="P1190" s="160"/>
      <c r="Q1190" s="160"/>
      <c r="R1190" s="160"/>
      <c r="S1190" s="160"/>
      <c r="T1190" s="160"/>
      <c r="U1190" s="160"/>
      <c r="V1190" s="160"/>
      <c r="W1190" s="160"/>
      <c r="X1190" s="150"/>
      <c r="Y1190" s="150"/>
      <c r="Z1190" s="150"/>
      <c r="AA1190" s="150"/>
      <c r="AB1190" s="150"/>
      <c r="AC1190" s="150"/>
      <c r="AD1190" s="150"/>
      <c r="AE1190" s="150"/>
      <c r="AF1190" s="150"/>
      <c r="AG1190" s="150" t="s">
        <v>315</v>
      </c>
      <c r="AH1190" s="150">
        <v>0</v>
      </c>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c r="BF1190" s="150"/>
      <c r="BG1190" s="150"/>
      <c r="BH1190" s="150"/>
    </row>
    <row r="1191" spans="1:60" outlineLevel="1" x14ac:dyDescent="0.2">
      <c r="A1191" s="157"/>
      <c r="B1191" s="158"/>
      <c r="C1191" s="186" t="s">
        <v>1123</v>
      </c>
      <c r="D1191" s="165"/>
      <c r="E1191" s="166"/>
      <c r="F1191" s="160"/>
      <c r="G1191" s="160"/>
      <c r="H1191" s="160"/>
      <c r="I1191" s="160"/>
      <c r="J1191" s="160"/>
      <c r="K1191" s="160"/>
      <c r="L1191" s="160"/>
      <c r="M1191" s="160"/>
      <c r="N1191" s="160"/>
      <c r="O1191" s="160"/>
      <c r="P1191" s="160"/>
      <c r="Q1191" s="160"/>
      <c r="R1191" s="160"/>
      <c r="S1191" s="160"/>
      <c r="T1191" s="160"/>
      <c r="U1191" s="160"/>
      <c r="V1191" s="160"/>
      <c r="W1191" s="160"/>
      <c r="X1191" s="150"/>
      <c r="Y1191" s="150"/>
      <c r="Z1191" s="150"/>
      <c r="AA1191" s="150"/>
      <c r="AB1191" s="150"/>
      <c r="AC1191" s="150"/>
      <c r="AD1191" s="150"/>
      <c r="AE1191" s="150"/>
      <c r="AF1191" s="150"/>
      <c r="AG1191" s="150" t="s">
        <v>315</v>
      </c>
      <c r="AH1191" s="150">
        <v>0</v>
      </c>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c r="BF1191" s="150"/>
      <c r="BG1191" s="150"/>
      <c r="BH1191" s="150"/>
    </row>
    <row r="1192" spans="1:60" outlineLevel="1" x14ac:dyDescent="0.2">
      <c r="A1192" s="157"/>
      <c r="B1192" s="158"/>
      <c r="C1192" s="186" t="s">
        <v>1129</v>
      </c>
      <c r="D1192" s="165"/>
      <c r="E1192" s="166">
        <v>335.23691000000002</v>
      </c>
      <c r="F1192" s="160"/>
      <c r="G1192" s="160"/>
      <c r="H1192" s="160"/>
      <c r="I1192" s="160"/>
      <c r="J1192" s="160"/>
      <c r="K1192" s="160"/>
      <c r="L1192" s="160"/>
      <c r="M1192" s="160"/>
      <c r="N1192" s="160"/>
      <c r="O1192" s="160"/>
      <c r="P1192" s="160"/>
      <c r="Q1192" s="160"/>
      <c r="R1192" s="160"/>
      <c r="S1192" s="160"/>
      <c r="T1192" s="160"/>
      <c r="U1192" s="160"/>
      <c r="V1192" s="160"/>
      <c r="W1192" s="160"/>
      <c r="X1192" s="150"/>
      <c r="Y1192" s="150"/>
      <c r="Z1192" s="150"/>
      <c r="AA1192" s="150"/>
      <c r="AB1192" s="150"/>
      <c r="AC1192" s="150"/>
      <c r="AD1192" s="150"/>
      <c r="AE1192" s="150"/>
      <c r="AF1192" s="150"/>
      <c r="AG1192" s="150" t="s">
        <v>315</v>
      </c>
      <c r="AH1192" s="150">
        <v>0</v>
      </c>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50"/>
      <c r="BC1192" s="150"/>
      <c r="BD1192" s="150"/>
      <c r="BE1192" s="150"/>
      <c r="BF1192" s="150"/>
      <c r="BG1192" s="150"/>
      <c r="BH1192" s="150"/>
    </row>
    <row r="1193" spans="1:60" outlineLevel="1" x14ac:dyDescent="0.2">
      <c r="A1193" s="157"/>
      <c r="B1193" s="158"/>
      <c r="C1193" s="246"/>
      <c r="D1193" s="247"/>
      <c r="E1193" s="247"/>
      <c r="F1193" s="247"/>
      <c r="G1193" s="247"/>
      <c r="H1193" s="160"/>
      <c r="I1193" s="160"/>
      <c r="J1193" s="160"/>
      <c r="K1193" s="160"/>
      <c r="L1193" s="160"/>
      <c r="M1193" s="160"/>
      <c r="N1193" s="160"/>
      <c r="O1193" s="160"/>
      <c r="P1193" s="160"/>
      <c r="Q1193" s="160"/>
      <c r="R1193" s="160"/>
      <c r="S1193" s="160"/>
      <c r="T1193" s="160"/>
      <c r="U1193" s="160"/>
      <c r="V1193" s="160"/>
      <c r="W1193" s="160"/>
      <c r="X1193" s="150"/>
      <c r="Y1193" s="150"/>
      <c r="Z1193" s="150"/>
      <c r="AA1193" s="150"/>
      <c r="AB1193" s="150"/>
      <c r="AC1193" s="150"/>
      <c r="AD1193" s="150"/>
      <c r="AE1193" s="150"/>
      <c r="AF1193" s="150"/>
      <c r="AG1193" s="150" t="s">
        <v>295</v>
      </c>
      <c r="AH1193" s="150"/>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c r="BF1193" s="150"/>
      <c r="BG1193" s="150"/>
      <c r="BH1193" s="150"/>
    </row>
    <row r="1194" spans="1:60" outlineLevel="1" x14ac:dyDescent="0.2">
      <c r="A1194" s="174">
        <v>191</v>
      </c>
      <c r="B1194" s="175" t="s">
        <v>1130</v>
      </c>
      <c r="C1194" s="185" t="s">
        <v>1131</v>
      </c>
      <c r="D1194" s="176" t="s">
        <v>377</v>
      </c>
      <c r="E1194" s="177">
        <v>291.51035000000002</v>
      </c>
      <c r="F1194" s="178"/>
      <c r="G1194" s="179">
        <f>ROUND(E1194*F1194,2)</f>
        <v>0</v>
      </c>
      <c r="H1194" s="178"/>
      <c r="I1194" s="179">
        <f>ROUND(E1194*H1194,2)</f>
        <v>0</v>
      </c>
      <c r="J1194" s="178"/>
      <c r="K1194" s="179">
        <f>ROUND(E1194*J1194,2)</f>
        <v>0</v>
      </c>
      <c r="L1194" s="179">
        <v>21</v>
      </c>
      <c r="M1194" s="179">
        <f>G1194*(1+L1194/100)</f>
        <v>0</v>
      </c>
      <c r="N1194" s="179">
        <v>0</v>
      </c>
      <c r="O1194" s="179">
        <f>ROUND(E1194*N1194,2)</f>
        <v>0</v>
      </c>
      <c r="P1194" s="179">
        <v>0</v>
      </c>
      <c r="Q1194" s="179">
        <f>ROUND(E1194*P1194,2)</f>
        <v>0</v>
      </c>
      <c r="R1194" s="179" t="s">
        <v>666</v>
      </c>
      <c r="S1194" s="179" t="s">
        <v>290</v>
      </c>
      <c r="T1194" s="180" t="s">
        <v>361</v>
      </c>
      <c r="U1194" s="160">
        <v>0.49</v>
      </c>
      <c r="V1194" s="160">
        <f>ROUND(E1194*U1194,2)</f>
        <v>142.84</v>
      </c>
      <c r="W1194" s="160"/>
      <c r="X1194" s="150"/>
      <c r="Y1194" s="150"/>
      <c r="Z1194" s="150"/>
      <c r="AA1194" s="150"/>
      <c r="AB1194" s="150"/>
      <c r="AC1194" s="150"/>
      <c r="AD1194" s="150"/>
      <c r="AE1194" s="150"/>
      <c r="AF1194" s="150"/>
      <c r="AG1194" s="150" t="s">
        <v>1116</v>
      </c>
      <c r="AH1194" s="150"/>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c r="BF1194" s="150"/>
      <c r="BG1194" s="150"/>
      <c r="BH1194" s="150"/>
    </row>
    <row r="1195" spans="1:60" outlineLevel="1" x14ac:dyDescent="0.2">
      <c r="A1195" s="157"/>
      <c r="B1195" s="158"/>
      <c r="C1195" s="244" t="s">
        <v>1132</v>
      </c>
      <c r="D1195" s="245"/>
      <c r="E1195" s="245"/>
      <c r="F1195" s="245"/>
      <c r="G1195" s="245"/>
      <c r="H1195" s="160"/>
      <c r="I1195" s="160"/>
      <c r="J1195" s="160"/>
      <c r="K1195" s="160"/>
      <c r="L1195" s="160"/>
      <c r="M1195" s="160"/>
      <c r="N1195" s="160"/>
      <c r="O1195" s="160"/>
      <c r="P1195" s="160"/>
      <c r="Q1195" s="160"/>
      <c r="R1195" s="160"/>
      <c r="S1195" s="160"/>
      <c r="T1195" s="160"/>
      <c r="U1195" s="160"/>
      <c r="V1195" s="160"/>
      <c r="W1195" s="160"/>
      <c r="X1195" s="150"/>
      <c r="Y1195" s="150"/>
      <c r="Z1195" s="150"/>
      <c r="AA1195" s="150"/>
      <c r="AB1195" s="150"/>
      <c r="AC1195" s="150"/>
      <c r="AD1195" s="150"/>
      <c r="AE1195" s="150"/>
      <c r="AF1195" s="150"/>
      <c r="AG1195" s="150" t="s">
        <v>294</v>
      </c>
      <c r="AH1195" s="150"/>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50"/>
      <c r="BB1195" s="150"/>
      <c r="BC1195" s="150"/>
      <c r="BD1195" s="150"/>
      <c r="BE1195" s="150"/>
      <c r="BF1195" s="150"/>
      <c r="BG1195" s="150"/>
      <c r="BH1195" s="150"/>
    </row>
    <row r="1196" spans="1:60" outlineLevel="1" x14ac:dyDescent="0.2">
      <c r="A1196" s="157"/>
      <c r="B1196" s="158"/>
      <c r="C1196" s="186" t="s">
        <v>1121</v>
      </c>
      <c r="D1196" s="165"/>
      <c r="E1196" s="166"/>
      <c r="F1196" s="160"/>
      <c r="G1196" s="160"/>
      <c r="H1196" s="160"/>
      <c r="I1196" s="160"/>
      <c r="J1196" s="160"/>
      <c r="K1196" s="160"/>
      <c r="L1196" s="160"/>
      <c r="M1196" s="160"/>
      <c r="N1196" s="160"/>
      <c r="O1196" s="160"/>
      <c r="P1196" s="160"/>
      <c r="Q1196" s="160"/>
      <c r="R1196" s="160"/>
      <c r="S1196" s="160"/>
      <c r="T1196" s="160"/>
      <c r="U1196" s="160"/>
      <c r="V1196" s="160"/>
      <c r="W1196" s="160"/>
      <c r="X1196" s="150"/>
      <c r="Y1196" s="150"/>
      <c r="Z1196" s="150"/>
      <c r="AA1196" s="150"/>
      <c r="AB1196" s="150"/>
      <c r="AC1196" s="150"/>
      <c r="AD1196" s="150"/>
      <c r="AE1196" s="150"/>
      <c r="AF1196" s="150"/>
      <c r="AG1196" s="150" t="s">
        <v>315</v>
      </c>
      <c r="AH1196" s="150">
        <v>0</v>
      </c>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c r="BF1196" s="150"/>
      <c r="BG1196" s="150"/>
      <c r="BH1196" s="150"/>
    </row>
    <row r="1197" spans="1:60" ht="22.5" outlineLevel="1" x14ac:dyDescent="0.2">
      <c r="A1197" s="157"/>
      <c r="B1197" s="158"/>
      <c r="C1197" s="186" t="s">
        <v>1122</v>
      </c>
      <c r="D1197" s="165"/>
      <c r="E1197" s="166"/>
      <c r="F1197" s="160"/>
      <c r="G1197" s="160"/>
      <c r="H1197" s="160"/>
      <c r="I1197" s="160"/>
      <c r="J1197" s="160"/>
      <c r="K1197" s="160"/>
      <c r="L1197" s="160"/>
      <c r="M1197" s="160"/>
      <c r="N1197" s="160"/>
      <c r="O1197" s="160"/>
      <c r="P1197" s="160"/>
      <c r="Q1197" s="160"/>
      <c r="R1197" s="160"/>
      <c r="S1197" s="160"/>
      <c r="T1197" s="160"/>
      <c r="U1197" s="160"/>
      <c r="V1197" s="160"/>
      <c r="W1197" s="160"/>
      <c r="X1197" s="150"/>
      <c r="Y1197" s="150"/>
      <c r="Z1197" s="150"/>
      <c r="AA1197" s="150"/>
      <c r="AB1197" s="150"/>
      <c r="AC1197" s="150"/>
      <c r="AD1197" s="150"/>
      <c r="AE1197" s="150"/>
      <c r="AF1197" s="150"/>
      <c r="AG1197" s="150" t="s">
        <v>315</v>
      </c>
      <c r="AH1197" s="150">
        <v>0</v>
      </c>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c r="BF1197" s="150"/>
      <c r="BG1197" s="150"/>
      <c r="BH1197" s="150"/>
    </row>
    <row r="1198" spans="1:60" outlineLevel="1" x14ac:dyDescent="0.2">
      <c r="A1198" s="157"/>
      <c r="B1198" s="158"/>
      <c r="C1198" s="186" t="s">
        <v>1123</v>
      </c>
      <c r="D1198" s="165"/>
      <c r="E1198" s="166"/>
      <c r="F1198" s="160"/>
      <c r="G1198" s="160"/>
      <c r="H1198" s="160"/>
      <c r="I1198" s="160"/>
      <c r="J1198" s="160"/>
      <c r="K1198" s="160"/>
      <c r="L1198" s="160"/>
      <c r="M1198" s="160"/>
      <c r="N1198" s="160"/>
      <c r="O1198" s="160"/>
      <c r="P1198" s="160"/>
      <c r="Q1198" s="160"/>
      <c r="R1198" s="160"/>
      <c r="S1198" s="160"/>
      <c r="T1198" s="160"/>
      <c r="U1198" s="160"/>
      <c r="V1198" s="160"/>
      <c r="W1198" s="160"/>
      <c r="X1198" s="150"/>
      <c r="Y1198" s="150"/>
      <c r="Z1198" s="150"/>
      <c r="AA1198" s="150"/>
      <c r="AB1198" s="150"/>
      <c r="AC1198" s="150"/>
      <c r="AD1198" s="150"/>
      <c r="AE1198" s="150"/>
      <c r="AF1198" s="150"/>
      <c r="AG1198" s="150" t="s">
        <v>315</v>
      </c>
      <c r="AH1198" s="150">
        <v>0</v>
      </c>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c r="BF1198" s="150"/>
      <c r="BG1198" s="150"/>
      <c r="BH1198" s="150"/>
    </row>
    <row r="1199" spans="1:60" outlineLevel="1" x14ac:dyDescent="0.2">
      <c r="A1199" s="157"/>
      <c r="B1199" s="158"/>
      <c r="C1199" s="186" t="s">
        <v>1124</v>
      </c>
      <c r="D1199" s="165"/>
      <c r="E1199" s="166">
        <v>291.51035000000002</v>
      </c>
      <c r="F1199" s="160"/>
      <c r="G1199" s="160"/>
      <c r="H1199" s="160"/>
      <c r="I1199" s="160"/>
      <c r="J1199" s="160"/>
      <c r="K1199" s="160"/>
      <c r="L1199" s="160"/>
      <c r="M1199" s="160"/>
      <c r="N1199" s="160"/>
      <c r="O1199" s="160"/>
      <c r="P1199" s="160"/>
      <c r="Q1199" s="160"/>
      <c r="R1199" s="160"/>
      <c r="S1199" s="160"/>
      <c r="T1199" s="160"/>
      <c r="U1199" s="160"/>
      <c r="V1199" s="160"/>
      <c r="W1199" s="160"/>
      <c r="X1199" s="150"/>
      <c r="Y1199" s="150"/>
      <c r="Z1199" s="150"/>
      <c r="AA1199" s="150"/>
      <c r="AB1199" s="150"/>
      <c r="AC1199" s="150"/>
      <c r="AD1199" s="150"/>
      <c r="AE1199" s="150"/>
      <c r="AF1199" s="150"/>
      <c r="AG1199" s="150" t="s">
        <v>315</v>
      </c>
      <c r="AH1199" s="150">
        <v>0</v>
      </c>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c r="BF1199" s="150"/>
      <c r="BG1199" s="150"/>
      <c r="BH1199" s="150"/>
    </row>
    <row r="1200" spans="1:60" outlineLevel="1" x14ac:dyDescent="0.2">
      <c r="A1200" s="157"/>
      <c r="B1200" s="158"/>
      <c r="C1200" s="246"/>
      <c r="D1200" s="247"/>
      <c r="E1200" s="247"/>
      <c r="F1200" s="247"/>
      <c r="G1200" s="247"/>
      <c r="H1200" s="160"/>
      <c r="I1200" s="160"/>
      <c r="J1200" s="160"/>
      <c r="K1200" s="160"/>
      <c r="L1200" s="160"/>
      <c r="M1200" s="160"/>
      <c r="N1200" s="160"/>
      <c r="O1200" s="160"/>
      <c r="P1200" s="160"/>
      <c r="Q1200" s="160"/>
      <c r="R1200" s="160"/>
      <c r="S1200" s="160"/>
      <c r="T1200" s="160"/>
      <c r="U1200" s="160"/>
      <c r="V1200" s="160"/>
      <c r="W1200" s="160"/>
      <c r="X1200" s="150"/>
      <c r="Y1200" s="150"/>
      <c r="Z1200" s="150"/>
      <c r="AA1200" s="150"/>
      <c r="AB1200" s="150"/>
      <c r="AC1200" s="150"/>
      <c r="AD1200" s="150"/>
      <c r="AE1200" s="150"/>
      <c r="AF1200" s="150"/>
      <c r="AG1200" s="150" t="s">
        <v>295</v>
      </c>
      <c r="AH1200" s="150"/>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c r="BF1200" s="150"/>
      <c r="BG1200" s="150"/>
      <c r="BH1200" s="150"/>
    </row>
    <row r="1201" spans="1:60" outlineLevel="1" x14ac:dyDescent="0.2">
      <c r="A1201" s="174">
        <v>192</v>
      </c>
      <c r="B1201" s="175" t="s">
        <v>1133</v>
      </c>
      <c r="C1201" s="185" t="s">
        <v>1134</v>
      </c>
      <c r="D1201" s="176" t="s">
        <v>377</v>
      </c>
      <c r="E1201" s="177">
        <v>5538.6967400000003</v>
      </c>
      <c r="F1201" s="178"/>
      <c r="G1201" s="179">
        <f>ROUND(E1201*F1201,2)</f>
        <v>0</v>
      </c>
      <c r="H1201" s="178"/>
      <c r="I1201" s="179">
        <f>ROUND(E1201*H1201,2)</f>
        <v>0</v>
      </c>
      <c r="J1201" s="178"/>
      <c r="K1201" s="179">
        <f>ROUND(E1201*J1201,2)</f>
        <v>0</v>
      </c>
      <c r="L1201" s="179">
        <v>21</v>
      </c>
      <c r="M1201" s="179">
        <f>G1201*(1+L1201/100)</f>
        <v>0</v>
      </c>
      <c r="N1201" s="179">
        <v>0</v>
      </c>
      <c r="O1201" s="179">
        <f>ROUND(E1201*N1201,2)</f>
        <v>0</v>
      </c>
      <c r="P1201" s="179">
        <v>0</v>
      </c>
      <c r="Q1201" s="179">
        <f>ROUND(E1201*P1201,2)</f>
        <v>0</v>
      </c>
      <c r="R1201" s="179" t="s">
        <v>666</v>
      </c>
      <c r="S1201" s="179" t="s">
        <v>290</v>
      </c>
      <c r="T1201" s="180" t="s">
        <v>361</v>
      </c>
      <c r="U1201" s="160">
        <v>0</v>
      </c>
      <c r="V1201" s="160">
        <f>ROUND(E1201*U1201,2)</f>
        <v>0</v>
      </c>
      <c r="W1201" s="160"/>
      <c r="X1201" s="150"/>
      <c r="Y1201" s="150"/>
      <c r="Z1201" s="150"/>
      <c r="AA1201" s="150"/>
      <c r="AB1201" s="150"/>
      <c r="AC1201" s="150"/>
      <c r="AD1201" s="150"/>
      <c r="AE1201" s="150"/>
      <c r="AF1201" s="150"/>
      <c r="AG1201" s="150" t="s">
        <v>1116</v>
      </c>
      <c r="AH1201" s="150"/>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c r="BF1201" s="150"/>
      <c r="BG1201" s="150"/>
      <c r="BH1201" s="150"/>
    </row>
    <row r="1202" spans="1:60" outlineLevel="1" x14ac:dyDescent="0.2">
      <c r="A1202" s="157"/>
      <c r="B1202" s="158"/>
      <c r="C1202" s="186" t="s">
        <v>1121</v>
      </c>
      <c r="D1202" s="165"/>
      <c r="E1202" s="166"/>
      <c r="F1202" s="160"/>
      <c r="G1202" s="160"/>
      <c r="H1202" s="160"/>
      <c r="I1202" s="160"/>
      <c r="J1202" s="160"/>
      <c r="K1202" s="160"/>
      <c r="L1202" s="160"/>
      <c r="M1202" s="160"/>
      <c r="N1202" s="160"/>
      <c r="O1202" s="160"/>
      <c r="P1202" s="160"/>
      <c r="Q1202" s="160"/>
      <c r="R1202" s="160"/>
      <c r="S1202" s="160"/>
      <c r="T1202" s="160"/>
      <c r="U1202" s="160"/>
      <c r="V1202" s="160"/>
      <c r="W1202" s="160"/>
      <c r="X1202" s="150"/>
      <c r="Y1202" s="150"/>
      <c r="Z1202" s="150"/>
      <c r="AA1202" s="150"/>
      <c r="AB1202" s="150"/>
      <c r="AC1202" s="150"/>
      <c r="AD1202" s="150"/>
      <c r="AE1202" s="150"/>
      <c r="AF1202" s="150"/>
      <c r="AG1202" s="150" t="s">
        <v>315</v>
      </c>
      <c r="AH1202" s="150">
        <v>0</v>
      </c>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c r="BF1202" s="150"/>
      <c r="BG1202" s="150"/>
      <c r="BH1202" s="150"/>
    </row>
    <row r="1203" spans="1:60" ht="22.5" outlineLevel="1" x14ac:dyDescent="0.2">
      <c r="A1203" s="157"/>
      <c r="B1203" s="158"/>
      <c r="C1203" s="186" t="s">
        <v>1122</v>
      </c>
      <c r="D1203" s="165"/>
      <c r="E1203" s="166"/>
      <c r="F1203" s="160"/>
      <c r="G1203" s="160"/>
      <c r="H1203" s="160"/>
      <c r="I1203" s="160"/>
      <c r="J1203" s="160"/>
      <c r="K1203" s="160"/>
      <c r="L1203" s="160"/>
      <c r="M1203" s="160"/>
      <c r="N1203" s="160"/>
      <c r="O1203" s="160"/>
      <c r="P1203" s="160"/>
      <c r="Q1203" s="160"/>
      <c r="R1203" s="160"/>
      <c r="S1203" s="160"/>
      <c r="T1203" s="160"/>
      <c r="U1203" s="160"/>
      <c r="V1203" s="160"/>
      <c r="W1203" s="160"/>
      <c r="X1203" s="150"/>
      <c r="Y1203" s="150"/>
      <c r="Z1203" s="150"/>
      <c r="AA1203" s="150"/>
      <c r="AB1203" s="150"/>
      <c r="AC1203" s="150"/>
      <c r="AD1203" s="150"/>
      <c r="AE1203" s="150"/>
      <c r="AF1203" s="150"/>
      <c r="AG1203" s="150" t="s">
        <v>315</v>
      </c>
      <c r="AH1203" s="150">
        <v>0</v>
      </c>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c r="BF1203" s="150"/>
      <c r="BG1203" s="150"/>
      <c r="BH1203" s="150"/>
    </row>
    <row r="1204" spans="1:60" outlineLevel="1" x14ac:dyDescent="0.2">
      <c r="A1204" s="157"/>
      <c r="B1204" s="158"/>
      <c r="C1204" s="186" t="s">
        <v>1123</v>
      </c>
      <c r="D1204" s="165"/>
      <c r="E1204" s="166"/>
      <c r="F1204" s="160"/>
      <c r="G1204" s="160"/>
      <c r="H1204" s="160"/>
      <c r="I1204" s="160"/>
      <c r="J1204" s="160"/>
      <c r="K1204" s="160"/>
      <c r="L1204" s="160"/>
      <c r="M1204" s="160"/>
      <c r="N1204" s="160"/>
      <c r="O1204" s="160"/>
      <c r="P1204" s="160"/>
      <c r="Q1204" s="160"/>
      <c r="R1204" s="160"/>
      <c r="S1204" s="160"/>
      <c r="T1204" s="160"/>
      <c r="U1204" s="160"/>
      <c r="V1204" s="160"/>
      <c r="W1204" s="160"/>
      <c r="X1204" s="150"/>
      <c r="Y1204" s="150"/>
      <c r="Z1204" s="150"/>
      <c r="AA1204" s="150"/>
      <c r="AB1204" s="150"/>
      <c r="AC1204" s="150"/>
      <c r="AD1204" s="150"/>
      <c r="AE1204" s="150"/>
      <c r="AF1204" s="150"/>
      <c r="AG1204" s="150" t="s">
        <v>315</v>
      </c>
      <c r="AH1204" s="150">
        <v>0</v>
      </c>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50"/>
      <c r="BC1204" s="150"/>
      <c r="BD1204" s="150"/>
      <c r="BE1204" s="150"/>
      <c r="BF1204" s="150"/>
      <c r="BG1204" s="150"/>
      <c r="BH1204" s="150"/>
    </row>
    <row r="1205" spans="1:60" outlineLevel="1" x14ac:dyDescent="0.2">
      <c r="A1205" s="157"/>
      <c r="B1205" s="158"/>
      <c r="C1205" s="186" t="s">
        <v>1135</v>
      </c>
      <c r="D1205" s="165"/>
      <c r="E1205" s="166">
        <v>5538.6967400000003</v>
      </c>
      <c r="F1205" s="160"/>
      <c r="G1205" s="160"/>
      <c r="H1205" s="160"/>
      <c r="I1205" s="160"/>
      <c r="J1205" s="160"/>
      <c r="K1205" s="160"/>
      <c r="L1205" s="160"/>
      <c r="M1205" s="160"/>
      <c r="N1205" s="160"/>
      <c r="O1205" s="160"/>
      <c r="P1205" s="160"/>
      <c r="Q1205" s="160"/>
      <c r="R1205" s="160"/>
      <c r="S1205" s="160"/>
      <c r="T1205" s="160"/>
      <c r="U1205" s="160"/>
      <c r="V1205" s="160"/>
      <c r="W1205" s="160"/>
      <c r="X1205" s="150"/>
      <c r="Y1205" s="150"/>
      <c r="Z1205" s="150"/>
      <c r="AA1205" s="150"/>
      <c r="AB1205" s="150"/>
      <c r="AC1205" s="150"/>
      <c r="AD1205" s="150"/>
      <c r="AE1205" s="150"/>
      <c r="AF1205" s="150"/>
      <c r="AG1205" s="150" t="s">
        <v>315</v>
      </c>
      <c r="AH1205" s="150">
        <v>0</v>
      </c>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c r="BF1205" s="150"/>
      <c r="BG1205" s="150"/>
      <c r="BH1205" s="150"/>
    </row>
    <row r="1206" spans="1:60" outlineLevel="1" x14ac:dyDescent="0.2">
      <c r="A1206" s="157"/>
      <c r="B1206" s="158"/>
      <c r="C1206" s="246"/>
      <c r="D1206" s="247"/>
      <c r="E1206" s="247"/>
      <c r="F1206" s="247"/>
      <c r="G1206" s="247"/>
      <c r="H1206" s="160"/>
      <c r="I1206" s="160"/>
      <c r="J1206" s="160"/>
      <c r="K1206" s="160"/>
      <c r="L1206" s="160"/>
      <c r="M1206" s="160"/>
      <c r="N1206" s="160"/>
      <c r="O1206" s="160"/>
      <c r="P1206" s="160"/>
      <c r="Q1206" s="160"/>
      <c r="R1206" s="160"/>
      <c r="S1206" s="160"/>
      <c r="T1206" s="160"/>
      <c r="U1206" s="160"/>
      <c r="V1206" s="160"/>
      <c r="W1206" s="160"/>
      <c r="X1206" s="150"/>
      <c r="Y1206" s="150"/>
      <c r="Z1206" s="150"/>
      <c r="AA1206" s="150"/>
      <c r="AB1206" s="150"/>
      <c r="AC1206" s="150"/>
      <c r="AD1206" s="150"/>
      <c r="AE1206" s="150"/>
      <c r="AF1206" s="150"/>
      <c r="AG1206" s="150" t="s">
        <v>295</v>
      </c>
      <c r="AH1206" s="150"/>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row>
    <row r="1207" spans="1:60" outlineLevel="1" x14ac:dyDescent="0.2">
      <c r="A1207" s="174">
        <v>193</v>
      </c>
      <c r="B1207" s="175" t="s">
        <v>1136</v>
      </c>
      <c r="C1207" s="185" t="s">
        <v>1137</v>
      </c>
      <c r="D1207" s="176" t="s">
        <v>377</v>
      </c>
      <c r="E1207" s="177">
        <v>291.51035000000002</v>
      </c>
      <c r="F1207" s="178"/>
      <c r="G1207" s="179">
        <f>ROUND(E1207*F1207,2)</f>
        <v>0</v>
      </c>
      <c r="H1207" s="178"/>
      <c r="I1207" s="179">
        <f>ROUND(E1207*H1207,2)</f>
        <v>0</v>
      </c>
      <c r="J1207" s="178"/>
      <c r="K1207" s="179">
        <f>ROUND(E1207*J1207,2)</f>
        <v>0</v>
      </c>
      <c r="L1207" s="179">
        <v>21</v>
      </c>
      <c r="M1207" s="179">
        <f>G1207*(1+L1207/100)</f>
        <v>0</v>
      </c>
      <c r="N1207" s="179">
        <v>0</v>
      </c>
      <c r="O1207" s="179">
        <f>ROUND(E1207*N1207,2)</f>
        <v>0</v>
      </c>
      <c r="P1207" s="179">
        <v>0</v>
      </c>
      <c r="Q1207" s="179">
        <f>ROUND(E1207*P1207,2)</f>
        <v>0</v>
      </c>
      <c r="R1207" s="179" t="s">
        <v>666</v>
      </c>
      <c r="S1207" s="179" t="s">
        <v>290</v>
      </c>
      <c r="T1207" s="180" t="s">
        <v>361</v>
      </c>
      <c r="U1207" s="160">
        <v>0.94199999999999995</v>
      </c>
      <c r="V1207" s="160">
        <f>ROUND(E1207*U1207,2)</f>
        <v>274.60000000000002</v>
      </c>
      <c r="W1207" s="160"/>
      <c r="X1207" s="150"/>
      <c r="Y1207" s="150"/>
      <c r="Z1207" s="150"/>
      <c r="AA1207" s="150"/>
      <c r="AB1207" s="150"/>
      <c r="AC1207" s="150"/>
      <c r="AD1207" s="150"/>
      <c r="AE1207" s="150"/>
      <c r="AF1207" s="150"/>
      <c r="AG1207" s="150" t="s">
        <v>1116</v>
      </c>
      <c r="AH1207" s="150"/>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row>
    <row r="1208" spans="1:60" outlineLevel="1" x14ac:dyDescent="0.2">
      <c r="A1208" s="157"/>
      <c r="B1208" s="158"/>
      <c r="C1208" s="244" t="s">
        <v>1138</v>
      </c>
      <c r="D1208" s="245"/>
      <c r="E1208" s="245"/>
      <c r="F1208" s="245"/>
      <c r="G1208" s="245"/>
      <c r="H1208" s="160"/>
      <c r="I1208" s="160"/>
      <c r="J1208" s="160"/>
      <c r="K1208" s="160"/>
      <c r="L1208" s="160"/>
      <c r="M1208" s="160"/>
      <c r="N1208" s="160"/>
      <c r="O1208" s="160"/>
      <c r="P1208" s="160"/>
      <c r="Q1208" s="160"/>
      <c r="R1208" s="160"/>
      <c r="S1208" s="160"/>
      <c r="T1208" s="160"/>
      <c r="U1208" s="160"/>
      <c r="V1208" s="160"/>
      <c r="W1208" s="160"/>
      <c r="X1208" s="150"/>
      <c r="Y1208" s="150"/>
      <c r="Z1208" s="150"/>
      <c r="AA1208" s="150"/>
      <c r="AB1208" s="150"/>
      <c r="AC1208" s="150"/>
      <c r="AD1208" s="150"/>
      <c r="AE1208" s="150"/>
      <c r="AF1208" s="150"/>
      <c r="AG1208" s="150" t="s">
        <v>294</v>
      </c>
      <c r="AH1208" s="150"/>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row>
    <row r="1209" spans="1:60" outlineLevel="1" x14ac:dyDescent="0.2">
      <c r="A1209" s="157"/>
      <c r="B1209" s="158"/>
      <c r="C1209" s="186" t="s">
        <v>1121</v>
      </c>
      <c r="D1209" s="165"/>
      <c r="E1209" s="166"/>
      <c r="F1209" s="160"/>
      <c r="G1209" s="160"/>
      <c r="H1209" s="160"/>
      <c r="I1209" s="160"/>
      <c r="J1209" s="160"/>
      <c r="K1209" s="160"/>
      <c r="L1209" s="160"/>
      <c r="M1209" s="160"/>
      <c r="N1209" s="160"/>
      <c r="O1209" s="160"/>
      <c r="P1209" s="160"/>
      <c r="Q1209" s="160"/>
      <c r="R1209" s="160"/>
      <c r="S1209" s="160"/>
      <c r="T1209" s="160"/>
      <c r="U1209" s="160"/>
      <c r="V1209" s="160"/>
      <c r="W1209" s="160"/>
      <c r="X1209" s="150"/>
      <c r="Y1209" s="150"/>
      <c r="Z1209" s="150"/>
      <c r="AA1209" s="150"/>
      <c r="AB1209" s="150"/>
      <c r="AC1209" s="150"/>
      <c r="AD1209" s="150"/>
      <c r="AE1209" s="150"/>
      <c r="AF1209" s="150"/>
      <c r="AG1209" s="150" t="s">
        <v>315</v>
      </c>
      <c r="AH1209" s="150">
        <v>0</v>
      </c>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row>
    <row r="1210" spans="1:60" ht="22.5" outlineLevel="1" x14ac:dyDescent="0.2">
      <c r="A1210" s="157"/>
      <c r="B1210" s="158"/>
      <c r="C1210" s="186" t="s">
        <v>1122</v>
      </c>
      <c r="D1210" s="165"/>
      <c r="E1210" s="166"/>
      <c r="F1210" s="160"/>
      <c r="G1210" s="160"/>
      <c r="H1210" s="160"/>
      <c r="I1210" s="160"/>
      <c r="J1210" s="160"/>
      <c r="K1210" s="160"/>
      <c r="L1210" s="160"/>
      <c r="M1210" s="160"/>
      <c r="N1210" s="160"/>
      <c r="O1210" s="160"/>
      <c r="P1210" s="160"/>
      <c r="Q1210" s="160"/>
      <c r="R1210" s="160"/>
      <c r="S1210" s="160"/>
      <c r="T1210" s="160"/>
      <c r="U1210" s="160"/>
      <c r="V1210" s="160"/>
      <c r="W1210" s="160"/>
      <c r="X1210" s="150"/>
      <c r="Y1210" s="150"/>
      <c r="Z1210" s="150"/>
      <c r="AA1210" s="150"/>
      <c r="AB1210" s="150"/>
      <c r="AC1210" s="150"/>
      <c r="AD1210" s="150"/>
      <c r="AE1210" s="150"/>
      <c r="AF1210" s="150"/>
      <c r="AG1210" s="150" t="s">
        <v>315</v>
      </c>
      <c r="AH1210" s="150">
        <v>0</v>
      </c>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row>
    <row r="1211" spans="1:60" outlineLevel="1" x14ac:dyDescent="0.2">
      <c r="A1211" s="157"/>
      <c r="B1211" s="158"/>
      <c r="C1211" s="186" t="s">
        <v>1123</v>
      </c>
      <c r="D1211" s="165"/>
      <c r="E1211" s="166"/>
      <c r="F1211" s="160"/>
      <c r="G1211" s="160"/>
      <c r="H1211" s="160"/>
      <c r="I1211" s="160"/>
      <c r="J1211" s="160"/>
      <c r="K1211" s="160"/>
      <c r="L1211" s="160"/>
      <c r="M1211" s="160"/>
      <c r="N1211" s="160"/>
      <c r="O1211" s="160"/>
      <c r="P1211" s="160"/>
      <c r="Q1211" s="160"/>
      <c r="R1211" s="160"/>
      <c r="S1211" s="160"/>
      <c r="T1211" s="160"/>
      <c r="U1211" s="160"/>
      <c r="V1211" s="160"/>
      <c r="W1211" s="160"/>
      <c r="X1211" s="150"/>
      <c r="Y1211" s="150"/>
      <c r="Z1211" s="150"/>
      <c r="AA1211" s="150"/>
      <c r="AB1211" s="150"/>
      <c r="AC1211" s="150"/>
      <c r="AD1211" s="150"/>
      <c r="AE1211" s="150"/>
      <c r="AF1211" s="150"/>
      <c r="AG1211" s="150" t="s">
        <v>315</v>
      </c>
      <c r="AH1211" s="150">
        <v>0</v>
      </c>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row>
    <row r="1212" spans="1:60" outlineLevel="1" x14ac:dyDescent="0.2">
      <c r="A1212" s="157"/>
      <c r="B1212" s="158"/>
      <c r="C1212" s="186" t="s">
        <v>1124</v>
      </c>
      <c r="D1212" s="165"/>
      <c r="E1212" s="166">
        <v>291.51035000000002</v>
      </c>
      <c r="F1212" s="160"/>
      <c r="G1212" s="160"/>
      <c r="H1212" s="160"/>
      <c r="I1212" s="160"/>
      <c r="J1212" s="160"/>
      <c r="K1212" s="160"/>
      <c r="L1212" s="160"/>
      <c r="M1212" s="160"/>
      <c r="N1212" s="160"/>
      <c r="O1212" s="160"/>
      <c r="P1212" s="160"/>
      <c r="Q1212" s="160"/>
      <c r="R1212" s="160"/>
      <c r="S1212" s="160"/>
      <c r="T1212" s="160"/>
      <c r="U1212" s="160"/>
      <c r="V1212" s="160"/>
      <c r="W1212" s="160"/>
      <c r="X1212" s="150"/>
      <c r="Y1212" s="150"/>
      <c r="Z1212" s="150"/>
      <c r="AA1212" s="150"/>
      <c r="AB1212" s="150"/>
      <c r="AC1212" s="150"/>
      <c r="AD1212" s="150"/>
      <c r="AE1212" s="150"/>
      <c r="AF1212" s="150"/>
      <c r="AG1212" s="150" t="s">
        <v>315</v>
      </c>
      <c r="AH1212" s="150">
        <v>0</v>
      </c>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row>
    <row r="1213" spans="1:60" outlineLevel="1" x14ac:dyDescent="0.2">
      <c r="A1213" s="157"/>
      <c r="B1213" s="158"/>
      <c r="C1213" s="246"/>
      <c r="D1213" s="247"/>
      <c r="E1213" s="247"/>
      <c r="F1213" s="247"/>
      <c r="G1213" s="247"/>
      <c r="H1213" s="160"/>
      <c r="I1213" s="160"/>
      <c r="J1213" s="160"/>
      <c r="K1213" s="160"/>
      <c r="L1213" s="160"/>
      <c r="M1213" s="160"/>
      <c r="N1213" s="160"/>
      <c r="O1213" s="160"/>
      <c r="P1213" s="160"/>
      <c r="Q1213" s="160"/>
      <c r="R1213" s="160"/>
      <c r="S1213" s="160"/>
      <c r="T1213" s="160"/>
      <c r="U1213" s="160"/>
      <c r="V1213" s="160"/>
      <c r="W1213" s="160"/>
      <c r="X1213" s="150"/>
      <c r="Y1213" s="150"/>
      <c r="Z1213" s="150"/>
      <c r="AA1213" s="150"/>
      <c r="AB1213" s="150"/>
      <c r="AC1213" s="150"/>
      <c r="AD1213" s="150"/>
      <c r="AE1213" s="150"/>
      <c r="AF1213" s="150"/>
      <c r="AG1213" s="150" t="s">
        <v>295</v>
      </c>
      <c r="AH1213" s="150"/>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row>
    <row r="1214" spans="1:60" ht="22.5" outlineLevel="1" x14ac:dyDescent="0.2">
      <c r="A1214" s="174">
        <v>194</v>
      </c>
      <c r="B1214" s="175" t="s">
        <v>1139</v>
      </c>
      <c r="C1214" s="185" t="s">
        <v>1140</v>
      </c>
      <c r="D1214" s="176" t="s">
        <v>377</v>
      </c>
      <c r="E1214" s="177">
        <v>1457.55177</v>
      </c>
      <c r="F1214" s="178"/>
      <c r="G1214" s="179">
        <f>ROUND(E1214*F1214,2)</f>
        <v>0</v>
      </c>
      <c r="H1214" s="178"/>
      <c r="I1214" s="179">
        <f>ROUND(E1214*H1214,2)</f>
        <v>0</v>
      </c>
      <c r="J1214" s="178"/>
      <c r="K1214" s="179">
        <f>ROUND(E1214*J1214,2)</f>
        <v>0</v>
      </c>
      <c r="L1214" s="179">
        <v>21</v>
      </c>
      <c r="M1214" s="179">
        <f>G1214*(1+L1214/100)</f>
        <v>0</v>
      </c>
      <c r="N1214" s="179">
        <v>0</v>
      </c>
      <c r="O1214" s="179">
        <f>ROUND(E1214*N1214,2)</f>
        <v>0</v>
      </c>
      <c r="P1214" s="179">
        <v>0</v>
      </c>
      <c r="Q1214" s="179">
        <f>ROUND(E1214*P1214,2)</f>
        <v>0</v>
      </c>
      <c r="R1214" s="179" t="s">
        <v>666</v>
      </c>
      <c r="S1214" s="179" t="s">
        <v>290</v>
      </c>
      <c r="T1214" s="180" t="s">
        <v>361</v>
      </c>
      <c r="U1214" s="160">
        <v>0.105</v>
      </c>
      <c r="V1214" s="160">
        <f>ROUND(E1214*U1214,2)</f>
        <v>153.04</v>
      </c>
      <c r="W1214" s="160"/>
      <c r="X1214" s="150"/>
      <c r="Y1214" s="150"/>
      <c r="Z1214" s="150"/>
      <c r="AA1214" s="150"/>
      <c r="AB1214" s="150"/>
      <c r="AC1214" s="150"/>
      <c r="AD1214" s="150"/>
      <c r="AE1214" s="150"/>
      <c r="AF1214" s="150"/>
      <c r="AG1214" s="150" t="s">
        <v>1116</v>
      </c>
      <c r="AH1214" s="150"/>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c r="BF1214" s="150"/>
      <c r="BG1214" s="150"/>
      <c r="BH1214" s="150"/>
    </row>
    <row r="1215" spans="1:60" outlineLevel="1" x14ac:dyDescent="0.2">
      <c r="A1215" s="157"/>
      <c r="B1215" s="158"/>
      <c r="C1215" s="186" t="s">
        <v>1121</v>
      </c>
      <c r="D1215" s="165"/>
      <c r="E1215" s="166"/>
      <c r="F1215" s="160"/>
      <c r="G1215" s="160"/>
      <c r="H1215" s="160"/>
      <c r="I1215" s="160"/>
      <c r="J1215" s="160"/>
      <c r="K1215" s="160"/>
      <c r="L1215" s="160"/>
      <c r="M1215" s="160"/>
      <c r="N1215" s="160"/>
      <c r="O1215" s="160"/>
      <c r="P1215" s="160"/>
      <c r="Q1215" s="160"/>
      <c r="R1215" s="160"/>
      <c r="S1215" s="160"/>
      <c r="T1215" s="160"/>
      <c r="U1215" s="160"/>
      <c r="V1215" s="160"/>
      <c r="W1215" s="160"/>
      <c r="X1215" s="150"/>
      <c r="Y1215" s="150"/>
      <c r="Z1215" s="150"/>
      <c r="AA1215" s="150"/>
      <c r="AB1215" s="150"/>
      <c r="AC1215" s="150"/>
      <c r="AD1215" s="150"/>
      <c r="AE1215" s="150"/>
      <c r="AF1215" s="150"/>
      <c r="AG1215" s="150" t="s">
        <v>315</v>
      </c>
      <c r="AH1215" s="150">
        <v>0</v>
      </c>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c r="BF1215" s="150"/>
      <c r="BG1215" s="150"/>
      <c r="BH1215" s="150"/>
    </row>
    <row r="1216" spans="1:60" ht="22.5" outlineLevel="1" x14ac:dyDescent="0.2">
      <c r="A1216" s="157"/>
      <c r="B1216" s="158"/>
      <c r="C1216" s="186" t="s">
        <v>1122</v>
      </c>
      <c r="D1216" s="165"/>
      <c r="E1216" s="166"/>
      <c r="F1216" s="160"/>
      <c r="G1216" s="160"/>
      <c r="H1216" s="160"/>
      <c r="I1216" s="160"/>
      <c r="J1216" s="160"/>
      <c r="K1216" s="160"/>
      <c r="L1216" s="160"/>
      <c r="M1216" s="160"/>
      <c r="N1216" s="160"/>
      <c r="O1216" s="160"/>
      <c r="P1216" s="160"/>
      <c r="Q1216" s="160"/>
      <c r="R1216" s="160"/>
      <c r="S1216" s="160"/>
      <c r="T1216" s="160"/>
      <c r="U1216" s="160"/>
      <c r="V1216" s="160"/>
      <c r="W1216" s="160"/>
      <c r="X1216" s="150"/>
      <c r="Y1216" s="150"/>
      <c r="Z1216" s="150"/>
      <c r="AA1216" s="150"/>
      <c r="AB1216" s="150"/>
      <c r="AC1216" s="150"/>
      <c r="AD1216" s="150"/>
      <c r="AE1216" s="150"/>
      <c r="AF1216" s="150"/>
      <c r="AG1216" s="150" t="s">
        <v>315</v>
      </c>
      <c r="AH1216" s="150">
        <v>0</v>
      </c>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c r="BF1216" s="150"/>
      <c r="BG1216" s="150"/>
      <c r="BH1216" s="150"/>
    </row>
    <row r="1217" spans="1:60" outlineLevel="1" x14ac:dyDescent="0.2">
      <c r="A1217" s="157"/>
      <c r="B1217" s="158"/>
      <c r="C1217" s="186" t="s">
        <v>1123</v>
      </c>
      <c r="D1217" s="165"/>
      <c r="E1217" s="166"/>
      <c r="F1217" s="160"/>
      <c r="G1217" s="160"/>
      <c r="H1217" s="160"/>
      <c r="I1217" s="160"/>
      <c r="J1217" s="160"/>
      <c r="K1217" s="160"/>
      <c r="L1217" s="160"/>
      <c r="M1217" s="160"/>
      <c r="N1217" s="160"/>
      <c r="O1217" s="160"/>
      <c r="P1217" s="160"/>
      <c r="Q1217" s="160"/>
      <c r="R1217" s="160"/>
      <c r="S1217" s="160"/>
      <c r="T1217" s="160"/>
      <c r="U1217" s="160"/>
      <c r="V1217" s="160"/>
      <c r="W1217" s="160"/>
      <c r="X1217" s="150"/>
      <c r="Y1217" s="150"/>
      <c r="Z1217" s="150"/>
      <c r="AA1217" s="150"/>
      <c r="AB1217" s="150"/>
      <c r="AC1217" s="150"/>
      <c r="AD1217" s="150"/>
      <c r="AE1217" s="150"/>
      <c r="AF1217" s="150"/>
      <c r="AG1217" s="150" t="s">
        <v>315</v>
      </c>
      <c r="AH1217" s="150">
        <v>0</v>
      </c>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c r="BF1217" s="150"/>
      <c r="BG1217" s="150"/>
      <c r="BH1217" s="150"/>
    </row>
    <row r="1218" spans="1:60" outlineLevel="1" x14ac:dyDescent="0.2">
      <c r="A1218" s="157"/>
      <c r="B1218" s="158"/>
      <c r="C1218" s="186" t="s">
        <v>1141</v>
      </c>
      <c r="D1218" s="165"/>
      <c r="E1218" s="166">
        <v>1457.55177</v>
      </c>
      <c r="F1218" s="160"/>
      <c r="G1218" s="160"/>
      <c r="H1218" s="160"/>
      <c r="I1218" s="160"/>
      <c r="J1218" s="160"/>
      <c r="K1218" s="160"/>
      <c r="L1218" s="160"/>
      <c r="M1218" s="160"/>
      <c r="N1218" s="160"/>
      <c r="O1218" s="160"/>
      <c r="P1218" s="160"/>
      <c r="Q1218" s="160"/>
      <c r="R1218" s="160"/>
      <c r="S1218" s="160"/>
      <c r="T1218" s="160"/>
      <c r="U1218" s="160"/>
      <c r="V1218" s="160"/>
      <c r="W1218" s="160"/>
      <c r="X1218" s="150"/>
      <c r="Y1218" s="150"/>
      <c r="Z1218" s="150"/>
      <c r="AA1218" s="150"/>
      <c r="AB1218" s="150"/>
      <c r="AC1218" s="150"/>
      <c r="AD1218" s="150"/>
      <c r="AE1218" s="150"/>
      <c r="AF1218" s="150"/>
      <c r="AG1218" s="150" t="s">
        <v>315</v>
      </c>
      <c r="AH1218" s="150">
        <v>0</v>
      </c>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c r="BF1218" s="150"/>
      <c r="BG1218" s="150"/>
      <c r="BH1218" s="150"/>
    </row>
    <row r="1219" spans="1:60" outlineLevel="1" x14ac:dyDescent="0.2">
      <c r="A1219" s="157"/>
      <c r="B1219" s="158"/>
      <c r="C1219" s="246"/>
      <c r="D1219" s="247"/>
      <c r="E1219" s="247"/>
      <c r="F1219" s="247"/>
      <c r="G1219" s="247"/>
      <c r="H1219" s="160"/>
      <c r="I1219" s="160"/>
      <c r="J1219" s="160"/>
      <c r="K1219" s="160"/>
      <c r="L1219" s="160"/>
      <c r="M1219" s="160"/>
      <c r="N1219" s="160"/>
      <c r="O1219" s="160"/>
      <c r="P1219" s="160"/>
      <c r="Q1219" s="160"/>
      <c r="R1219" s="160"/>
      <c r="S1219" s="160"/>
      <c r="T1219" s="160"/>
      <c r="U1219" s="160"/>
      <c r="V1219" s="160"/>
      <c r="W1219" s="160"/>
      <c r="X1219" s="150"/>
      <c r="Y1219" s="150"/>
      <c r="Z1219" s="150"/>
      <c r="AA1219" s="150"/>
      <c r="AB1219" s="150"/>
      <c r="AC1219" s="150"/>
      <c r="AD1219" s="150"/>
      <c r="AE1219" s="150"/>
      <c r="AF1219" s="150"/>
      <c r="AG1219" s="150" t="s">
        <v>295</v>
      </c>
      <c r="AH1219" s="150"/>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c r="BF1219" s="150"/>
      <c r="BG1219" s="150"/>
      <c r="BH1219" s="150"/>
    </row>
    <row r="1220" spans="1:60" outlineLevel="1" x14ac:dyDescent="0.2">
      <c r="A1220" s="174">
        <v>195</v>
      </c>
      <c r="B1220" s="175" t="s">
        <v>1142</v>
      </c>
      <c r="C1220" s="185" t="s">
        <v>1143</v>
      </c>
      <c r="D1220" s="176" t="s">
        <v>377</v>
      </c>
      <c r="E1220" s="177">
        <v>291.51035000000002</v>
      </c>
      <c r="F1220" s="178"/>
      <c r="G1220" s="179">
        <f>ROUND(E1220*F1220,2)</f>
        <v>0</v>
      </c>
      <c r="H1220" s="178"/>
      <c r="I1220" s="179">
        <f>ROUND(E1220*H1220,2)</f>
        <v>0</v>
      </c>
      <c r="J1220" s="178"/>
      <c r="K1220" s="179">
        <f>ROUND(E1220*J1220,2)</f>
        <v>0</v>
      </c>
      <c r="L1220" s="179">
        <v>21</v>
      </c>
      <c r="M1220" s="179">
        <f>G1220*(1+L1220/100)</f>
        <v>0</v>
      </c>
      <c r="N1220" s="179">
        <v>0</v>
      </c>
      <c r="O1220" s="179">
        <f>ROUND(E1220*N1220,2)</f>
        <v>0</v>
      </c>
      <c r="P1220" s="179">
        <v>0</v>
      </c>
      <c r="Q1220" s="179">
        <f>ROUND(E1220*P1220,2)</f>
        <v>0</v>
      </c>
      <c r="R1220" s="179" t="s">
        <v>666</v>
      </c>
      <c r="S1220" s="179" t="s">
        <v>290</v>
      </c>
      <c r="T1220" s="180" t="s">
        <v>361</v>
      </c>
      <c r="U1220" s="160">
        <v>0</v>
      </c>
      <c r="V1220" s="160">
        <f>ROUND(E1220*U1220,2)</f>
        <v>0</v>
      </c>
      <c r="W1220" s="160"/>
      <c r="X1220" s="150"/>
      <c r="Y1220" s="150"/>
      <c r="Z1220" s="150"/>
      <c r="AA1220" s="150"/>
      <c r="AB1220" s="150"/>
      <c r="AC1220" s="150"/>
      <c r="AD1220" s="150"/>
      <c r="AE1220" s="150"/>
      <c r="AF1220" s="150"/>
      <c r="AG1220" s="150" t="s">
        <v>1116</v>
      </c>
      <c r="AH1220" s="150"/>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c r="BF1220" s="150"/>
      <c r="BG1220" s="150"/>
      <c r="BH1220" s="150"/>
    </row>
    <row r="1221" spans="1:60" outlineLevel="1" x14ac:dyDescent="0.2">
      <c r="A1221" s="157"/>
      <c r="B1221" s="158"/>
      <c r="C1221" s="186" t="s">
        <v>1121</v>
      </c>
      <c r="D1221" s="165"/>
      <c r="E1221" s="166"/>
      <c r="F1221" s="160"/>
      <c r="G1221" s="160"/>
      <c r="H1221" s="160"/>
      <c r="I1221" s="160"/>
      <c r="J1221" s="160"/>
      <c r="K1221" s="160"/>
      <c r="L1221" s="160"/>
      <c r="M1221" s="160"/>
      <c r="N1221" s="160"/>
      <c r="O1221" s="160"/>
      <c r="P1221" s="160"/>
      <c r="Q1221" s="160"/>
      <c r="R1221" s="160"/>
      <c r="S1221" s="160"/>
      <c r="T1221" s="160"/>
      <c r="U1221" s="160"/>
      <c r="V1221" s="160"/>
      <c r="W1221" s="160"/>
      <c r="X1221" s="150"/>
      <c r="Y1221" s="150"/>
      <c r="Z1221" s="150"/>
      <c r="AA1221" s="150"/>
      <c r="AB1221" s="150"/>
      <c r="AC1221" s="150"/>
      <c r="AD1221" s="150"/>
      <c r="AE1221" s="150"/>
      <c r="AF1221" s="150"/>
      <c r="AG1221" s="150" t="s">
        <v>315</v>
      </c>
      <c r="AH1221" s="150">
        <v>0</v>
      </c>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c r="BF1221" s="150"/>
      <c r="BG1221" s="150"/>
      <c r="BH1221" s="150"/>
    </row>
    <row r="1222" spans="1:60" ht="22.5" outlineLevel="1" x14ac:dyDescent="0.2">
      <c r="A1222" s="157"/>
      <c r="B1222" s="158"/>
      <c r="C1222" s="186" t="s">
        <v>1122</v>
      </c>
      <c r="D1222" s="165"/>
      <c r="E1222" s="166"/>
      <c r="F1222" s="160"/>
      <c r="G1222" s="160"/>
      <c r="H1222" s="160"/>
      <c r="I1222" s="160"/>
      <c r="J1222" s="160"/>
      <c r="K1222" s="160"/>
      <c r="L1222" s="160"/>
      <c r="M1222" s="160"/>
      <c r="N1222" s="160"/>
      <c r="O1222" s="160"/>
      <c r="P1222" s="160"/>
      <c r="Q1222" s="160"/>
      <c r="R1222" s="160"/>
      <c r="S1222" s="160"/>
      <c r="T1222" s="160"/>
      <c r="U1222" s="160"/>
      <c r="V1222" s="160"/>
      <c r="W1222" s="160"/>
      <c r="X1222" s="150"/>
      <c r="Y1222" s="150"/>
      <c r="Z1222" s="150"/>
      <c r="AA1222" s="150"/>
      <c r="AB1222" s="150"/>
      <c r="AC1222" s="150"/>
      <c r="AD1222" s="150"/>
      <c r="AE1222" s="150"/>
      <c r="AF1222" s="150"/>
      <c r="AG1222" s="150" t="s">
        <v>315</v>
      </c>
      <c r="AH1222" s="150">
        <v>0</v>
      </c>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c r="BF1222" s="150"/>
      <c r="BG1222" s="150"/>
      <c r="BH1222" s="150"/>
    </row>
    <row r="1223" spans="1:60" outlineLevel="1" x14ac:dyDescent="0.2">
      <c r="A1223" s="157"/>
      <c r="B1223" s="158"/>
      <c r="C1223" s="186" t="s">
        <v>1123</v>
      </c>
      <c r="D1223" s="165"/>
      <c r="E1223" s="166"/>
      <c r="F1223" s="160"/>
      <c r="G1223" s="160"/>
      <c r="H1223" s="160"/>
      <c r="I1223" s="160"/>
      <c r="J1223" s="160"/>
      <c r="K1223" s="160"/>
      <c r="L1223" s="160"/>
      <c r="M1223" s="160"/>
      <c r="N1223" s="160"/>
      <c r="O1223" s="160"/>
      <c r="P1223" s="160"/>
      <c r="Q1223" s="160"/>
      <c r="R1223" s="160"/>
      <c r="S1223" s="160"/>
      <c r="T1223" s="160"/>
      <c r="U1223" s="160"/>
      <c r="V1223" s="160"/>
      <c r="W1223" s="160"/>
      <c r="X1223" s="150"/>
      <c r="Y1223" s="150"/>
      <c r="Z1223" s="150"/>
      <c r="AA1223" s="150"/>
      <c r="AB1223" s="150"/>
      <c r="AC1223" s="150"/>
      <c r="AD1223" s="150"/>
      <c r="AE1223" s="150"/>
      <c r="AF1223" s="150"/>
      <c r="AG1223" s="150" t="s">
        <v>315</v>
      </c>
      <c r="AH1223" s="150">
        <v>0</v>
      </c>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c r="BF1223" s="150"/>
      <c r="BG1223" s="150"/>
      <c r="BH1223" s="150"/>
    </row>
    <row r="1224" spans="1:60" outlineLevel="1" x14ac:dyDescent="0.2">
      <c r="A1224" s="157"/>
      <c r="B1224" s="158"/>
      <c r="C1224" s="186" t="s">
        <v>1124</v>
      </c>
      <c r="D1224" s="165"/>
      <c r="E1224" s="166">
        <v>291.51035000000002</v>
      </c>
      <c r="F1224" s="160"/>
      <c r="G1224" s="160"/>
      <c r="H1224" s="160"/>
      <c r="I1224" s="160"/>
      <c r="J1224" s="160"/>
      <c r="K1224" s="160"/>
      <c r="L1224" s="160"/>
      <c r="M1224" s="160"/>
      <c r="N1224" s="160"/>
      <c r="O1224" s="160"/>
      <c r="P1224" s="160"/>
      <c r="Q1224" s="160"/>
      <c r="R1224" s="160"/>
      <c r="S1224" s="160"/>
      <c r="T1224" s="160"/>
      <c r="U1224" s="160"/>
      <c r="V1224" s="160"/>
      <c r="W1224" s="160"/>
      <c r="X1224" s="150"/>
      <c r="Y1224" s="150"/>
      <c r="Z1224" s="150"/>
      <c r="AA1224" s="150"/>
      <c r="AB1224" s="150"/>
      <c r="AC1224" s="150"/>
      <c r="AD1224" s="150"/>
      <c r="AE1224" s="150"/>
      <c r="AF1224" s="150"/>
      <c r="AG1224" s="150" t="s">
        <v>315</v>
      </c>
      <c r="AH1224" s="150">
        <v>0</v>
      </c>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50"/>
      <c r="BC1224" s="150"/>
      <c r="BD1224" s="150"/>
      <c r="BE1224" s="150"/>
      <c r="BF1224" s="150"/>
      <c r="BG1224" s="150"/>
      <c r="BH1224" s="150"/>
    </row>
    <row r="1225" spans="1:60" outlineLevel="1" x14ac:dyDescent="0.2">
      <c r="A1225" s="157"/>
      <c r="B1225" s="158"/>
      <c r="C1225" s="246"/>
      <c r="D1225" s="247"/>
      <c r="E1225" s="247"/>
      <c r="F1225" s="247"/>
      <c r="G1225" s="247"/>
      <c r="H1225" s="160"/>
      <c r="I1225" s="160"/>
      <c r="J1225" s="160"/>
      <c r="K1225" s="160"/>
      <c r="L1225" s="160"/>
      <c r="M1225" s="160"/>
      <c r="N1225" s="160"/>
      <c r="O1225" s="160"/>
      <c r="P1225" s="160"/>
      <c r="Q1225" s="160"/>
      <c r="R1225" s="160"/>
      <c r="S1225" s="160"/>
      <c r="T1225" s="160"/>
      <c r="U1225" s="160"/>
      <c r="V1225" s="160"/>
      <c r="W1225" s="160"/>
      <c r="X1225" s="150"/>
      <c r="Y1225" s="150"/>
      <c r="Z1225" s="150"/>
      <c r="AA1225" s="150"/>
      <c r="AB1225" s="150"/>
      <c r="AC1225" s="150"/>
      <c r="AD1225" s="150"/>
      <c r="AE1225" s="150"/>
      <c r="AF1225" s="150"/>
      <c r="AG1225" s="150" t="s">
        <v>295</v>
      </c>
      <c r="AH1225" s="150"/>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c r="BF1225" s="150"/>
      <c r="BG1225" s="150"/>
      <c r="BH1225" s="150"/>
    </row>
    <row r="1226" spans="1:60" x14ac:dyDescent="0.2">
      <c r="A1226" s="5"/>
      <c r="B1226" s="6"/>
      <c r="C1226" s="187"/>
      <c r="D1226" s="8"/>
      <c r="E1226" s="5"/>
      <c r="F1226" s="5"/>
      <c r="G1226" s="5"/>
      <c r="H1226" s="5"/>
      <c r="I1226" s="5"/>
      <c r="J1226" s="5"/>
      <c r="K1226" s="5"/>
      <c r="L1226" s="5"/>
      <c r="M1226" s="5"/>
      <c r="N1226" s="5"/>
      <c r="O1226" s="5"/>
      <c r="P1226" s="5"/>
      <c r="Q1226" s="5"/>
      <c r="R1226" s="5"/>
      <c r="S1226" s="5"/>
      <c r="T1226" s="5"/>
      <c r="U1226" s="5"/>
      <c r="V1226" s="5"/>
      <c r="W1226" s="5"/>
      <c r="AE1226">
        <v>15</v>
      </c>
      <c r="AF1226">
        <v>21</v>
      </c>
    </row>
    <row r="1227" spans="1:60" x14ac:dyDescent="0.2">
      <c r="A1227" s="153"/>
      <c r="B1227" s="154" t="s">
        <v>29</v>
      </c>
      <c r="C1227" s="188"/>
      <c r="D1227" s="155"/>
      <c r="E1227" s="156"/>
      <c r="F1227" s="156"/>
      <c r="G1227" s="183">
        <f>G8+G27+G102+G204+G284+G317+G324+G419+G448+G514+G744+G752+G765+G830+G852+G861+G896+G924+G929+G932+G944+G1024+G1047+G1110+G1132+G1144+G1161+G1166+G1171</f>
        <v>0</v>
      </c>
      <c r="H1227" s="5"/>
      <c r="I1227" s="5"/>
      <c r="J1227" s="5"/>
      <c r="K1227" s="5"/>
      <c r="L1227" s="5"/>
      <c r="M1227" s="5"/>
      <c r="N1227" s="5"/>
      <c r="O1227" s="5"/>
      <c r="P1227" s="5"/>
      <c r="Q1227" s="5"/>
      <c r="R1227" s="5"/>
      <c r="S1227" s="5"/>
      <c r="T1227" s="5"/>
      <c r="U1227" s="5"/>
      <c r="V1227" s="5"/>
      <c r="W1227" s="5"/>
      <c r="AE1227">
        <f>SUMIF(L7:L1225,AE1226,G7:G1225)</f>
        <v>0</v>
      </c>
      <c r="AF1227">
        <f>SUMIF(L7:L1225,AF1226,G7:G1225)</f>
        <v>0</v>
      </c>
      <c r="AG1227" t="s">
        <v>336</v>
      </c>
    </row>
    <row r="1228" spans="1:60" x14ac:dyDescent="0.2">
      <c r="A1228" s="261" t="s">
        <v>1144</v>
      </c>
      <c r="B1228" s="261"/>
      <c r="C1228" s="187"/>
      <c r="D1228" s="8"/>
      <c r="E1228" s="5"/>
      <c r="F1228" s="5"/>
      <c r="G1228" s="5"/>
      <c r="H1228" s="5"/>
      <c r="I1228" s="5"/>
      <c r="J1228" s="5"/>
      <c r="K1228" s="5"/>
      <c r="L1228" s="5"/>
      <c r="M1228" s="5"/>
      <c r="N1228" s="5"/>
      <c r="O1228" s="5"/>
      <c r="P1228" s="5"/>
      <c r="Q1228" s="5"/>
      <c r="R1228" s="5"/>
      <c r="S1228" s="5"/>
      <c r="T1228" s="5"/>
      <c r="U1228" s="5"/>
      <c r="V1228" s="5"/>
      <c r="W1228" s="5"/>
    </row>
    <row r="1229" spans="1:60" x14ac:dyDescent="0.2">
      <c r="A1229" s="5"/>
      <c r="B1229" s="6" t="s">
        <v>1145</v>
      </c>
      <c r="C1229" s="187" t="s">
        <v>1146</v>
      </c>
      <c r="D1229" s="8"/>
      <c r="E1229" s="5"/>
      <c r="F1229" s="5"/>
      <c r="G1229" s="5"/>
      <c r="H1229" s="5"/>
      <c r="I1229" s="5"/>
      <c r="J1229" s="5"/>
      <c r="K1229" s="5"/>
      <c r="L1229" s="5"/>
      <c r="M1229" s="5"/>
      <c r="N1229" s="5"/>
      <c r="O1229" s="5"/>
      <c r="P1229" s="5"/>
      <c r="Q1229" s="5"/>
      <c r="R1229" s="5"/>
      <c r="S1229" s="5"/>
      <c r="T1229" s="5"/>
      <c r="U1229" s="5"/>
      <c r="V1229" s="5"/>
      <c r="W1229" s="5"/>
      <c r="AG1229" t="s">
        <v>1147</v>
      </c>
    </row>
    <row r="1230" spans="1:60" x14ac:dyDescent="0.2">
      <c r="A1230" s="5"/>
      <c r="B1230" s="6" t="s">
        <v>1148</v>
      </c>
      <c r="C1230" s="187" t="s">
        <v>1149</v>
      </c>
      <c r="D1230" s="8"/>
      <c r="E1230" s="5"/>
      <c r="F1230" s="5"/>
      <c r="G1230" s="5"/>
      <c r="H1230" s="5"/>
      <c r="I1230" s="5"/>
      <c r="J1230" s="5"/>
      <c r="K1230" s="5"/>
      <c r="L1230" s="5"/>
      <c r="M1230" s="5"/>
      <c r="N1230" s="5"/>
      <c r="O1230" s="5"/>
      <c r="P1230" s="5"/>
      <c r="Q1230" s="5"/>
      <c r="R1230" s="5"/>
      <c r="S1230" s="5"/>
      <c r="T1230" s="5"/>
      <c r="U1230" s="5"/>
      <c r="V1230" s="5"/>
      <c r="W1230" s="5"/>
      <c r="AG1230" t="s">
        <v>1150</v>
      </c>
    </row>
    <row r="1231" spans="1:60" x14ac:dyDescent="0.2">
      <c r="A1231" s="5"/>
      <c r="B1231" s="6"/>
      <c r="C1231" s="187" t="s">
        <v>1151</v>
      </c>
      <c r="D1231" s="8"/>
      <c r="E1231" s="5"/>
      <c r="F1231" s="5"/>
      <c r="G1231" s="5"/>
      <c r="H1231" s="5"/>
      <c r="I1231" s="5"/>
      <c r="J1231" s="5"/>
      <c r="K1231" s="5"/>
      <c r="L1231" s="5"/>
      <c r="M1231" s="5"/>
      <c r="N1231" s="5"/>
      <c r="O1231" s="5"/>
      <c r="P1231" s="5"/>
      <c r="Q1231" s="5"/>
      <c r="R1231" s="5"/>
      <c r="S1231" s="5"/>
      <c r="T1231" s="5"/>
      <c r="U1231" s="5"/>
      <c r="V1231" s="5"/>
      <c r="W1231" s="5"/>
      <c r="AG1231" t="s">
        <v>1152</v>
      </c>
    </row>
    <row r="1232" spans="1:60" x14ac:dyDescent="0.2">
      <c r="A1232" s="5"/>
      <c r="B1232" s="6"/>
      <c r="C1232" s="187"/>
      <c r="D1232" s="8"/>
      <c r="E1232" s="5"/>
      <c r="F1232" s="5"/>
      <c r="G1232" s="5"/>
      <c r="H1232" s="5"/>
      <c r="I1232" s="5"/>
      <c r="J1232" s="5"/>
      <c r="K1232" s="5"/>
      <c r="L1232" s="5"/>
      <c r="M1232" s="5"/>
      <c r="N1232" s="5"/>
      <c r="O1232" s="5"/>
      <c r="P1232" s="5"/>
      <c r="Q1232" s="5"/>
      <c r="R1232" s="5"/>
      <c r="S1232" s="5"/>
      <c r="T1232" s="5"/>
      <c r="U1232" s="5"/>
      <c r="V1232" s="5"/>
      <c r="W1232" s="5"/>
    </row>
    <row r="1233" spans="3:33" x14ac:dyDescent="0.2">
      <c r="C1233" s="189"/>
      <c r="D1233" s="141"/>
      <c r="AG1233" t="s">
        <v>337</v>
      </c>
    </row>
    <row r="1234" spans="3:33" x14ac:dyDescent="0.2">
      <c r="D1234" s="141"/>
    </row>
    <row r="1235" spans="3:33" x14ac:dyDescent="0.2">
      <c r="D1235" s="141"/>
    </row>
    <row r="1236" spans="3:33" x14ac:dyDescent="0.2">
      <c r="D1236" s="141"/>
    </row>
    <row r="1237" spans="3:33" x14ac:dyDescent="0.2">
      <c r="D1237" s="141"/>
    </row>
    <row r="1238" spans="3:33" x14ac:dyDescent="0.2">
      <c r="D1238" s="141"/>
    </row>
    <row r="1239" spans="3:33" x14ac:dyDescent="0.2">
      <c r="D1239" s="141"/>
    </row>
    <row r="1240" spans="3:33" x14ac:dyDescent="0.2">
      <c r="D1240" s="141"/>
    </row>
    <row r="1241" spans="3:33" x14ac:dyDescent="0.2">
      <c r="D1241" s="141"/>
    </row>
    <row r="1242" spans="3:33" x14ac:dyDescent="0.2">
      <c r="D1242" s="141"/>
    </row>
    <row r="1243" spans="3:33" x14ac:dyDescent="0.2">
      <c r="D1243" s="141"/>
    </row>
    <row r="1244" spans="3:33" x14ac:dyDescent="0.2">
      <c r="D1244" s="141"/>
    </row>
    <row r="1245" spans="3:33" x14ac:dyDescent="0.2">
      <c r="D1245" s="141"/>
    </row>
    <row r="1246" spans="3:33" x14ac:dyDescent="0.2">
      <c r="D1246" s="141"/>
    </row>
    <row r="1247" spans="3:33" x14ac:dyDescent="0.2">
      <c r="D1247" s="141"/>
    </row>
    <row r="1248" spans="3:33"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60">
    <mergeCell ref="A1:G1"/>
    <mergeCell ref="C2:G2"/>
    <mergeCell ref="C3:G3"/>
    <mergeCell ref="C4:G4"/>
    <mergeCell ref="A1228:B1228"/>
    <mergeCell ref="C26:G26"/>
    <mergeCell ref="C29:G29"/>
    <mergeCell ref="C33:G33"/>
    <mergeCell ref="C35:G35"/>
    <mergeCell ref="C41:G41"/>
    <mergeCell ref="C61:G61"/>
    <mergeCell ref="C65:G65"/>
    <mergeCell ref="C67:G67"/>
    <mergeCell ref="C73:G73"/>
    <mergeCell ref="C75:G75"/>
    <mergeCell ref="C81:G81"/>
    <mergeCell ref="C43:G43"/>
    <mergeCell ref="C49:G49"/>
    <mergeCell ref="C51:G51"/>
    <mergeCell ref="C54:G54"/>
    <mergeCell ref="C56:G56"/>
    <mergeCell ref="C59:G59"/>
    <mergeCell ref="C114:G114"/>
    <mergeCell ref="C119:G119"/>
    <mergeCell ref="C127:G127"/>
    <mergeCell ref="C137:G137"/>
    <mergeCell ref="C145:G145"/>
    <mergeCell ref="C149:G149"/>
    <mergeCell ref="C83:G83"/>
    <mergeCell ref="C87:G87"/>
    <mergeCell ref="C94:G94"/>
    <mergeCell ref="C101:G101"/>
    <mergeCell ref="C106:G106"/>
    <mergeCell ref="C110:G110"/>
    <mergeCell ref="C179:G179"/>
    <mergeCell ref="C183:G183"/>
    <mergeCell ref="C187:G187"/>
    <mergeCell ref="C191:G191"/>
    <mergeCell ref="C195:G195"/>
    <mergeCell ref="C199:G199"/>
    <mergeCell ref="C153:G153"/>
    <mergeCell ref="C157:G157"/>
    <mergeCell ref="C161:G161"/>
    <mergeCell ref="C166:G166"/>
    <mergeCell ref="C170:G170"/>
    <mergeCell ref="C175:G175"/>
    <mergeCell ref="C221:G221"/>
    <mergeCell ref="C225:G225"/>
    <mergeCell ref="C233:G233"/>
    <mergeCell ref="C235:G235"/>
    <mergeCell ref="C257:G257"/>
    <mergeCell ref="C259:G259"/>
    <mergeCell ref="C203:G203"/>
    <mergeCell ref="C206:G206"/>
    <mergeCell ref="C209:G209"/>
    <mergeCell ref="C211:G211"/>
    <mergeCell ref="C215:G215"/>
    <mergeCell ref="C217:G217"/>
    <mergeCell ref="C291:G291"/>
    <mergeCell ref="C292:G292"/>
    <mergeCell ref="C295:G295"/>
    <mergeCell ref="C297:G297"/>
    <mergeCell ref="C301:G301"/>
    <mergeCell ref="C303:G303"/>
    <mergeCell ref="C263:G263"/>
    <mergeCell ref="C270:G270"/>
    <mergeCell ref="C275:G275"/>
    <mergeCell ref="C283:G283"/>
    <mergeCell ref="C286:G286"/>
    <mergeCell ref="C289:G289"/>
    <mergeCell ref="C361:G361"/>
    <mergeCell ref="C363:G363"/>
    <mergeCell ref="C367:G367"/>
    <mergeCell ref="C371:G371"/>
    <mergeCell ref="C375:G375"/>
    <mergeCell ref="C379:G379"/>
    <mergeCell ref="C312:G312"/>
    <mergeCell ref="C316:G316"/>
    <mergeCell ref="C323:G323"/>
    <mergeCell ref="C339:G339"/>
    <mergeCell ref="C343:G343"/>
    <mergeCell ref="C354:G354"/>
    <mergeCell ref="C408:G408"/>
    <mergeCell ref="C412:G412"/>
    <mergeCell ref="C414:G414"/>
    <mergeCell ref="C416:G416"/>
    <mergeCell ref="C418:G418"/>
    <mergeCell ref="C428:G428"/>
    <mergeCell ref="C383:G383"/>
    <mergeCell ref="C387:G387"/>
    <mergeCell ref="C391:G391"/>
    <mergeCell ref="C396:G396"/>
    <mergeCell ref="C400:G400"/>
    <mergeCell ref="C404:G404"/>
    <mergeCell ref="C461:G461"/>
    <mergeCell ref="C462:G462"/>
    <mergeCell ref="C465:G465"/>
    <mergeCell ref="C470:G470"/>
    <mergeCell ref="C474:G474"/>
    <mergeCell ref="C482:G482"/>
    <mergeCell ref="C433:G433"/>
    <mergeCell ref="C442:G442"/>
    <mergeCell ref="C447:G447"/>
    <mergeCell ref="C450:G450"/>
    <mergeCell ref="C455:G455"/>
    <mergeCell ref="C459:G459"/>
    <mergeCell ref="C509:G509"/>
    <mergeCell ref="C513:G513"/>
    <mergeCell ref="C516:G516"/>
    <mergeCell ref="C524:G524"/>
    <mergeCell ref="C530:G530"/>
    <mergeCell ref="C532:G532"/>
    <mergeCell ref="C486:G486"/>
    <mergeCell ref="C490:G490"/>
    <mergeCell ref="C496:G496"/>
    <mergeCell ref="C498:G498"/>
    <mergeCell ref="C499:G499"/>
    <mergeCell ref="C505:G505"/>
    <mergeCell ref="C555:G555"/>
    <mergeCell ref="C557:G557"/>
    <mergeCell ref="C558:G558"/>
    <mergeCell ref="C568:G568"/>
    <mergeCell ref="C570:G570"/>
    <mergeCell ref="C571:G571"/>
    <mergeCell ref="C536:G536"/>
    <mergeCell ref="C538:G538"/>
    <mergeCell ref="C542:G542"/>
    <mergeCell ref="C548:G548"/>
    <mergeCell ref="C550:G550"/>
    <mergeCell ref="C551:G551"/>
    <mergeCell ref="C604:G604"/>
    <mergeCell ref="C606:G606"/>
    <mergeCell ref="C613:G613"/>
    <mergeCell ref="C619:G619"/>
    <mergeCell ref="C621:G621"/>
    <mergeCell ref="C629:G629"/>
    <mergeCell ref="C575:G575"/>
    <mergeCell ref="C577:G577"/>
    <mergeCell ref="C580:G580"/>
    <mergeCell ref="C587:G587"/>
    <mergeCell ref="C591:G591"/>
    <mergeCell ref="C598:G598"/>
    <mergeCell ref="C682:G682"/>
    <mergeCell ref="C690:G690"/>
    <mergeCell ref="C694:G694"/>
    <mergeCell ref="C698:G698"/>
    <mergeCell ref="C702:G702"/>
    <mergeCell ref="C706:G706"/>
    <mergeCell ref="C636:G636"/>
    <mergeCell ref="C640:G640"/>
    <mergeCell ref="C653:G653"/>
    <mergeCell ref="C670:G670"/>
    <mergeCell ref="C675:G675"/>
    <mergeCell ref="C677:G677"/>
    <mergeCell ref="C746:G746"/>
    <mergeCell ref="C751:G751"/>
    <mergeCell ref="C754:G754"/>
    <mergeCell ref="C756:G756"/>
    <mergeCell ref="C758:G758"/>
    <mergeCell ref="C760:G760"/>
    <mergeCell ref="C711:G711"/>
    <mergeCell ref="C720:G720"/>
    <mergeCell ref="C727:G727"/>
    <mergeCell ref="C735:G735"/>
    <mergeCell ref="C741:G741"/>
    <mergeCell ref="C743:G743"/>
    <mergeCell ref="C796:G796"/>
    <mergeCell ref="C802:G802"/>
    <mergeCell ref="C806:G806"/>
    <mergeCell ref="C818:G818"/>
    <mergeCell ref="C823:G823"/>
    <mergeCell ref="C825:G825"/>
    <mergeCell ref="C762:G762"/>
    <mergeCell ref="C764:G764"/>
    <mergeCell ref="C777:G777"/>
    <mergeCell ref="C779:G779"/>
    <mergeCell ref="C780:G780"/>
    <mergeCell ref="C784:G784"/>
    <mergeCell ref="C854:G854"/>
    <mergeCell ref="C856:G856"/>
    <mergeCell ref="C860:G860"/>
    <mergeCell ref="C866:G866"/>
    <mergeCell ref="C868:G868"/>
    <mergeCell ref="C870:G870"/>
    <mergeCell ref="C829:G829"/>
    <mergeCell ref="C832:G832"/>
    <mergeCell ref="C838:G838"/>
    <mergeCell ref="C845:G845"/>
    <mergeCell ref="C847:G847"/>
    <mergeCell ref="C851:G851"/>
    <mergeCell ref="C885:G885"/>
    <mergeCell ref="C887:G887"/>
    <mergeCell ref="C889:G889"/>
    <mergeCell ref="C891:G891"/>
    <mergeCell ref="C895:G895"/>
    <mergeCell ref="C902:G902"/>
    <mergeCell ref="C872:G872"/>
    <mergeCell ref="C874:G874"/>
    <mergeCell ref="C876:G876"/>
    <mergeCell ref="C878:G878"/>
    <mergeCell ref="C880:G880"/>
    <mergeCell ref="C882:G882"/>
    <mergeCell ref="C931:G931"/>
    <mergeCell ref="C937:G937"/>
    <mergeCell ref="C939:G939"/>
    <mergeCell ref="C943:G943"/>
    <mergeCell ref="C953:G953"/>
    <mergeCell ref="C960:G960"/>
    <mergeCell ref="C907:G907"/>
    <mergeCell ref="C917:G917"/>
    <mergeCell ref="C919:G919"/>
    <mergeCell ref="C923:G923"/>
    <mergeCell ref="C926:G926"/>
    <mergeCell ref="C928:G928"/>
    <mergeCell ref="C1002:G1002"/>
    <mergeCell ref="C1010:G1010"/>
    <mergeCell ref="C1017:G1017"/>
    <mergeCell ref="C1019:G1019"/>
    <mergeCell ref="C1023:G1023"/>
    <mergeCell ref="C1031:G1031"/>
    <mergeCell ref="C968:G968"/>
    <mergeCell ref="C970:G970"/>
    <mergeCell ref="C980:G980"/>
    <mergeCell ref="C982:G982"/>
    <mergeCell ref="C990:G990"/>
    <mergeCell ref="C994:G994"/>
    <mergeCell ref="C1092:G1092"/>
    <mergeCell ref="C1094:G1094"/>
    <mergeCell ref="C1095:G1095"/>
    <mergeCell ref="C1100:G1100"/>
    <mergeCell ref="C1104:G1104"/>
    <mergeCell ref="C1109:G1109"/>
    <mergeCell ref="C1040:G1040"/>
    <mergeCell ref="C1042:G1042"/>
    <mergeCell ref="C1046:G1046"/>
    <mergeCell ref="C1052:G1052"/>
    <mergeCell ref="C1056:G1056"/>
    <mergeCell ref="C1088:G1088"/>
    <mergeCell ref="C1165:G1165"/>
    <mergeCell ref="C1170:G1170"/>
    <mergeCell ref="C1173:G1173"/>
    <mergeCell ref="C1174:G1174"/>
    <mergeCell ref="C1175:G1175"/>
    <mergeCell ref="C1176:G1176"/>
    <mergeCell ref="C1123:G1123"/>
    <mergeCell ref="C1131:G1131"/>
    <mergeCell ref="C1143:G1143"/>
    <mergeCell ref="C1146:G1146"/>
    <mergeCell ref="C1153:G1153"/>
    <mergeCell ref="C1160:G1160"/>
    <mergeCell ref="C1208:G1208"/>
    <mergeCell ref="C1213:G1213"/>
    <mergeCell ref="C1219:G1219"/>
    <mergeCell ref="C1225:G1225"/>
    <mergeCell ref="C1181:G1181"/>
    <mergeCell ref="C1187:G1187"/>
    <mergeCell ref="C1193:G1193"/>
    <mergeCell ref="C1195:G1195"/>
    <mergeCell ref="C1200:G1200"/>
    <mergeCell ref="C1206:G120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61</v>
      </c>
      <c r="C3" s="249" t="s">
        <v>62</v>
      </c>
      <c r="D3" s="250"/>
      <c r="E3" s="250"/>
      <c r="F3" s="250"/>
      <c r="G3" s="251"/>
      <c r="AC3" s="89" t="s">
        <v>261</v>
      </c>
      <c r="AG3" t="s">
        <v>263</v>
      </c>
    </row>
    <row r="4" spans="1:60" ht="24.95" customHeight="1" x14ac:dyDescent="0.2">
      <c r="A4" s="143" t="s">
        <v>9</v>
      </c>
      <c r="B4" s="144" t="s">
        <v>65</v>
      </c>
      <c r="C4" s="252" t="s">
        <v>66</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160</v>
      </c>
      <c r="C8" s="184" t="s">
        <v>161</v>
      </c>
      <c r="D8" s="170"/>
      <c r="E8" s="171"/>
      <c r="F8" s="172"/>
      <c r="G8" s="172">
        <f>SUMIF(AG9:AG12,"&lt;&gt;NOR",G9:G12)</f>
        <v>0</v>
      </c>
      <c r="H8" s="172"/>
      <c r="I8" s="172">
        <f>SUM(I9:I12)</f>
        <v>0</v>
      </c>
      <c r="J8" s="172"/>
      <c r="K8" s="172">
        <f>SUM(K9:K12)</f>
        <v>0</v>
      </c>
      <c r="L8" s="172"/>
      <c r="M8" s="172">
        <f>SUM(M9:M12)</f>
        <v>0</v>
      </c>
      <c r="N8" s="172"/>
      <c r="O8" s="172">
        <f>SUM(O9:O12)</f>
        <v>0</v>
      </c>
      <c r="P8" s="172"/>
      <c r="Q8" s="172">
        <f>SUM(Q9:Q12)</f>
        <v>0</v>
      </c>
      <c r="R8" s="172"/>
      <c r="S8" s="172"/>
      <c r="T8" s="173"/>
      <c r="U8" s="167"/>
      <c r="V8" s="167">
        <f>SUM(V9:V12)</f>
        <v>0</v>
      </c>
      <c r="W8" s="167"/>
      <c r="AG8" t="s">
        <v>286</v>
      </c>
    </row>
    <row r="9" spans="1:60" ht="22.5" outlineLevel="1" x14ac:dyDescent="0.2">
      <c r="A9" s="174">
        <v>1</v>
      </c>
      <c r="B9" s="175" t="s">
        <v>1154</v>
      </c>
      <c r="C9" s="185" t="s">
        <v>1155</v>
      </c>
      <c r="D9" s="176" t="s">
        <v>432</v>
      </c>
      <c r="E9" s="177">
        <v>40.799999999999997</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472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1" x14ac:dyDescent="0.2">
      <c r="A10" s="157"/>
      <c r="B10" s="158"/>
      <c r="C10" s="186" t="s">
        <v>1156</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1157</v>
      </c>
      <c r="D11" s="165"/>
      <c r="E11" s="166">
        <v>40.799999999999997</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295</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
      <c r="A13" s="168" t="s">
        <v>285</v>
      </c>
      <c r="B13" s="169" t="s">
        <v>205</v>
      </c>
      <c r="C13" s="184" t="s">
        <v>206</v>
      </c>
      <c r="D13" s="170"/>
      <c r="E13" s="171"/>
      <c r="F13" s="172"/>
      <c r="G13" s="172">
        <f>SUMIF(AG14:AG16,"&lt;&gt;NOR",G14:G16)</f>
        <v>0</v>
      </c>
      <c r="H13" s="172"/>
      <c r="I13" s="172">
        <f>SUM(I14:I16)</f>
        <v>0</v>
      </c>
      <c r="J13" s="172"/>
      <c r="K13" s="172">
        <f>SUM(K14:K16)</f>
        <v>0</v>
      </c>
      <c r="L13" s="172"/>
      <c r="M13" s="172">
        <f>SUM(M14:M16)</f>
        <v>0</v>
      </c>
      <c r="N13" s="172"/>
      <c r="O13" s="172">
        <f>SUM(O14:O16)</f>
        <v>0</v>
      </c>
      <c r="P13" s="172"/>
      <c r="Q13" s="172">
        <f>SUM(Q14:Q16)</f>
        <v>0</v>
      </c>
      <c r="R13" s="172"/>
      <c r="S13" s="172"/>
      <c r="T13" s="173"/>
      <c r="U13" s="167"/>
      <c r="V13" s="167">
        <f>SUM(V14:V16)</f>
        <v>0</v>
      </c>
      <c r="W13" s="167"/>
      <c r="AG13" t="s">
        <v>286</v>
      </c>
    </row>
    <row r="14" spans="1:60" outlineLevel="1" x14ac:dyDescent="0.2">
      <c r="A14" s="174">
        <v>2</v>
      </c>
      <c r="B14" s="175" t="s">
        <v>1158</v>
      </c>
      <c r="C14" s="185" t="s">
        <v>1159</v>
      </c>
      <c r="D14" s="176" t="s">
        <v>377</v>
      </c>
      <c r="E14" s="177">
        <v>1.05</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t="s">
        <v>1160</v>
      </c>
      <c r="S14" s="179" t="s">
        <v>290</v>
      </c>
      <c r="T14" s="180" t="s">
        <v>291</v>
      </c>
      <c r="U14" s="160">
        <v>0</v>
      </c>
      <c r="V14" s="160">
        <f>ROUND(E14*U14,2)</f>
        <v>0</v>
      </c>
      <c r="W14" s="160"/>
      <c r="X14" s="150"/>
      <c r="Y14" s="150"/>
      <c r="Z14" s="150"/>
      <c r="AA14" s="150"/>
      <c r="AB14" s="150"/>
      <c r="AC14" s="150"/>
      <c r="AD14" s="150"/>
      <c r="AE14" s="150"/>
      <c r="AF14" s="150"/>
      <c r="AG14" s="150" t="s">
        <v>472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59" t="s">
        <v>1161</v>
      </c>
      <c r="D15" s="260"/>
      <c r="E15" s="260"/>
      <c r="F15" s="260"/>
      <c r="G15" s="2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370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295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x14ac:dyDescent="0.2">
      <c r="A17" s="168" t="s">
        <v>285</v>
      </c>
      <c r="B17" s="169" t="s">
        <v>207</v>
      </c>
      <c r="C17" s="184" t="s">
        <v>208</v>
      </c>
      <c r="D17" s="170"/>
      <c r="E17" s="171"/>
      <c r="F17" s="172"/>
      <c r="G17" s="172">
        <f>SUMIF(AG18:AG20,"&lt;&gt;NOR",G18:G20)</f>
        <v>0</v>
      </c>
      <c r="H17" s="172"/>
      <c r="I17" s="172">
        <f>SUM(I18:I20)</f>
        <v>0</v>
      </c>
      <c r="J17" s="172"/>
      <c r="K17" s="172">
        <f>SUM(K18:K20)</f>
        <v>0</v>
      </c>
      <c r="L17" s="172"/>
      <c r="M17" s="172">
        <f>SUM(M18:M20)</f>
        <v>0</v>
      </c>
      <c r="N17" s="172"/>
      <c r="O17" s="172">
        <f>SUM(O18:O20)</f>
        <v>0</v>
      </c>
      <c r="P17" s="172"/>
      <c r="Q17" s="172">
        <f>SUM(Q18:Q20)</f>
        <v>0</v>
      </c>
      <c r="R17" s="172"/>
      <c r="S17" s="172"/>
      <c r="T17" s="173"/>
      <c r="U17" s="167"/>
      <c r="V17" s="167">
        <f>SUM(V18:V20)</f>
        <v>0</v>
      </c>
      <c r="W17" s="167"/>
      <c r="AG17" t="s">
        <v>286</v>
      </c>
    </row>
    <row r="18" spans="1:60" outlineLevel="1" x14ac:dyDescent="0.2">
      <c r="A18" s="174">
        <v>3</v>
      </c>
      <c r="B18" s="175" t="s">
        <v>1162</v>
      </c>
      <c r="C18" s="185" t="s">
        <v>1163</v>
      </c>
      <c r="D18" s="176" t="s">
        <v>377</v>
      </c>
      <c r="E18" s="177">
        <v>1.27</v>
      </c>
      <c r="F18" s="178"/>
      <c r="G18" s="179">
        <f>ROUND(E18*F18,2)</f>
        <v>0</v>
      </c>
      <c r="H18" s="178"/>
      <c r="I18" s="179">
        <f>ROUND(E18*H18,2)</f>
        <v>0</v>
      </c>
      <c r="J18" s="178"/>
      <c r="K18" s="179">
        <f>ROUND(E18*J18,2)</f>
        <v>0</v>
      </c>
      <c r="L18" s="179">
        <v>21</v>
      </c>
      <c r="M18" s="179">
        <f>G18*(1+L18/100)</f>
        <v>0</v>
      </c>
      <c r="N18" s="179">
        <v>0</v>
      </c>
      <c r="O18" s="179">
        <f>ROUND(E18*N18,2)</f>
        <v>0</v>
      </c>
      <c r="P18" s="179">
        <v>0</v>
      </c>
      <c r="Q18" s="179">
        <f>ROUND(E18*P18,2)</f>
        <v>0</v>
      </c>
      <c r="R18" s="179" t="s">
        <v>1160</v>
      </c>
      <c r="S18" s="179" t="s">
        <v>290</v>
      </c>
      <c r="T18" s="180" t="s">
        <v>291</v>
      </c>
      <c r="U18" s="160">
        <v>0</v>
      </c>
      <c r="V18" s="160">
        <f>ROUND(E18*U18,2)</f>
        <v>0</v>
      </c>
      <c r="W18" s="160"/>
      <c r="X18" s="150"/>
      <c r="Y18" s="150"/>
      <c r="Z18" s="150"/>
      <c r="AA18" s="150"/>
      <c r="AB18" s="150"/>
      <c r="AC18" s="150"/>
      <c r="AD18" s="150"/>
      <c r="AE18" s="150"/>
      <c r="AF18" s="150"/>
      <c r="AG18" s="150" t="s">
        <v>472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9" t="s">
        <v>1041</v>
      </c>
      <c r="D19" s="260"/>
      <c r="E19" s="260"/>
      <c r="F19" s="260"/>
      <c r="G19" s="2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370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295</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
      <c r="A21" s="168" t="s">
        <v>285</v>
      </c>
      <c r="B21" s="169" t="s">
        <v>209</v>
      </c>
      <c r="C21" s="184" t="s">
        <v>210</v>
      </c>
      <c r="D21" s="170"/>
      <c r="E21" s="171"/>
      <c r="F21" s="172"/>
      <c r="G21" s="172">
        <f>SUMIF(AG22:AG24,"&lt;&gt;NOR",G22:G24)</f>
        <v>0</v>
      </c>
      <c r="H21" s="172"/>
      <c r="I21" s="172">
        <f>SUM(I22:I24)</f>
        <v>0</v>
      </c>
      <c r="J21" s="172"/>
      <c r="K21" s="172">
        <f>SUM(K22:K24)</f>
        <v>0</v>
      </c>
      <c r="L21" s="172"/>
      <c r="M21" s="172">
        <f>SUM(M22:M24)</f>
        <v>0</v>
      </c>
      <c r="N21" s="172"/>
      <c r="O21" s="172">
        <f>SUM(O22:O24)</f>
        <v>0</v>
      </c>
      <c r="P21" s="172"/>
      <c r="Q21" s="172">
        <f>SUM(Q22:Q24)</f>
        <v>0</v>
      </c>
      <c r="R21" s="172"/>
      <c r="S21" s="172"/>
      <c r="T21" s="173"/>
      <c r="U21" s="167"/>
      <c r="V21" s="167">
        <f>SUM(V22:V24)</f>
        <v>0</v>
      </c>
      <c r="W21" s="167"/>
      <c r="AG21" t="s">
        <v>286</v>
      </c>
    </row>
    <row r="22" spans="1:60" outlineLevel="1" x14ac:dyDescent="0.2">
      <c r="A22" s="174">
        <v>4</v>
      </c>
      <c r="B22" s="175" t="s">
        <v>1164</v>
      </c>
      <c r="C22" s="185" t="s">
        <v>1165</v>
      </c>
      <c r="D22" s="176" t="s">
        <v>377</v>
      </c>
      <c r="E22" s="177">
        <v>0.03</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t="s">
        <v>1160</v>
      </c>
      <c r="S22" s="179" t="s">
        <v>290</v>
      </c>
      <c r="T22" s="180" t="s">
        <v>291</v>
      </c>
      <c r="U22" s="160">
        <v>0</v>
      </c>
      <c r="V22" s="160">
        <f>ROUND(E22*U22,2)</f>
        <v>0</v>
      </c>
      <c r="W22" s="160"/>
      <c r="X22" s="150"/>
      <c r="Y22" s="150"/>
      <c r="Z22" s="150"/>
      <c r="AA22" s="150"/>
      <c r="AB22" s="150"/>
      <c r="AC22" s="150"/>
      <c r="AD22" s="150"/>
      <c r="AE22" s="150"/>
      <c r="AF22" s="150"/>
      <c r="AG22" s="150" t="s">
        <v>472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59" t="s">
        <v>1041</v>
      </c>
      <c r="D23" s="260"/>
      <c r="E23" s="260"/>
      <c r="F23" s="260"/>
      <c r="G23" s="2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370</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295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285</v>
      </c>
      <c r="B25" s="169" t="s">
        <v>211</v>
      </c>
      <c r="C25" s="184" t="s">
        <v>212</v>
      </c>
      <c r="D25" s="170"/>
      <c r="E25" s="171"/>
      <c r="F25" s="172"/>
      <c r="G25" s="172">
        <f>SUMIF(AG26:AG28,"&lt;&gt;NOR",G26:G28)</f>
        <v>0</v>
      </c>
      <c r="H25" s="172"/>
      <c r="I25" s="172">
        <f>SUM(I26:I28)</f>
        <v>0</v>
      </c>
      <c r="J25" s="172"/>
      <c r="K25" s="172">
        <f>SUM(K26:K28)</f>
        <v>0</v>
      </c>
      <c r="L25" s="172"/>
      <c r="M25" s="172">
        <f>SUM(M26:M28)</f>
        <v>0</v>
      </c>
      <c r="N25" s="172"/>
      <c r="O25" s="172">
        <f>SUM(O26:O28)</f>
        <v>0</v>
      </c>
      <c r="P25" s="172"/>
      <c r="Q25" s="172">
        <f>SUM(Q26:Q28)</f>
        <v>0</v>
      </c>
      <c r="R25" s="172"/>
      <c r="S25" s="172"/>
      <c r="T25" s="173"/>
      <c r="U25" s="167"/>
      <c r="V25" s="167">
        <f>SUM(V26:V28)</f>
        <v>0</v>
      </c>
      <c r="W25" s="167"/>
      <c r="AG25" t="s">
        <v>286</v>
      </c>
    </row>
    <row r="26" spans="1:60" outlineLevel="1" x14ac:dyDescent="0.2">
      <c r="A26" s="174">
        <v>5</v>
      </c>
      <c r="B26" s="175" t="s">
        <v>1166</v>
      </c>
      <c r="C26" s="185" t="s">
        <v>1167</v>
      </c>
      <c r="D26" s="176" t="s">
        <v>377</v>
      </c>
      <c r="E26" s="177">
        <v>0.02</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t="s">
        <v>976</v>
      </c>
      <c r="S26" s="179" t="s">
        <v>290</v>
      </c>
      <c r="T26" s="180" t="s">
        <v>291</v>
      </c>
      <c r="U26" s="160">
        <v>0</v>
      </c>
      <c r="V26" s="160">
        <f>ROUND(E26*U26,2)</f>
        <v>0</v>
      </c>
      <c r="W26" s="160"/>
      <c r="X26" s="150"/>
      <c r="Y26" s="150"/>
      <c r="Z26" s="150"/>
      <c r="AA26" s="150"/>
      <c r="AB26" s="150"/>
      <c r="AC26" s="150"/>
      <c r="AD26" s="150"/>
      <c r="AE26" s="150"/>
      <c r="AF26" s="150"/>
      <c r="AG26" s="150" t="s">
        <v>472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925</v>
      </c>
      <c r="D27" s="260"/>
      <c r="E27" s="260"/>
      <c r="F27" s="260"/>
      <c r="G27" s="2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370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295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x14ac:dyDescent="0.2">
      <c r="A29" s="168" t="s">
        <v>285</v>
      </c>
      <c r="B29" s="169" t="s">
        <v>218</v>
      </c>
      <c r="C29" s="184" t="s">
        <v>206</v>
      </c>
      <c r="D29" s="170"/>
      <c r="E29" s="171"/>
      <c r="F29" s="172"/>
      <c r="G29" s="172">
        <f>SUMIF(AG30:AG109,"&lt;&gt;NOR",G30:G109)</f>
        <v>0</v>
      </c>
      <c r="H29" s="172"/>
      <c r="I29" s="172">
        <f>SUM(I30:I109)</f>
        <v>0</v>
      </c>
      <c r="J29" s="172"/>
      <c r="K29" s="172">
        <f>SUM(K30:K109)</f>
        <v>0</v>
      </c>
      <c r="L29" s="172"/>
      <c r="M29" s="172">
        <f>SUM(M30:M109)</f>
        <v>0</v>
      </c>
      <c r="N29" s="172"/>
      <c r="O29" s="172">
        <f>SUM(O30:O109)</f>
        <v>0</v>
      </c>
      <c r="P29" s="172"/>
      <c r="Q29" s="172">
        <f>SUM(Q30:Q109)</f>
        <v>0</v>
      </c>
      <c r="R29" s="172"/>
      <c r="S29" s="172"/>
      <c r="T29" s="173"/>
      <c r="U29" s="167"/>
      <c r="V29" s="167">
        <f>SUM(V30:V109)</f>
        <v>0</v>
      </c>
      <c r="W29" s="167"/>
      <c r="AG29" t="s">
        <v>286</v>
      </c>
    </row>
    <row r="30" spans="1:60" outlineLevel="1" x14ac:dyDescent="0.2">
      <c r="A30" s="174">
        <v>6</v>
      </c>
      <c r="B30" s="175" t="s">
        <v>1168</v>
      </c>
      <c r="C30" s="185" t="s">
        <v>1169</v>
      </c>
      <c r="D30" s="176" t="s">
        <v>359</v>
      </c>
      <c r="E30" s="177">
        <v>15</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t="s">
        <v>1160</v>
      </c>
      <c r="S30" s="179" t="s">
        <v>290</v>
      </c>
      <c r="T30" s="180" t="s">
        <v>291</v>
      </c>
      <c r="U30" s="160">
        <v>0</v>
      </c>
      <c r="V30" s="160">
        <f>ROUND(E30*U30,2)</f>
        <v>0</v>
      </c>
      <c r="W30" s="160"/>
      <c r="X30" s="150"/>
      <c r="Y30" s="150"/>
      <c r="Z30" s="150"/>
      <c r="AA30" s="150"/>
      <c r="AB30" s="150"/>
      <c r="AC30" s="150"/>
      <c r="AD30" s="150"/>
      <c r="AE30" s="150"/>
      <c r="AF30" s="150"/>
      <c r="AG30" s="150" t="s">
        <v>523</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59" t="s">
        <v>1170</v>
      </c>
      <c r="D31" s="260"/>
      <c r="E31" s="260"/>
      <c r="F31" s="260"/>
      <c r="G31" s="2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370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1171</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465</v>
      </c>
      <c r="D33" s="165"/>
      <c r="E33" s="166">
        <v>15</v>
      </c>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6"/>
      <c r="D34" s="247"/>
      <c r="E34" s="247"/>
      <c r="F34" s="247"/>
      <c r="G34" s="247"/>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295</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4">
        <v>7</v>
      </c>
      <c r="B35" s="175" t="s">
        <v>1172</v>
      </c>
      <c r="C35" s="185" t="s">
        <v>1173</v>
      </c>
      <c r="D35" s="176" t="s">
        <v>359</v>
      </c>
      <c r="E35" s="177">
        <v>2</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t="s">
        <v>1160</v>
      </c>
      <c r="S35" s="179" t="s">
        <v>290</v>
      </c>
      <c r="T35" s="180" t="s">
        <v>291</v>
      </c>
      <c r="U35" s="160">
        <v>0</v>
      </c>
      <c r="V35" s="160">
        <f>ROUND(E35*U35,2)</f>
        <v>0</v>
      </c>
      <c r="W35" s="160"/>
      <c r="X35" s="150"/>
      <c r="Y35" s="150"/>
      <c r="Z35" s="150"/>
      <c r="AA35" s="150"/>
      <c r="AB35" s="150"/>
      <c r="AC35" s="150"/>
      <c r="AD35" s="150"/>
      <c r="AE35" s="150"/>
      <c r="AF35" s="150"/>
      <c r="AG35" s="150" t="s">
        <v>523</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59" t="s">
        <v>1170</v>
      </c>
      <c r="D36" s="260"/>
      <c r="E36" s="260"/>
      <c r="F36" s="260"/>
      <c r="G36" s="2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370</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1174</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105</v>
      </c>
      <c r="D38" s="165"/>
      <c r="E38" s="166">
        <v>2</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295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3.75" outlineLevel="1" x14ac:dyDescent="0.2">
      <c r="A40" s="174">
        <v>8</v>
      </c>
      <c r="B40" s="175" t="s">
        <v>1175</v>
      </c>
      <c r="C40" s="185" t="s">
        <v>1176</v>
      </c>
      <c r="D40" s="176" t="s">
        <v>359</v>
      </c>
      <c r="E40" s="177">
        <v>2</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t="s">
        <v>1160</v>
      </c>
      <c r="S40" s="179" t="s">
        <v>290</v>
      </c>
      <c r="T40" s="180" t="s">
        <v>291</v>
      </c>
      <c r="U40" s="160">
        <v>0</v>
      </c>
      <c r="V40" s="160">
        <f>ROUND(E40*U40,2)</f>
        <v>0</v>
      </c>
      <c r="W40" s="160"/>
      <c r="X40" s="150"/>
      <c r="Y40" s="150"/>
      <c r="Z40" s="150"/>
      <c r="AA40" s="150"/>
      <c r="AB40" s="150"/>
      <c r="AC40" s="150"/>
      <c r="AD40" s="150"/>
      <c r="AE40" s="150"/>
      <c r="AF40" s="150"/>
      <c r="AG40" s="150" t="s">
        <v>523</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1177</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315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1178</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315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105</v>
      </c>
      <c r="D43" s="165"/>
      <c r="E43" s="166">
        <v>2</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295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9</v>
      </c>
      <c r="B45" s="175" t="s">
        <v>1179</v>
      </c>
      <c r="C45" s="185" t="s">
        <v>1180</v>
      </c>
      <c r="D45" s="176" t="s">
        <v>432</v>
      </c>
      <c r="E45" s="177">
        <v>185</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t="s">
        <v>1160</v>
      </c>
      <c r="S45" s="179" t="s">
        <v>290</v>
      </c>
      <c r="T45" s="180" t="s">
        <v>291</v>
      </c>
      <c r="U45" s="160">
        <v>0</v>
      </c>
      <c r="V45" s="160">
        <f>ROUND(E45*U45,2)</f>
        <v>0</v>
      </c>
      <c r="W45" s="160"/>
      <c r="X45" s="150"/>
      <c r="Y45" s="150"/>
      <c r="Z45" s="150"/>
      <c r="AA45" s="150"/>
      <c r="AB45" s="150"/>
      <c r="AC45" s="150"/>
      <c r="AD45" s="150"/>
      <c r="AE45" s="150"/>
      <c r="AF45" s="150"/>
      <c r="AG45" s="150" t="s">
        <v>523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1181</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1182</v>
      </c>
      <c r="D47" s="165"/>
      <c r="E47" s="166">
        <v>185</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295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10</v>
      </c>
      <c r="B49" s="175" t="s">
        <v>1183</v>
      </c>
      <c r="C49" s="185" t="s">
        <v>1184</v>
      </c>
      <c r="D49" s="176" t="s">
        <v>432</v>
      </c>
      <c r="E49" s="177">
        <v>185</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t="s">
        <v>1160</v>
      </c>
      <c r="S49" s="179" t="s">
        <v>290</v>
      </c>
      <c r="T49" s="180" t="s">
        <v>291</v>
      </c>
      <c r="U49" s="160">
        <v>0</v>
      </c>
      <c r="V49" s="160">
        <f>ROUND(E49*U49,2)</f>
        <v>0</v>
      </c>
      <c r="W49" s="160"/>
      <c r="X49" s="150"/>
      <c r="Y49" s="150"/>
      <c r="Z49" s="150"/>
      <c r="AA49" s="150"/>
      <c r="AB49" s="150"/>
      <c r="AC49" s="150"/>
      <c r="AD49" s="150"/>
      <c r="AE49" s="150"/>
      <c r="AF49" s="150"/>
      <c r="AG49" s="150" t="s">
        <v>523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1181</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315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1182</v>
      </c>
      <c r="D51" s="165"/>
      <c r="E51" s="166">
        <v>185</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315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295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11</v>
      </c>
      <c r="B53" s="175" t="s">
        <v>1185</v>
      </c>
      <c r="C53" s="185" t="s">
        <v>1186</v>
      </c>
      <c r="D53" s="176" t="s">
        <v>1187</v>
      </c>
      <c r="E53" s="177">
        <v>32</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322</v>
      </c>
      <c r="T53" s="180" t="s">
        <v>291</v>
      </c>
      <c r="U53" s="160">
        <v>0</v>
      </c>
      <c r="V53" s="160">
        <f>ROUND(E53*U53,2)</f>
        <v>0</v>
      </c>
      <c r="W53" s="160"/>
      <c r="X53" s="150"/>
      <c r="Y53" s="150"/>
      <c r="Z53" s="150"/>
      <c r="AA53" s="150"/>
      <c r="AB53" s="150"/>
      <c r="AC53" s="150"/>
      <c r="AD53" s="150"/>
      <c r="AE53" s="150"/>
      <c r="AF53" s="150"/>
      <c r="AG53" s="150" t="s">
        <v>523</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1188</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315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1189</v>
      </c>
      <c r="D55" s="165"/>
      <c r="E55" s="166">
        <v>32</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315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295</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4">
        <v>12</v>
      </c>
      <c r="B57" s="175" t="s">
        <v>1190</v>
      </c>
      <c r="C57" s="185" t="s">
        <v>1191</v>
      </c>
      <c r="D57" s="176" t="s">
        <v>359</v>
      </c>
      <c r="E57" s="177">
        <v>5</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322</v>
      </c>
      <c r="T57" s="180" t="s">
        <v>291</v>
      </c>
      <c r="U57" s="160">
        <v>0</v>
      </c>
      <c r="V57" s="160">
        <f>ROUND(E57*U57,2)</f>
        <v>0</v>
      </c>
      <c r="W57" s="160"/>
      <c r="X57" s="150"/>
      <c r="Y57" s="150"/>
      <c r="Z57" s="150"/>
      <c r="AA57" s="150"/>
      <c r="AB57" s="150"/>
      <c r="AC57" s="150"/>
      <c r="AD57" s="150"/>
      <c r="AE57" s="150"/>
      <c r="AF57" s="150"/>
      <c r="AG57" s="150" t="s">
        <v>523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1192</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1193</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315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129</v>
      </c>
      <c r="D60" s="165"/>
      <c r="E60" s="166">
        <v>5</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295</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4">
        <v>13</v>
      </c>
      <c r="B62" s="175" t="s">
        <v>1194</v>
      </c>
      <c r="C62" s="185" t="s">
        <v>1195</v>
      </c>
      <c r="D62" s="176" t="s">
        <v>359</v>
      </c>
      <c r="E62" s="177">
        <v>2</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322</v>
      </c>
      <c r="T62" s="180" t="s">
        <v>291</v>
      </c>
      <c r="U62" s="160">
        <v>0</v>
      </c>
      <c r="V62" s="160">
        <f>ROUND(E62*U62,2)</f>
        <v>0</v>
      </c>
      <c r="W62" s="160"/>
      <c r="X62" s="150"/>
      <c r="Y62" s="150"/>
      <c r="Z62" s="150"/>
      <c r="AA62" s="150"/>
      <c r="AB62" s="150"/>
      <c r="AC62" s="150"/>
      <c r="AD62" s="150"/>
      <c r="AE62" s="150"/>
      <c r="AF62" s="150"/>
      <c r="AG62" s="150" t="s">
        <v>523</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1196</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105</v>
      </c>
      <c r="D64" s="165"/>
      <c r="E64" s="166">
        <v>2</v>
      </c>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315</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6"/>
      <c r="D65" s="247"/>
      <c r="E65" s="247"/>
      <c r="F65" s="247"/>
      <c r="G65" s="247"/>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295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74">
        <v>14</v>
      </c>
      <c r="B66" s="175" t="s">
        <v>1197</v>
      </c>
      <c r="C66" s="185" t="s">
        <v>1198</v>
      </c>
      <c r="D66" s="176" t="s">
        <v>432</v>
      </c>
      <c r="E66" s="177">
        <v>38</v>
      </c>
      <c r="F66" s="178"/>
      <c r="G66" s="179">
        <f>ROUND(E66*F66,2)</f>
        <v>0</v>
      </c>
      <c r="H66" s="178"/>
      <c r="I66" s="179">
        <f>ROUND(E66*H66,2)</f>
        <v>0</v>
      </c>
      <c r="J66" s="178"/>
      <c r="K66" s="179">
        <f>ROUND(E66*J66,2)</f>
        <v>0</v>
      </c>
      <c r="L66" s="179">
        <v>21</v>
      </c>
      <c r="M66" s="179">
        <f>G66*(1+L66/100)</f>
        <v>0</v>
      </c>
      <c r="N66" s="179">
        <v>0</v>
      </c>
      <c r="O66" s="179">
        <f>ROUND(E66*N66,2)</f>
        <v>0</v>
      </c>
      <c r="P66" s="179">
        <v>0</v>
      </c>
      <c r="Q66" s="179">
        <f>ROUND(E66*P66,2)</f>
        <v>0</v>
      </c>
      <c r="R66" s="179"/>
      <c r="S66" s="179" t="s">
        <v>322</v>
      </c>
      <c r="T66" s="180" t="s">
        <v>291</v>
      </c>
      <c r="U66" s="160">
        <v>0</v>
      </c>
      <c r="V66" s="160">
        <f>ROUND(E66*U66,2)</f>
        <v>0</v>
      </c>
      <c r="W66" s="160"/>
      <c r="X66" s="150"/>
      <c r="Y66" s="150"/>
      <c r="Z66" s="150"/>
      <c r="AA66" s="150"/>
      <c r="AB66" s="150"/>
      <c r="AC66" s="150"/>
      <c r="AD66" s="150"/>
      <c r="AE66" s="150"/>
      <c r="AF66" s="150"/>
      <c r="AG66" s="150" t="s">
        <v>523</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1199</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1200</v>
      </c>
      <c r="D68" s="165"/>
      <c r="E68" s="166">
        <v>38</v>
      </c>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46"/>
      <c r="D69" s="247"/>
      <c r="E69" s="247"/>
      <c r="F69" s="247"/>
      <c r="G69" s="247"/>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295</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22.5" outlineLevel="1" x14ac:dyDescent="0.2">
      <c r="A70" s="174">
        <v>15</v>
      </c>
      <c r="B70" s="175" t="s">
        <v>1201</v>
      </c>
      <c r="C70" s="185" t="s">
        <v>1202</v>
      </c>
      <c r="D70" s="176" t="s">
        <v>432</v>
      </c>
      <c r="E70" s="177">
        <v>35</v>
      </c>
      <c r="F70" s="178"/>
      <c r="G70" s="179">
        <f>ROUND(E70*F70,2)</f>
        <v>0</v>
      </c>
      <c r="H70" s="178"/>
      <c r="I70" s="179">
        <f>ROUND(E70*H70,2)</f>
        <v>0</v>
      </c>
      <c r="J70" s="178"/>
      <c r="K70" s="179">
        <f>ROUND(E70*J70,2)</f>
        <v>0</v>
      </c>
      <c r="L70" s="179">
        <v>21</v>
      </c>
      <c r="M70" s="179">
        <f>G70*(1+L70/100)</f>
        <v>0</v>
      </c>
      <c r="N70" s="179">
        <v>0</v>
      </c>
      <c r="O70" s="179">
        <f>ROUND(E70*N70,2)</f>
        <v>0</v>
      </c>
      <c r="P70" s="179">
        <v>0</v>
      </c>
      <c r="Q70" s="179">
        <f>ROUND(E70*P70,2)</f>
        <v>0</v>
      </c>
      <c r="R70" s="179"/>
      <c r="S70" s="179" t="s">
        <v>322</v>
      </c>
      <c r="T70" s="180" t="s">
        <v>291</v>
      </c>
      <c r="U70" s="160">
        <v>0</v>
      </c>
      <c r="V70" s="160">
        <f>ROUND(E70*U70,2)</f>
        <v>0</v>
      </c>
      <c r="W70" s="160"/>
      <c r="X70" s="150"/>
      <c r="Y70" s="150"/>
      <c r="Z70" s="150"/>
      <c r="AA70" s="150"/>
      <c r="AB70" s="150"/>
      <c r="AC70" s="150"/>
      <c r="AD70" s="150"/>
      <c r="AE70" s="150"/>
      <c r="AF70" s="150"/>
      <c r="AG70" s="150" t="s">
        <v>523</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1203</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315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1204</v>
      </c>
      <c r="D72" s="165"/>
      <c r="E72" s="166">
        <v>35</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295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4">
        <v>16</v>
      </c>
      <c r="B74" s="175" t="s">
        <v>1205</v>
      </c>
      <c r="C74" s="185" t="s">
        <v>1206</v>
      </c>
      <c r="D74" s="176" t="s">
        <v>432</v>
      </c>
      <c r="E74" s="177">
        <v>59</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322</v>
      </c>
      <c r="T74" s="180" t="s">
        <v>291</v>
      </c>
      <c r="U74" s="160">
        <v>0</v>
      </c>
      <c r="V74" s="160">
        <f>ROUND(E74*U74,2)</f>
        <v>0</v>
      </c>
      <c r="W74" s="160"/>
      <c r="X74" s="150"/>
      <c r="Y74" s="150"/>
      <c r="Z74" s="150"/>
      <c r="AA74" s="150"/>
      <c r="AB74" s="150"/>
      <c r="AC74" s="150"/>
      <c r="AD74" s="150"/>
      <c r="AE74" s="150"/>
      <c r="AF74" s="150"/>
      <c r="AG74" s="150" t="s">
        <v>523</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1207</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315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1208</v>
      </c>
      <c r="D76" s="165"/>
      <c r="E76" s="166">
        <v>59</v>
      </c>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46"/>
      <c r="D77" s="247"/>
      <c r="E77" s="247"/>
      <c r="F77" s="247"/>
      <c r="G77" s="247"/>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295</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74">
        <v>17</v>
      </c>
      <c r="B78" s="175" t="s">
        <v>1209</v>
      </c>
      <c r="C78" s="185" t="s">
        <v>1210</v>
      </c>
      <c r="D78" s="176" t="s">
        <v>359</v>
      </c>
      <c r="E78" s="177">
        <v>8</v>
      </c>
      <c r="F78" s="178"/>
      <c r="G78" s="179">
        <f>ROUND(E78*F78,2)</f>
        <v>0</v>
      </c>
      <c r="H78" s="178"/>
      <c r="I78" s="179">
        <f>ROUND(E78*H78,2)</f>
        <v>0</v>
      </c>
      <c r="J78" s="178"/>
      <c r="K78" s="179">
        <f>ROUND(E78*J78,2)</f>
        <v>0</v>
      </c>
      <c r="L78" s="179">
        <v>21</v>
      </c>
      <c r="M78" s="179">
        <f>G78*(1+L78/100)</f>
        <v>0</v>
      </c>
      <c r="N78" s="179">
        <v>0</v>
      </c>
      <c r="O78" s="179">
        <f>ROUND(E78*N78,2)</f>
        <v>0</v>
      </c>
      <c r="P78" s="179">
        <v>0</v>
      </c>
      <c r="Q78" s="179">
        <f>ROUND(E78*P78,2)</f>
        <v>0</v>
      </c>
      <c r="R78" s="179"/>
      <c r="S78" s="179" t="s">
        <v>322</v>
      </c>
      <c r="T78" s="180" t="s">
        <v>291</v>
      </c>
      <c r="U78" s="160">
        <v>0</v>
      </c>
      <c r="V78" s="160">
        <f>ROUND(E78*U78,2)</f>
        <v>0</v>
      </c>
      <c r="W78" s="160"/>
      <c r="X78" s="150"/>
      <c r="Y78" s="150"/>
      <c r="Z78" s="150"/>
      <c r="AA78" s="150"/>
      <c r="AB78" s="150"/>
      <c r="AC78" s="150"/>
      <c r="AD78" s="150"/>
      <c r="AE78" s="150"/>
      <c r="AF78" s="150"/>
      <c r="AG78" s="150" t="s">
        <v>523</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57"/>
      <c r="B79" s="158"/>
      <c r="C79" s="186" t="s">
        <v>1211</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315</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1212</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315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139</v>
      </c>
      <c r="D81" s="165"/>
      <c r="E81" s="166">
        <v>8</v>
      </c>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315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6"/>
      <c r="D82" s="247"/>
      <c r="E82" s="247"/>
      <c r="F82" s="247"/>
      <c r="G82" s="247"/>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295</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22.5" outlineLevel="1" x14ac:dyDescent="0.2">
      <c r="A83" s="174">
        <v>18</v>
      </c>
      <c r="B83" s="175" t="s">
        <v>1213</v>
      </c>
      <c r="C83" s="185" t="s">
        <v>1214</v>
      </c>
      <c r="D83" s="176" t="s">
        <v>359</v>
      </c>
      <c r="E83" s="177">
        <v>30</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322</v>
      </c>
      <c r="T83" s="180" t="s">
        <v>291</v>
      </c>
      <c r="U83" s="160">
        <v>0</v>
      </c>
      <c r="V83" s="160">
        <f>ROUND(E83*U83,2)</f>
        <v>0</v>
      </c>
      <c r="W83" s="160"/>
      <c r="X83" s="150"/>
      <c r="Y83" s="150"/>
      <c r="Z83" s="150"/>
      <c r="AA83" s="150"/>
      <c r="AB83" s="150"/>
      <c r="AC83" s="150"/>
      <c r="AD83" s="150"/>
      <c r="AE83" s="150"/>
      <c r="AF83" s="150"/>
      <c r="AG83" s="150" t="s">
        <v>523</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57"/>
      <c r="B84" s="158"/>
      <c r="C84" s="186" t="s">
        <v>1215</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1216</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315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640</v>
      </c>
      <c r="D86" s="165"/>
      <c r="E86" s="166">
        <v>30</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6"/>
      <c r="D87" s="247"/>
      <c r="E87" s="247"/>
      <c r="F87" s="247"/>
      <c r="G87" s="247"/>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295</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4">
        <v>19</v>
      </c>
      <c r="B88" s="175" t="s">
        <v>1217</v>
      </c>
      <c r="C88" s="185" t="s">
        <v>1218</v>
      </c>
      <c r="D88" s="176" t="s">
        <v>1187</v>
      </c>
      <c r="E88" s="177">
        <v>16</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322</v>
      </c>
      <c r="T88" s="180" t="s">
        <v>291</v>
      </c>
      <c r="U88" s="160">
        <v>0</v>
      </c>
      <c r="V88" s="160">
        <f>ROUND(E88*U88,2)</f>
        <v>0</v>
      </c>
      <c r="W88" s="160"/>
      <c r="X88" s="150"/>
      <c r="Y88" s="150"/>
      <c r="Z88" s="150"/>
      <c r="AA88" s="150"/>
      <c r="AB88" s="150"/>
      <c r="AC88" s="150"/>
      <c r="AD88" s="150"/>
      <c r="AE88" s="150"/>
      <c r="AF88" s="150"/>
      <c r="AG88" s="150" t="s">
        <v>523</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1219</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315</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1220</v>
      </c>
      <c r="D90" s="165"/>
      <c r="E90" s="166">
        <v>16</v>
      </c>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315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6"/>
      <c r="D91" s="247"/>
      <c r="E91" s="247"/>
      <c r="F91" s="247"/>
      <c r="G91" s="247"/>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295</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74">
        <v>20</v>
      </c>
      <c r="B92" s="175" t="s">
        <v>1221</v>
      </c>
      <c r="C92" s="185" t="s">
        <v>1222</v>
      </c>
      <c r="D92" s="176" t="s">
        <v>432</v>
      </c>
      <c r="E92" s="177">
        <v>45</v>
      </c>
      <c r="F92" s="178"/>
      <c r="G92" s="179">
        <f>ROUND(E92*F92,2)</f>
        <v>0</v>
      </c>
      <c r="H92" s="178"/>
      <c r="I92" s="179">
        <f>ROUND(E92*H92,2)</f>
        <v>0</v>
      </c>
      <c r="J92" s="178"/>
      <c r="K92" s="179">
        <f>ROUND(E92*J92,2)</f>
        <v>0</v>
      </c>
      <c r="L92" s="179">
        <v>21</v>
      </c>
      <c r="M92" s="179">
        <f>G92*(1+L92/100)</f>
        <v>0</v>
      </c>
      <c r="N92" s="179">
        <v>0</v>
      </c>
      <c r="O92" s="179">
        <f>ROUND(E92*N92,2)</f>
        <v>0</v>
      </c>
      <c r="P92" s="179">
        <v>0</v>
      </c>
      <c r="Q92" s="179">
        <f>ROUND(E92*P92,2)</f>
        <v>0</v>
      </c>
      <c r="R92" s="179"/>
      <c r="S92" s="179" t="s">
        <v>322</v>
      </c>
      <c r="T92" s="180" t="s">
        <v>291</v>
      </c>
      <c r="U92" s="160">
        <v>0</v>
      </c>
      <c r="V92" s="160">
        <f>ROUND(E92*U92,2)</f>
        <v>0</v>
      </c>
      <c r="W92" s="160"/>
      <c r="X92" s="150"/>
      <c r="Y92" s="150"/>
      <c r="Z92" s="150"/>
      <c r="AA92" s="150"/>
      <c r="AB92" s="150"/>
      <c r="AC92" s="150"/>
      <c r="AD92" s="150"/>
      <c r="AE92" s="150"/>
      <c r="AF92" s="150"/>
      <c r="AG92" s="150" t="s">
        <v>523</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1223</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315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1224</v>
      </c>
      <c r="D94" s="165"/>
      <c r="E94" s="166">
        <v>45</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6"/>
      <c r="D95" s="247"/>
      <c r="E95" s="247"/>
      <c r="F95" s="247"/>
      <c r="G95" s="247"/>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295</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22.5" outlineLevel="1" x14ac:dyDescent="0.2">
      <c r="A96" s="174">
        <v>21</v>
      </c>
      <c r="B96" s="175" t="s">
        <v>1225</v>
      </c>
      <c r="C96" s="185" t="s">
        <v>1226</v>
      </c>
      <c r="D96" s="176" t="s">
        <v>432</v>
      </c>
      <c r="E96" s="177">
        <v>61</v>
      </c>
      <c r="F96" s="178"/>
      <c r="G96" s="179">
        <f>ROUND(E96*F96,2)</f>
        <v>0</v>
      </c>
      <c r="H96" s="178"/>
      <c r="I96" s="179">
        <f>ROUND(E96*H96,2)</f>
        <v>0</v>
      </c>
      <c r="J96" s="178"/>
      <c r="K96" s="179">
        <f>ROUND(E96*J96,2)</f>
        <v>0</v>
      </c>
      <c r="L96" s="179">
        <v>21</v>
      </c>
      <c r="M96" s="179">
        <f>G96*(1+L96/100)</f>
        <v>0</v>
      </c>
      <c r="N96" s="179">
        <v>0</v>
      </c>
      <c r="O96" s="179">
        <f>ROUND(E96*N96,2)</f>
        <v>0</v>
      </c>
      <c r="P96" s="179">
        <v>0</v>
      </c>
      <c r="Q96" s="179">
        <f>ROUND(E96*P96,2)</f>
        <v>0</v>
      </c>
      <c r="R96" s="179"/>
      <c r="S96" s="179" t="s">
        <v>322</v>
      </c>
      <c r="T96" s="180" t="s">
        <v>291</v>
      </c>
      <c r="U96" s="160">
        <v>0</v>
      </c>
      <c r="V96" s="160">
        <f>ROUND(E96*U96,2)</f>
        <v>0</v>
      </c>
      <c r="W96" s="160"/>
      <c r="X96" s="150"/>
      <c r="Y96" s="150"/>
      <c r="Z96" s="150"/>
      <c r="AA96" s="150"/>
      <c r="AB96" s="150"/>
      <c r="AC96" s="150"/>
      <c r="AD96" s="150"/>
      <c r="AE96" s="150"/>
      <c r="AF96" s="150"/>
      <c r="AG96" s="150" t="s">
        <v>523</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1227</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1228</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135</v>
      </c>
      <c r="D99" s="165"/>
      <c r="E99" s="166">
        <v>61</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295</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2.5" outlineLevel="1" x14ac:dyDescent="0.2">
      <c r="A101" s="174">
        <v>22</v>
      </c>
      <c r="B101" s="175" t="s">
        <v>1229</v>
      </c>
      <c r="C101" s="185" t="s">
        <v>1230</v>
      </c>
      <c r="D101" s="176" t="s">
        <v>432</v>
      </c>
      <c r="E101" s="177">
        <v>41</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322</v>
      </c>
      <c r="T101" s="180" t="s">
        <v>291</v>
      </c>
      <c r="U101" s="160">
        <v>0</v>
      </c>
      <c r="V101" s="160">
        <f>ROUND(E101*U101,2)</f>
        <v>0</v>
      </c>
      <c r="W101" s="160"/>
      <c r="X101" s="150"/>
      <c r="Y101" s="150"/>
      <c r="Z101" s="150"/>
      <c r="AA101" s="150"/>
      <c r="AB101" s="150"/>
      <c r="AC101" s="150"/>
      <c r="AD101" s="150"/>
      <c r="AE101" s="150"/>
      <c r="AF101" s="150"/>
      <c r="AG101" s="150" t="s">
        <v>523</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1231</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1232</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1233</v>
      </c>
      <c r="D104" s="165"/>
      <c r="E104" s="166">
        <v>41</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295</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2.5" outlineLevel="1" x14ac:dyDescent="0.2">
      <c r="A106" s="174">
        <v>23</v>
      </c>
      <c r="B106" s="175" t="s">
        <v>1234</v>
      </c>
      <c r="C106" s="185" t="s">
        <v>1235</v>
      </c>
      <c r="D106" s="176" t="s">
        <v>432</v>
      </c>
      <c r="E106" s="177">
        <v>38</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322</v>
      </c>
      <c r="T106" s="180" t="s">
        <v>291</v>
      </c>
      <c r="U106" s="160">
        <v>0</v>
      </c>
      <c r="V106" s="160">
        <f>ROUND(E106*U106,2)</f>
        <v>0</v>
      </c>
      <c r="W106" s="160"/>
      <c r="X106" s="150"/>
      <c r="Y106" s="150"/>
      <c r="Z106" s="150"/>
      <c r="AA106" s="150"/>
      <c r="AB106" s="150"/>
      <c r="AC106" s="150"/>
      <c r="AD106" s="150"/>
      <c r="AE106" s="150"/>
      <c r="AF106" s="150"/>
      <c r="AG106" s="150" t="s">
        <v>523</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1236</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315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1200</v>
      </c>
      <c r="D108" s="165"/>
      <c r="E108" s="166">
        <v>38</v>
      </c>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315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6"/>
      <c r="D109" s="247"/>
      <c r="E109" s="247"/>
      <c r="F109" s="247"/>
      <c r="G109" s="247"/>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295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x14ac:dyDescent="0.2">
      <c r="A110" s="168" t="s">
        <v>285</v>
      </c>
      <c r="B110" s="169" t="s">
        <v>219</v>
      </c>
      <c r="C110" s="184" t="s">
        <v>208</v>
      </c>
      <c r="D110" s="170"/>
      <c r="E110" s="171"/>
      <c r="F110" s="172"/>
      <c r="G110" s="172">
        <f>SUMIF(AG111:AG254,"&lt;&gt;NOR",G111:G254)</f>
        <v>0</v>
      </c>
      <c r="H110" s="172"/>
      <c r="I110" s="172">
        <f>SUM(I111:I254)</f>
        <v>0</v>
      </c>
      <c r="J110" s="172"/>
      <c r="K110" s="172">
        <f>SUM(K111:K254)</f>
        <v>0</v>
      </c>
      <c r="L110" s="172"/>
      <c r="M110" s="172">
        <f>SUM(M111:M254)</f>
        <v>0</v>
      </c>
      <c r="N110" s="172"/>
      <c r="O110" s="172">
        <f>SUM(O111:O254)</f>
        <v>0</v>
      </c>
      <c r="P110" s="172"/>
      <c r="Q110" s="172">
        <f>SUM(Q111:Q254)</f>
        <v>0</v>
      </c>
      <c r="R110" s="172"/>
      <c r="S110" s="172"/>
      <c r="T110" s="173"/>
      <c r="U110" s="167"/>
      <c r="V110" s="167">
        <f>SUM(V111:V254)</f>
        <v>0</v>
      </c>
      <c r="W110" s="167"/>
      <c r="AG110" t="s">
        <v>286</v>
      </c>
    </row>
    <row r="111" spans="1:60" ht="22.5" outlineLevel="1" x14ac:dyDescent="0.2">
      <c r="A111" s="174">
        <v>24</v>
      </c>
      <c r="B111" s="175" t="s">
        <v>1237</v>
      </c>
      <c r="C111" s="185" t="s">
        <v>1238</v>
      </c>
      <c r="D111" s="176" t="s">
        <v>432</v>
      </c>
      <c r="E111" s="177">
        <v>65</v>
      </c>
      <c r="F111" s="178"/>
      <c r="G111" s="179">
        <f>ROUND(E111*F111,2)</f>
        <v>0</v>
      </c>
      <c r="H111" s="178"/>
      <c r="I111" s="179">
        <f>ROUND(E111*H111,2)</f>
        <v>0</v>
      </c>
      <c r="J111" s="178"/>
      <c r="K111" s="179">
        <f>ROUND(E111*J111,2)</f>
        <v>0</v>
      </c>
      <c r="L111" s="179">
        <v>21</v>
      </c>
      <c r="M111" s="179">
        <f>G111*(1+L111/100)</f>
        <v>0</v>
      </c>
      <c r="N111" s="179">
        <v>0</v>
      </c>
      <c r="O111" s="179">
        <f>ROUND(E111*N111,2)</f>
        <v>0</v>
      </c>
      <c r="P111" s="179">
        <v>0</v>
      </c>
      <c r="Q111" s="179">
        <f>ROUND(E111*P111,2)</f>
        <v>0</v>
      </c>
      <c r="R111" s="179" t="s">
        <v>1160</v>
      </c>
      <c r="S111" s="179" t="s">
        <v>290</v>
      </c>
      <c r="T111" s="180" t="s">
        <v>291</v>
      </c>
      <c r="U111" s="160">
        <v>0</v>
      </c>
      <c r="V111" s="160">
        <f>ROUND(E111*U111,2)</f>
        <v>0</v>
      </c>
      <c r="W111" s="160"/>
      <c r="X111" s="150"/>
      <c r="Y111" s="150"/>
      <c r="Z111" s="150"/>
      <c r="AA111" s="150"/>
      <c r="AB111" s="150"/>
      <c r="AC111" s="150"/>
      <c r="AD111" s="150"/>
      <c r="AE111" s="150"/>
      <c r="AF111" s="150"/>
      <c r="AG111" s="150" t="s">
        <v>523</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1239</v>
      </c>
      <c r="D112" s="165"/>
      <c r="E112" s="166"/>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1240</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315</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1241</v>
      </c>
      <c r="D114" s="165"/>
      <c r="E114" s="166">
        <v>65</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315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46"/>
      <c r="D115" s="247"/>
      <c r="E115" s="247"/>
      <c r="F115" s="247"/>
      <c r="G115" s="247"/>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295</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ht="22.5" outlineLevel="1" x14ac:dyDescent="0.2">
      <c r="A116" s="174">
        <v>25</v>
      </c>
      <c r="B116" s="175" t="s">
        <v>1242</v>
      </c>
      <c r="C116" s="185" t="s">
        <v>1243</v>
      </c>
      <c r="D116" s="176" t="s">
        <v>432</v>
      </c>
      <c r="E116" s="177">
        <v>76</v>
      </c>
      <c r="F116" s="178"/>
      <c r="G116" s="179">
        <f>ROUND(E116*F116,2)</f>
        <v>0</v>
      </c>
      <c r="H116" s="178"/>
      <c r="I116" s="179">
        <f>ROUND(E116*H116,2)</f>
        <v>0</v>
      </c>
      <c r="J116" s="178"/>
      <c r="K116" s="179">
        <f>ROUND(E116*J116,2)</f>
        <v>0</v>
      </c>
      <c r="L116" s="179">
        <v>21</v>
      </c>
      <c r="M116" s="179">
        <f>G116*(1+L116/100)</f>
        <v>0</v>
      </c>
      <c r="N116" s="179">
        <v>0</v>
      </c>
      <c r="O116" s="179">
        <f>ROUND(E116*N116,2)</f>
        <v>0</v>
      </c>
      <c r="P116" s="179">
        <v>0</v>
      </c>
      <c r="Q116" s="179">
        <f>ROUND(E116*P116,2)</f>
        <v>0</v>
      </c>
      <c r="R116" s="179" t="s">
        <v>1160</v>
      </c>
      <c r="S116" s="179" t="s">
        <v>290</v>
      </c>
      <c r="T116" s="180" t="s">
        <v>291</v>
      </c>
      <c r="U116" s="160">
        <v>0</v>
      </c>
      <c r="V116" s="160">
        <f>ROUND(E116*U116,2)</f>
        <v>0</v>
      </c>
      <c r="W116" s="160"/>
      <c r="X116" s="150"/>
      <c r="Y116" s="150"/>
      <c r="Z116" s="150"/>
      <c r="AA116" s="150"/>
      <c r="AB116" s="150"/>
      <c r="AC116" s="150"/>
      <c r="AD116" s="150"/>
      <c r="AE116" s="150"/>
      <c r="AF116" s="150"/>
      <c r="AG116" s="150" t="s">
        <v>523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1239</v>
      </c>
      <c r="D117" s="165"/>
      <c r="E117" s="166"/>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1244</v>
      </c>
      <c r="D118" s="165"/>
      <c r="E118" s="166"/>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1245</v>
      </c>
      <c r="D119" s="165"/>
      <c r="E119" s="166">
        <v>76</v>
      </c>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315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6"/>
      <c r="D120" s="247"/>
      <c r="E120" s="247"/>
      <c r="F120" s="247"/>
      <c r="G120" s="247"/>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295</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2.5" outlineLevel="1" x14ac:dyDescent="0.2">
      <c r="A121" s="174">
        <v>26</v>
      </c>
      <c r="B121" s="175" t="s">
        <v>1246</v>
      </c>
      <c r="C121" s="185" t="s">
        <v>1247</v>
      </c>
      <c r="D121" s="176" t="s">
        <v>432</v>
      </c>
      <c r="E121" s="177">
        <v>10</v>
      </c>
      <c r="F121" s="178"/>
      <c r="G121" s="179">
        <f>ROUND(E121*F121,2)</f>
        <v>0</v>
      </c>
      <c r="H121" s="178"/>
      <c r="I121" s="179">
        <f>ROUND(E121*H121,2)</f>
        <v>0</v>
      </c>
      <c r="J121" s="178"/>
      <c r="K121" s="179">
        <f>ROUND(E121*J121,2)</f>
        <v>0</v>
      </c>
      <c r="L121" s="179">
        <v>21</v>
      </c>
      <c r="M121" s="179">
        <f>G121*(1+L121/100)</f>
        <v>0</v>
      </c>
      <c r="N121" s="179">
        <v>0</v>
      </c>
      <c r="O121" s="179">
        <f>ROUND(E121*N121,2)</f>
        <v>0</v>
      </c>
      <c r="P121" s="179">
        <v>0</v>
      </c>
      <c r="Q121" s="179">
        <f>ROUND(E121*P121,2)</f>
        <v>0</v>
      </c>
      <c r="R121" s="179" t="s">
        <v>1160</v>
      </c>
      <c r="S121" s="179" t="s">
        <v>290</v>
      </c>
      <c r="T121" s="180" t="s">
        <v>291</v>
      </c>
      <c r="U121" s="160">
        <v>0</v>
      </c>
      <c r="V121" s="160">
        <f>ROUND(E121*U121,2)</f>
        <v>0</v>
      </c>
      <c r="W121" s="160"/>
      <c r="X121" s="150"/>
      <c r="Y121" s="150"/>
      <c r="Z121" s="150"/>
      <c r="AA121" s="150"/>
      <c r="AB121" s="150"/>
      <c r="AC121" s="150"/>
      <c r="AD121" s="150"/>
      <c r="AE121" s="150"/>
      <c r="AF121" s="150"/>
      <c r="AG121" s="150" t="s">
        <v>523</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1239</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1248</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101</v>
      </c>
      <c r="D124" s="165"/>
      <c r="E124" s="166">
        <v>10</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295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4">
        <v>27</v>
      </c>
      <c r="B126" s="175" t="s">
        <v>1249</v>
      </c>
      <c r="C126" s="185" t="s">
        <v>1250</v>
      </c>
      <c r="D126" s="176" t="s">
        <v>359</v>
      </c>
      <c r="E126" s="177">
        <v>32</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t="s">
        <v>1160</v>
      </c>
      <c r="S126" s="179" t="s">
        <v>290</v>
      </c>
      <c r="T126" s="180" t="s">
        <v>291</v>
      </c>
      <c r="U126" s="160">
        <v>0</v>
      </c>
      <c r="V126" s="160">
        <f>ROUND(E126*U126,2)</f>
        <v>0</v>
      </c>
      <c r="W126" s="160"/>
      <c r="X126" s="150"/>
      <c r="Y126" s="150"/>
      <c r="Z126" s="150"/>
      <c r="AA126" s="150"/>
      <c r="AB126" s="150"/>
      <c r="AC126" s="150"/>
      <c r="AD126" s="150"/>
      <c r="AE126" s="150"/>
      <c r="AF126" s="150"/>
      <c r="AG126" s="150" t="s">
        <v>523</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1251</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315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1189</v>
      </c>
      <c r="D128" s="165"/>
      <c r="E128" s="166">
        <v>32</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315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295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28</v>
      </c>
      <c r="B130" s="175" t="s">
        <v>1252</v>
      </c>
      <c r="C130" s="185" t="s">
        <v>1253</v>
      </c>
      <c r="D130" s="176" t="s">
        <v>359</v>
      </c>
      <c r="E130" s="177">
        <v>6</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t="s">
        <v>1160</v>
      </c>
      <c r="S130" s="179" t="s">
        <v>290</v>
      </c>
      <c r="T130" s="180" t="s">
        <v>291</v>
      </c>
      <c r="U130" s="160">
        <v>0</v>
      </c>
      <c r="V130" s="160">
        <f>ROUND(E130*U130,2)</f>
        <v>0</v>
      </c>
      <c r="W130" s="160"/>
      <c r="X130" s="150"/>
      <c r="Y130" s="150"/>
      <c r="Z130" s="150"/>
      <c r="AA130" s="150"/>
      <c r="AB130" s="150"/>
      <c r="AC130" s="150"/>
      <c r="AD130" s="150"/>
      <c r="AE130" s="150"/>
      <c r="AF130" s="150"/>
      <c r="AG130" s="150" t="s">
        <v>523</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1254</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132</v>
      </c>
      <c r="D132" s="165"/>
      <c r="E132" s="166">
        <v>6</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6"/>
      <c r="D133" s="247"/>
      <c r="E133" s="247"/>
      <c r="F133" s="247"/>
      <c r="G133" s="247"/>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295</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29</v>
      </c>
      <c r="B134" s="175" t="s">
        <v>1255</v>
      </c>
      <c r="C134" s="185" t="s">
        <v>1256</v>
      </c>
      <c r="D134" s="176" t="s">
        <v>359</v>
      </c>
      <c r="E134" s="177">
        <v>1</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t="s">
        <v>1160</v>
      </c>
      <c r="S134" s="179" t="s">
        <v>290</v>
      </c>
      <c r="T134" s="180" t="s">
        <v>291</v>
      </c>
      <c r="U134" s="160">
        <v>0</v>
      </c>
      <c r="V134" s="160">
        <f>ROUND(E134*U134,2)</f>
        <v>0</v>
      </c>
      <c r="W134" s="160"/>
      <c r="X134" s="150"/>
      <c r="Y134" s="150"/>
      <c r="Z134" s="150"/>
      <c r="AA134" s="150"/>
      <c r="AB134" s="150"/>
      <c r="AC134" s="150"/>
      <c r="AD134" s="150"/>
      <c r="AE134" s="150"/>
      <c r="AF134" s="150"/>
      <c r="AG134" s="150" t="s">
        <v>523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1257</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315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92</v>
      </c>
      <c r="D136" s="165"/>
      <c r="E136" s="166">
        <v>1</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295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30</v>
      </c>
      <c r="B138" s="175" t="s">
        <v>1258</v>
      </c>
      <c r="C138" s="185" t="s">
        <v>1259</v>
      </c>
      <c r="D138" s="176" t="s">
        <v>359</v>
      </c>
      <c r="E138" s="177">
        <v>1</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t="s">
        <v>1160</v>
      </c>
      <c r="S138" s="179" t="s">
        <v>290</v>
      </c>
      <c r="T138" s="180" t="s">
        <v>291</v>
      </c>
      <c r="U138" s="160">
        <v>0</v>
      </c>
      <c r="V138" s="160">
        <f>ROUND(E138*U138,2)</f>
        <v>0</v>
      </c>
      <c r="W138" s="160"/>
      <c r="X138" s="150"/>
      <c r="Y138" s="150"/>
      <c r="Z138" s="150"/>
      <c r="AA138" s="150"/>
      <c r="AB138" s="150"/>
      <c r="AC138" s="150"/>
      <c r="AD138" s="150"/>
      <c r="AE138" s="150"/>
      <c r="AF138" s="150"/>
      <c r="AG138" s="150" t="s">
        <v>523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1260</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92</v>
      </c>
      <c r="D140" s="165"/>
      <c r="E140" s="166">
        <v>1</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295</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ht="22.5" outlineLevel="1" x14ac:dyDescent="0.2">
      <c r="A142" s="174">
        <v>31</v>
      </c>
      <c r="B142" s="175" t="s">
        <v>1261</v>
      </c>
      <c r="C142" s="185" t="s">
        <v>1262</v>
      </c>
      <c r="D142" s="176" t="s">
        <v>359</v>
      </c>
      <c r="E142" s="177">
        <v>1</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t="s">
        <v>1160</v>
      </c>
      <c r="S142" s="179" t="s">
        <v>290</v>
      </c>
      <c r="T142" s="180" t="s">
        <v>291</v>
      </c>
      <c r="U142" s="160">
        <v>0</v>
      </c>
      <c r="V142" s="160">
        <f>ROUND(E142*U142,2)</f>
        <v>0</v>
      </c>
      <c r="W142" s="160"/>
      <c r="X142" s="150"/>
      <c r="Y142" s="150"/>
      <c r="Z142" s="150"/>
      <c r="AA142" s="150"/>
      <c r="AB142" s="150"/>
      <c r="AC142" s="150"/>
      <c r="AD142" s="150"/>
      <c r="AE142" s="150"/>
      <c r="AF142" s="150"/>
      <c r="AG142" s="150" t="s">
        <v>523</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1260</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92</v>
      </c>
      <c r="D144" s="165"/>
      <c r="E144" s="166">
        <v>1</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315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295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ht="22.5" outlineLevel="1" x14ac:dyDescent="0.2">
      <c r="A146" s="174">
        <v>32</v>
      </c>
      <c r="B146" s="175" t="s">
        <v>1263</v>
      </c>
      <c r="C146" s="185" t="s">
        <v>1264</v>
      </c>
      <c r="D146" s="176" t="s">
        <v>359</v>
      </c>
      <c r="E146" s="177">
        <v>1</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t="s">
        <v>1160</v>
      </c>
      <c r="S146" s="179" t="s">
        <v>290</v>
      </c>
      <c r="T146" s="180" t="s">
        <v>291</v>
      </c>
      <c r="U146" s="160">
        <v>0</v>
      </c>
      <c r="V146" s="160">
        <f>ROUND(E146*U146,2)</f>
        <v>0</v>
      </c>
      <c r="W146" s="160"/>
      <c r="X146" s="150"/>
      <c r="Y146" s="150"/>
      <c r="Z146" s="150"/>
      <c r="AA146" s="150"/>
      <c r="AB146" s="150"/>
      <c r="AC146" s="150"/>
      <c r="AD146" s="150"/>
      <c r="AE146" s="150"/>
      <c r="AF146" s="150"/>
      <c r="AG146" s="150" t="s">
        <v>523</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2.5" outlineLevel="1" x14ac:dyDescent="0.2">
      <c r="A147" s="157"/>
      <c r="B147" s="158"/>
      <c r="C147" s="186" t="s">
        <v>1265</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1257</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92</v>
      </c>
      <c r="D149" s="165"/>
      <c r="E149" s="166">
        <v>1</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6"/>
      <c r="D150" s="247"/>
      <c r="E150" s="247"/>
      <c r="F150" s="247"/>
      <c r="G150" s="247"/>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295</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74">
        <v>33</v>
      </c>
      <c r="B151" s="175" t="s">
        <v>1266</v>
      </c>
      <c r="C151" s="185" t="s">
        <v>1267</v>
      </c>
      <c r="D151" s="176" t="s">
        <v>432</v>
      </c>
      <c r="E151" s="177">
        <v>333</v>
      </c>
      <c r="F151" s="178"/>
      <c r="G151" s="179">
        <f>ROUND(E151*F151,2)</f>
        <v>0</v>
      </c>
      <c r="H151" s="178"/>
      <c r="I151" s="179">
        <f>ROUND(E151*H151,2)</f>
        <v>0</v>
      </c>
      <c r="J151" s="178"/>
      <c r="K151" s="179">
        <f>ROUND(E151*J151,2)</f>
        <v>0</v>
      </c>
      <c r="L151" s="179">
        <v>21</v>
      </c>
      <c r="M151" s="179">
        <f>G151*(1+L151/100)</f>
        <v>0</v>
      </c>
      <c r="N151" s="179">
        <v>0</v>
      </c>
      <c r="O151" s="179">
        <f>ROUND(E151*N151,2)</f>
        <v>0</v>
      </c>
      <c r="P151" s="179">
        <v>0</v>
      </c>
      <c r="Q151" s="179">
        <f>ROUND(E151*P151,2)</f>
        <v>0</v>
      </c>
      <c r="R151" s="179" t="s">
        <v>1160</v>
      </c>
      <c r="S151" s="179" t="s">
        <v>290</v>
      </c>
      <c r="T151" s="180" t="s">
        <v>291</v>
      </c>
      <c r="U151" s="160">
        <v>0</v>
      </c>
      <c r="V151" s="160">
        <f>ROUND(E151*U151,2)</f>
        <v>0</v>
      </c>
      <c r="W151" s="160"/>
      <c r="X151" s="150"/>
      <c r="Y151" s="150"/>
      <c r="Z151" s="150"/>
      <c r="AA151" s="150"/>
      <c r="AB151" s="150"/>
      <c r="AC151" s="150"/>
      <c r="AD151" s="150"/>
      <c r="AE151" s="150"/>
      <c r="AF151" s="150"/>
      <c r="AG151" s="150" t="s">
        <v>523</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1268</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1269</v>
      </c>
      <c r="D153" s="165"/>
      <c r="E153" s="166">
        <v>333</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6"/>
      <c r="D154" s="247"/>
      <c r="E154" s="247"/>
      <c r="F154" s="247"/>
      <c r="G154" s="247"/>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295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34</v>
      </c>
      <c r="B155" s="175" t="s">
        <v>1270</v>
      </c>
      <c r="C155" s="185" t="s">
        <v>1271</v>
      </c>
      <c r="D155" s="176" t="s">
        <v>432</v>
      </c>
      <c r="E155" s="177">
        <v>333</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t="s">
        <v>1160</v>
      </c>
      <c r="S155" s="179" t="s">
        <v>290</v>
      </c>
      <c r="T155" s="180" t="s">
        <v>291</v>
      </c>
      <c r="U155" s="160">
        <v>0</v>
      </c>
      <c r="V155" s="160">
        <f>ROUND(E155*U155,2)</f>
        <v>0</v>
      </c>
      <c r="W155" s="160"/>
      <c r="X155" s="150"/>
      <c r="Y155" s="150"/>
      <c r="Z155" s="150"/>
      <c r="AA155" s="150"/>
      <c r="AB155" s="150"/>
      <c r="AC155" s="150"/>
      <c r="AD155" s="150"/>
      <c r="AE155" s="150"/>
      <c r="AF155" s="150"/>
      <c r="AG155" s="150" t="s">
        <v>523</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1268</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1269</v>
      </c>
      <c r="D157" s="165"/>
      <c r="E157" s="166">
        <v>333</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6"/>
      <c r="D158" s="247"/>
      <c r="E158" s="247"/>
      <c r="F158" s="247"/>
      <c r="G158" s="247"/>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295</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ht="22.5" outlineLevel="1" x14ac:dyDescent="0.2">
      <c r="A159" s="174">
        <v>35</v>
      </c>
      <c r="B159" s="175" t="s">
        <v>1272</v>
      </c>
      <c r="C159" s="185" t="s">
        <v>1273</v>
      </c>
      <c r="D159" s="176" t="s">
        <v>1187</v>
      </c>
      <c r="E159" s="177">
        <v>32</v>
      </c>
      <c r="F159" s="178"/>
      <c r="G159" s="179">
        <f>ROUND(E159*F159,2)</f>
        <v>0</v>
      </c>
      <c r="H159" s="178"/>
      <c r="I159" s="179">
        <f>ROUND(E159*H159,2)</f>
        <v>0</v>
      </c>
      <c r="J159" s="178"/>
      <c r="K159" s="179">
        <f>ROUND(E159*J159,2)</f>
        <v>0</v>
      </c>
      <c r="L159" s="179">
        <v>21</v>
      </c>
      <c r="M159" s="179">
        <f>G159*(1+L159/100)</f>
        <v>0</v>
      </c>
      <c r="N159" s="179">
        <v>0</v>
      </c>
      <c r="O159" s="179">
        <f>ROUND(E159*N159,2)</f>
        <v>0</v>
      </c>
      <c r="P159" s="179">
        <v>0</v>
      </c>
      <c r="Q159" s="179">
        <f>ROUND(E159*P159,2)</f>
        <v>0</v>
      </c>
      <c r="R159" s="179"/>
      <c r="S159" s="179" t="s">
        <v>322</v>
      </c>
      <c r="T159" s="180" t="s">
        <v>291</v>
      </c>
      <c r="U159" s="160">
        <v>0</v>
      </c>
      <c r="V159" s="160">
        <f>ROUND(E159*U159,2)</f>
        <v>0</v>
      </c>
      <c r="W159" s="160"/>
      <c r="X159" s="150"/>
      <c r="Y159" s="150"/>
      <c r="Z159" s="150"/>
      <c r="AA159" s="150"/>
      <c r="AB159" s="150"/>
      <c r="AC159" s="150"/>
      <c r="AD159" s="150"/>
      <c r="AE159" s="150"/>
      <c r="AF159" s="150"/>
      <c r="AG159" s="150" t="s">
        <v>523</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1274</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1189</v>
      </c>
      <c r="D161" s="165"/>
      <c r="E161" s="166">
        <v>32</v>
      </c>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6"/>
      <c r="D162" s="247"/>
      <c r="E162" s="247"/>
      <c r="F162" s="247"/>
      <c r="G162" s="247"/>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295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74">
        <v>36</v>
      </c>
      <c r="B163" s="175" t="s">
        <v>1275</v>
      </c>
      <c r="C163" s="185" t="s">
        <v>1276</v>
      </c>
      <c r="D163" s="176" t="s">
        <v>359</v>
      </c>
      <c r="E163" s="177">
        <v>65</v>
      </c>
      <c r="F163" s="178"/>
      <c r="G163" s="179">
        <f>ROUND(E163*F163,2)</f>
        <v>0</v>
      </c>
      <c r="H163" s="178"/>
      <c r="I163" s="179">
        <f>ROUND(E163*H163,2)</f>
        <v>0</v>
      </c>
      <c r="J163" s="178"/>
      <c r="K163" s="179">
        <f>ROUND(E163*J163,2)</f>
        <v>0</v>
      </c>
      <c r="L163" s="179">
        <v>21</v>
      </c>
      <c r="M163" s="179">
        <f>G163*(1+L163/100)</f>
        <v>0</v>
      </c>
      <c r="N163" s="179">
        <v>0</v>
      </c>
      <c r="O163" s="179">
        <f>ROUND(E163*N163,2)</f>
        <v>0</v>
      </c>
      <c r="P163" s="179">
        <v>0</v>
      </c>
      <c r="Q163" s="179">
        <f>ROUND(E163*P163,2)</f>
        <v>0</v>
      </c>
      <c r="R163" s="179"/>
      <c r="S163" s="179" t="s">
        <v>322</v>
      </c>
      <c r="T163" s="180" t="s">
        <v>291</v>
      </c>
      <c r="U163" s="160">
        <v>0</v>
      </c>
      <c r="V163" s="160">
        <f>ROUND(E163*U163,2)</f>
        <v>0</v>
      </c>
      <c r="W163" s="160"/>
      <c r="X163" s="150"/>
      <c r="Y163" s="150"/>
      <c r="Z163" s="150"/>
      <c r="AA163" s="150"/>
      <c r="AB163" s="150"/>
      <c r="AC163" s="150"/>
      <c r="AD163" s="150"/>
      <c r="AE163" s="150"/>
      <c r="AF163" s="150"/>
      <c r="AG163" s="150" t="s">
        <v>523</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1277</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1278</v>
      </c>
      <c r="D165" s="165"/>
      <c r="E165" s="166"/>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315</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1241</v>
      </c>
      <c r="D166" s="165"/>
      <c r="E166" s="166">
        <v>65</v>
      </c>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315</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46"/>
      <c r="D167" s="247"/>
      <c r="E167" s="247"/>
      <c r="F167" s="247"/>
      <c r="G167" s="247"/>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295</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ht="22.5" outlineLevel="1" x14ac:dyDescent="0.2">
      <c r="A168" s="174">
        <v>37</v>
      </c>
      <c r="B168" s="175" t="s">
        <v>1279</v>
      </c>
      <c r="C168" s="185" t="s">
        <v>1280</v>
      </c>
      <c r="D168" s="176" t="s">
        <v>359</v>
      </c>
      <c r="E168" s="177">
        <v>6</v>
      </c>
      <c r="F168" s="178"/>
      <c r="G168" s="179">
        <f>ROUND(E168*F168,2)</f>
        <v>0</v>
      </c>
      <c r="H168" s="178"/>
      <c r="I168" s="179">
        <f>ROUND(E168*H168,2)</f>
        <v>0</v>
      </c>
      <c r="J168" s="178"/>
      <c r="K168" s="179">
        <f>ROUND(E168*J168,2)</f>
        <v>0</v>
      </c>
      <c r="L168" s="179">
        <v>21</v>
      </c>
      <c r="M168" s="179">
        <f>G168*(1+L168/100)</f>
        <v>0</v>
      </c>
      <c r="N168" s="179">
        <v>0</v>
      </c>
      <c r="O168" s="179">
        <f>ROUND(E168*N168,2)</f>
        <v>0</v>
      </c>
      <c r="P168" s="179">
        <v>0</v>
      </c>
      <c r="Q168" s="179">
        <f>ROUND(E168*P168,2)</f>
        <v>0</v>
      </c>
      <c r="R168" s="179"/>
      <c r="S168" s="179" t="s">
        <v>322</v>
      </c>
      <c r="T168" s="180" t="s">
        <v>291</v>
      </c>
      <c r="U168" s="160">
        <v>0</v>
      </c>
      <c r="V168" s="160">
        <f>ROUND(E168*U168,2)</f>
        <v>0</v>
      </c>
      <c r="W168" s="160"/>
      <c r="X168" s="150"/>
      <c r="Y168" s="150"/>
      <c r="Z168" s="150"/>
      <c r="AA168" s="150"/>
      <c r="AB168" s="150"/>
      <c r="AC168" s="150"/>
      <c r="AD168" s="150"/>
      <c r="AE168" s="150"/>
      <c r="AF168" s="150"/>
      <c r="AG168" s="150" t="s">
        <v>523</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1281</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132</v>
      </c>
      <c r="D170" s="165"/>
      <c r="E170" s="166">
        <v>6</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315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6"/>
      <c r="D171" s="247"/>
      <c r="E171" s="247"/>
      <c r="F171" s="247"/>
      <c r="G171" s="247"/>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295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22.5" outlineLevel="1" x14ac:dyDescent="0.2">
      <c r="A172" s="174">
        <v>38</v>
      </c>
      <c r="B172" s="175" t="s">
        <v>1282</v>
      </c>
      <c r="C172" s="185" t="s">
        <v>1283</v>
      </c>
      <c r="D172" s="176" t="s">
        <v>1187</v>
      </c>
      <c r="E172" s="177">
        <v>16</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322</v>
      </c>
      <c r="T172" s="180" t="s">
        <v>291</v>
      </c>
      <c r="U172" s="160">
        <v>0</v>
      </c>
      <c r="V172" s="160">
        <f>ROUND(E172*U172,2)</f>
        <v>0</v>
      </c>
      <c r="W172" s="160"/>
      <c r="X172" s="150"/>
      <c r="Y172" s="150"/>
      <c r="Z172" s="150"/>
      <c r="AA172" s="150"/>
      <c r="AB172" s="150"/>
      <c r="AC172" s="150"/>
      <c r="AD172" s="150"/>
      <c r="AE172" s="150"/>
      <c r="AF172" s="150"/>
      <c r="AG172" s="150" t="s">
        <v>523</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1219</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1220</v>
      </c>
      <c r="D174" s="165"/>
      <c r="E174" s="166">
        <v>16</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315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295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ht="22.5" outlineLevel="1" x14ac:dyDescent="0.2">
      <c r="A176" s="174">
        <v>39</v>
      </c>
      <c r="B176" s="175" t="s">
        <v>1284</v>
      </c>
      <c r="C176" s="185" t="s">
        <v>1285</v>
      </c>
      <c r="D176" s="176" t="s">
        <v>432</v>
      </c>
      <c r="E176" s="177">
        <v>1</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322</v>
      </c>
      <c r="T176" s="180" t="s">
        <v>291</v>
      </c>
      <c r="U176" s="160">
        <v>0</v>
      </c>
      <c r="V176" s="160">
        <f>ROUND(E176*U176,2)</f>
        <v>0</v>
      </c>
      <c r="W176" s="160"/>
      <c r="X176" s="150"/>
      <c r="Y176" s="150"/>
      <c r="Z176" s="150"/>
      <c r="AA176" s="150"/>
      <c r="AB176" s="150"/>
      <c r="AC176" s="150"/>
      <c r="AD176" s="150"/>
      <c r="AE176" s="150"/>
      <c r="AF176" s="150"/>
      <c r="AG176" s="150" t="s">
        <v>523</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1286</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1257</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315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92</v>
      </c>
      <c r="D179" s="165"/>
      <c r="E179" s="166">
        <v>1</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315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46"/>
      <c r="D180" s="247"/>
      <c r="E180" s="247"/>
      <c r="F180" s="247"/>
      <c r="G180" s="247"/>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295</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ht="22.5" outlineLevel="1" x14ac:dyDescent="0.2">
      <c r="A181" s="174">
        <v>40</v>
      </c>
      <c r="B181" s="175" t="s">
        <v>1287</v>
      </c>
      <c r="C181" s="185" t="s">
        <v>1288</v>
      </c>
      <c r="D181" s="176" t="s">
        <v>432</v>
      </c>
      <c r="E181" s="177">
        <v>96</v>
      </c>
      <c r="F181" s="178"/>
      <c r="G181" s="179">
        <f>ROUND(E181*F181,2)</f>
        <v>0</v>
      </c>
      <c r="H181" s="178"/>
      <c r="I181" s="179">
        <f>ROUND(E181*H181,2)</f>
        <v>0</v>
      </c>
      <c r="J181" s="178"/>
      <c r="K181" s="179">
        <f>ROUND(E181*J181,2)</f>
        <v>0</v>
      </c>
      <c r="L181" s="179">
        <v>21</v>
      </c>
      <c r="M181" s="179">
        <f>G181*(1+L181/100)</f>
        <v>0</v>
      </c>
      <c r="N181" s="179">
        <v>0</v>
      </c>
      <c r="O181" s="179">
        <f>ROUND(E181*N181,2)</f>
        <v>0</v>
      </c>
      <c r="P181" s="179">
        <v>0</v>
      </c>
      <c r="Q181" s="179">
        <f>ROUND(E181*P181,2)</f>
        <v>0</v>
      </c>
      <c r="R181" s="179"/>
      <c r="S181" s="179" t="s">
        <v>322</v>
      </c>
      <c r="T181" s="180" t="s">
        <v>291</v>
      </c>
      <c r="U181" s="160">
        <v>0</v>
      </c>
      <c r="V181" s="160">
        <f>ROUND(E181*U181,2)</f>
        <v>0</v>
      </c>
      <c r="W181" s="160"/>
      <c r="X181" s="150"/>
      <c r="Y181" s="150"/>
      <c r="Z181" s="150"/>
      <c r="AA181" s="150"/>
      <c r="AB181" s="150"/>
      <c r="AC181" s="150"/>
      <c r="AD181" s="150"/>
      <c r="AE181" s="150"/>
      <c r="AF181" s="150"/>
      <c r="AG181" s="150" t="s">
        <v>523</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1289</v>
      </c>
      <c r="D182" s="165"/>
      <c r="E182" s="166"/>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158</v>
      </c>
      <c r="D183" s="165"/>
      <c r="E183" s="166">
        <v>96</v>
      </c>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315</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6"/>
      <c r="D184" s="247"/>
      <c r="E184" s="247"/>
      <c r="F184" s="247"/>
      <c r="G184" s="247"/>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295</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ht="22.5" outlineLevel="1" x14ac:dyDescent="0.2">
      <c r="A185" s="174">
        <v>41</v>
      </c>
      <c r="B185" s="175" t="s">
        <v>1290</v>
      </c>
      <c r="C185" s="185" t="s">
        <v>1291</v>
      </c>
      <c r="D185" s="176" t="s">
        <v>432</v>
      </c>
      <c r="E185" s="177">
        <v>78</v>
      </c>
      <c r="F185" s="178"/>
      <c r="G185" s="179">
        <f>ROUND(E185*F185,2)</f>
        <v>0</v>
      </c>
      <c r="H185" s="178"/>
      <c r="I185" s="179">
        <f>ROUND(E185*H185,2)</f>
        <v>0</v>
      </c>
      <c r="J185" s="178"/>
      <c r="K185" s="179">
        <f>ROUND(E185*J185,2)</f>
        <v>0</v>
      </c>
      <c r="L185" s="179">
        <v>21</v>
      </c>
      <c r="M185" s="179">
        <f>G185*(1+L185/100)</f>
        <v>0</v>
      </c>
      <c r="N185" s="179">
        <v>0</v>
      </c>
      <c r="O185" s="179">
        <f>ROUND(E185*N185,2)</f>
        <v>0</v>
      </c>
      <c r="P185" s="179">
        <v>0</v>
      </c>
      <c r="Q185" s="179">
        <f>ROUND(E185*P185,2)</f>
        <v>0</v>
      </c>
      <c r="R185" s="179"/>
      <c r="S185" s="179" t="s">
        <v>322</v>
      </c>
      <c r="T185" s="180" t="s">
        <v>291</v>
      </c>
      <c r="U185" s="160">
        <v>0</v>
      </c>
      <c r="V185" s="160">
        <f>ROUND(E185*U185,2)</f>
        <v>0</v>
      </c>
      <c r="W185" s="160"/>
      <c r="X185" s="150"/>
      <c r="Y185" s="150"/>
      <c r="Z185" s="150"/>
      <c r="AA185" s="150"/>
      <c r="AB185" s="150"/>
      <c r="AC185" s="150"/>
      <c r="AD185" s="150"/>
      <c r="AE185" s="150"/>
      <c r="AF185" s="150"/>
      <c r="AG185" s="150" t="s">
        <v>523</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1292</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315</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1293</v>
      </c>
      <c r="D187" s="165"/>
      <c r="E187" s="166">
        <v>78</v>
      </c>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315</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6"/>
      <c r="D188" s="247"/>
      <c r="E188" s="247"/>
      <c r="F188" s="247"/>
      <c r="G188" s="247"/>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295</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ht="22.5" outlineLevel="1" x14ac:dyDescent="0.2">
      <c r="A189" s="174">
        <v>42</v>
      </c>
      <c r="B189" s="175" t="s">
        <v>1294</v>
      </c>
      <c r="C189" s="185" t="s">
        <v>1295</v>
      </c>
      <c r="D189" s="176" t="s">
        <v>432</v>
      </c>
      <c r="E189" s="177">
        <v>55</v>
      </c>
      <c r="F189" s="178"/>
      <c r="G189" s="179">
        <f>ROUND(E189*F189,2)</f>
        <v>0</v>
      </c>
      <c r="H189" s="178"/>
      <c r="I189" s="179">
        <f>ROUND(E189*H189,2)</f>
        <v>0</v>
      </c>
      <c r="J189" s="178"/>
      <c r="K189" s="179">
        <f>ROUND(E189*J189,2)</f>
        <v>0</v>
      </c>
      <c r="L189" s="179">
        <v>21</v>
      </c>
      <c r="M189" s="179">
        <f>G189*(1+L189/100)</f>
        <v>0</v>
      </c>
      <c r="N189" s="179">
        <v>0</v>
      </c>
      <c r="O189" s="179">
        <f>ROUND(E189*N189,2)</f>
        <v>0</v>
      </c>
      <c r="P189" s="179">
        <v>0</v>
      </c>
      <c r="Q189" s="179">
        <f>ROUND(E189*P189,2)</f>
        <v>0</v>
      </c>
      <c r="R189" s="179"/>
      <c r="S189" s="179" t="s">
        <v>322</v>
      </c>
      <c r="T189" s="180" t="s">
        <v>291</v>
      </c>
      <c r="U189" s="160">
        <v>0</v>
      </c>
      <c r="V189" s="160">
        <f>ROUND(E189*U189,2)</f>
        <v>0</v>
      </c>
      <c r="W189" s="160"/>
      <c r="X189" s="150"/>
      <c r="Y189" s="150"/>
      <c r="Z189" s="150"/>
      <c r="AA189" s="150"/>
      <c r="AB189" s="150"/>
      <c r="AC189" s="150"/>
      <c r="AD189" s="150"/>
      <c r="AE189" s="150"/>
      <c r="AF189" s="150"/>
      <c r="AG189" s="150" t="s">
        <v>523</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1296</v>
      </c>
      <c r="D190" s="165"/>
      <c r="E190" s="166"/>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1297</v>
      </c>
      <c r="D191" s="165"/>
      <c r="E191" s="166">
        <v>55</v>
      </c>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315</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46"/>
      <c r="D192" s="247"/>
      <c r="E192" s="247"/>
      <c r="F192" s="247"/>
      <c r="G192" s="247"/>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295</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ht="22.5" outlineLevel="1" x14ac:dyDescent="0.2">
      <c r="A193" s="174">
        <v>43</v>
      </c>
      <c r="B193" s="175" t="s">
        <v>1298</v>
      </c>
      <c r="C193" s="185" t="s">
        <v>1299</v>
      </c>
      <c r="D193" s="176" t="s">
        <v>432</v>
      </c>
      <c r="E193" s="177">
        <v>78</v>
      </c>
      <c r="F193" s="178"/>
      <c r="G193" s="179">
        <f>ROUND(E193*F193,2)</f>
        <v>0</v>
      </c>
      <c r="H193" s="178"/>
      <c r="I193" s="179">
        <f>ROUND(E193*H193,2)</f>
        <v>0</v>
      </c>
      <c r="J193" s="178"/>
      <c r="K193" s="179">
        <f>ROUND(E193*J193,2)</f>
        <v>0</v>
      </c>
      <c r="L193" s="179">
        <v>21</v>
      </c>
      <c r="M193" s="179">
        <f>G193*(1+L193/100)</f>
        <v>0</v>
      </c>
      <c r="N193" s="179">
        <v>0</v>
      </c>
      <c r="O193" s="179">
        <f>ROUND(E193*N193,2)</f>
        <v>0</v>
      </c>
      <c r="P193" s="179">
        <v>0</v>
      </c>
      <c r="Q193" s="179">
        <f>ROUND(E193*P193,2)</f>
        <v>0</v>
      </c>
      <c r="R193" s="179"/>
      <c r="S193" s="179" t="s">
        <v>322</v>
      </c>
      <c r="T193" s="180" t="s">
        <v>291</v>
      </c>
      <c r="U193" s="160">
        <v>0</v>
      </c>
      <c r="V193" s="160">
        <f>ROUND(E193*U193,2)</f>
        <v>0</v>
      </c>
      <c r="W193" s="160"/>
      <c r="X193" s="150"/>
      <c r="Y193" s="150"/>
      <c r="Z193" s="150"/>
      <c r="AA193" s="150"/>
      <c r="AB193" s="150"/>
      <c r="AC193" s="150"/>
      <c r="AD193" s="150"/>
      <c r="AE193" s="150"/>
      <c r="AF193" s="150"/>
      <c r="AG193" s="150" t="s">
        <v>523</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1292</v>
      </c>
      <c r="D194" s="165"/>
      <c r="E194" s="166"/>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1293</v>
      </c>
      <c r="D195" s="165"/>
      <c r="E195" s="166">
        <v>78</v>
      </c>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315</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46"/>
      <c r="D196" s="247"/>
      <c r="E196" s="247"/>
      <c r="F196" s="247"/>
      <c r="G196" s="247"/>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295</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22.5" outlineLevel="1" x14ac:dyDescent="0.2">
      <c r="A197" s="174">
        <v>44</v>
      </c>
      <c r="B197" s="175" t="s">
        <v>1300</v>
      </c>
      <c r="C197" s="185" t="s">
        <v>1301</v>
      </c>
      <c r="D197" s="176" t="s">
        <v>432</v>
      </c>
      <c r="E197" s="177">
        <v>25</v>
      </c>
      <c r="F197" s="178"/>
      <c r="G197" s="179">
        <f>ROUND(E197*F197,2)</f>
        <v>0</v>
      </c>
      <c r="H197" s="178"/>
      <c r="I197" s="179">
        <f>ROUND(E197*H197,2)</f>
        <v>0</v>
      </c>
      <c r="J197" s="178"/>
      <c r="K197" s="179">
        <f>ROUND(E197*J197,2)</f>
        <v>0</v>
      </c>
      <c r="L197" s="179">
        <v>21</v>
      </c>
      <c r="M197" s="179">
        <f>G197*(1+L197/100)</f>
        <v>0</v>
      </c>
      <c r="N197" s="179">
        <v>0</v>
      </c>
      <c r="O197" s="179">
        <f>ROUND(E197*N197,2)</f>
        <v>0</v>
      </c>
      <c r="P197" s="179">
        <v>0</v>
      </c>
      <c r="Q197" s="179">
        <f>ROUND(E197*P197,2)</f>
        <v>0</v>
      </c>
      <c r="R197" s="179"/>
      <c r="S197" s="179" t="s">
        <v>322</v>
      </c>
      <c r="T197" s="180" t="s">
        <v>291</v>
      </c>
      <c r="U197" s="160">
        <v>0</v>
      </c>
      <c r="V197" s="160">
        <f>ROUND(E197*U197,2)</f>
        <v>0</v>
      </c>
      <c r="W197" s="160"/>
      <c r="X197" s="150"/>
      <c r="Y197" s="150"/>
      <c r="Z197" s="150"/>
      <c r="AA197" s="150"/>
      <c r="AB197" s="150"/>
      <c r="AC197" s="150"/>
      <c r="AD197" s="150"/>
      <c r="AE197" s="150"/>
      <c r="AF197" s="150"/>
      <c r="AG197" s="150" t="s">
        <v>523</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1302</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1303</v>
      </c>
      <c r="D199" s="165"/>
      <c r="E199" s="166">
        <v>25</v>
      </c>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315</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6"/>
      <c r="D200" s="247"/>
      <c r="E200" s="247"/>
      <c r="F200" s="247"/>
      <c r="G200" s="247"/>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295</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22.5" outlineLevel="1" x14ac:dyDescent="0.2">
      <c r="A201" s="174">
        <v>45</v>
      </c>
      <c r="B201" s="175" t="s">
        <v>1304</v>
      </c>
      <c r="C201" s="185" t="s">
        <v>1305</v>
      </c>
      <c r="D201" s="176" t="s">
        <v>432</v>
      </c>
      <c r="E201" s="177">
        <v>31</v>
      </c>
      <c r="F201" s="178"/>
      <c r="G201" s="179">
        <f>ROUND(E201*F201,2)</f>
        <v>0</v>
      </c>
      <c r="H201" s="178"/>
      <c r="I201" s="179">
        <f>ROUND(E201*H201,2)</f>
        <v>0</v>
      </c>
      <c r="J201" s="178"/>
      <c r="K201" s="179">
        <f>ROUND(E201*J201,2)</f>
        <v>0</v>
      </c>
      <c r="L201" s="179">
        <v>21</v>
      </c>
      <c r="M201" s="179">
        <f>G201*(1+L201/100)</f>
        <v>0</v>
      </c>
      <c r="N201" s="179">
        <v>0</v>
      </c>
      <c r="O201" s="179">
        <f>ROUND(E201*N201,2)</f>
        <v>0</v>
      </c>
      <c r="P201" s="179">
        <v>0</v>
      </c>
      <c r="Q201" s="179">
        <f>ROUND(E201*P201,2)</f>
        <v>0</v>
      </c>
      <c r="R201" s="179"/>
      <c r="S201" s="179" t="s">
        <v>322</v>
      </c>
      <c r="T201" s="180" t="s">
        <v>291</v>
      </c>
      <c r="U201" s="160">
        <v>0</v>
      </c>
      <c r="V201" s="160">
        <f>ROUND(E201*U201,2)</f>
        <v>0</v>
      </c>
      <c r="W201" s="160"/>
      <c r="X201" s="150"/>
      <c r="Y201" s="150"/>
      <c r="Z201" s="150"/>
      <c r="AA201" s="150"/>
      <c r="AB201" s="150"/>
      <c r="AC201" s="150"/>
      <c r="AD201" s="150"/>
      <c r="AE201" s="150"/>
      <c r="AF201" s="150"/>
      <c r="AG201" s="150" t="s">
        <v>523</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1306</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315</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1307</v>
      </c>
      <c r="D203" s="165"/>
      <c r="E203" s="166">
        <v>31</v>
      </c>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315</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46"/>
      <c r="D204" s="247"/>
      <c r="E204" s="247"/>
      <c r="F204" s="247"/>
      <c r="G204" s="247"/>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295</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ht="22.5" outlineLevel="1" x14ac:dyDescent="0.2">
      <c r="A205" s="174">
        <v>46</v>
      </c>
      <c r="B205" s="175" t="s">
        <v>1308</v>
      </c>
      <c r="C205" s="185" t="s">
        <v>1309</v>
      </c>
      <c r="D205" s="176" t="s">
        <v>432</v>
      </c>
      <c r="E205" s="177">
        <v>2</v>
      </c>
      <c r="F205" s="178"/>
      <c r="G205" s="179">
        <f>ROUND(E205*F205,2)</f>
        <v>0</v>
      </c>
      <c r="H205" s="178"/>
      <c r="I205" s="179">
        <f>ROUND(E205*H205,2)</f>
        <v>0</v>
      </c>
      <c r="J205" s="178"/>
      <c r="K205" s="179">
        <f>ROUND(E205*J205,2)</f>
        <v>0</v>
      </c>
      <c r="L205" s="179">
        <v>21</v>
      </c>
      <c r="M205" s="179">
        <f>G205*(1+L205/100)</f>
        <v>0</v>
      </c>
      <c r="N205" s="179">
        <v>0</v>
      </c>
      <c r="O205" s="179">
        <f>ROUND(E205*N205,2)</f>
        <v>0</v>
      </c>
      <c r="P205" s="179">
        <v>0</v>
      </c>
      <c r="Q205" s="179">
        <f>ROUND(E205*P205,2)</f>
        <v>0</v>
      </c>
      <c r="R205" s="179"/>
      <c r="S205" s="179" t="s">
        <v>322</v>
      </c>
      <c r="T205" s="180" t="s">
        <v>291</v>
      </c>
      <c r="U205" s="160">
        <v>0</v>
      </c>
      <c r="V205" s="160">
        <f>ROUND(E205*U205,2)</f>
        <v>0</v>
      </c>
      <c r="W205" s="160"/>
      <c r="X205" s="150"/>
      <c r="Y205" s="150"/>
      <c r="Z205" s="150"/>
      <c r="AA205" s="150"/>
      <c r="AB205" s="150"/>
      <c r="AC205" s="150"/>
      <c r="AD205" s="150"/>
      <c r="AE205" s="150"/>
      <c r="AF205" s="150"/>
      <c r="AG205" s="150" t="s">
        <v>523</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1310</v>
      </c>
      <c r="D206" s="165"/>
      <c r="E206" s="166"/>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315</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105</v>
      </c>
      <c r="D207" s="165"/>
      <c r="E207" s="166">
        <v>2</v>
      </c>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315</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246"/>
      <c r="D208" s="247"/>
      <c r="E208" s="247"/>
      <c r="F208" s="247"/>
      <c r="G208" s="247"/>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295</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22.5" outlineLevel="1" x14ac:dyDescent="0.2">
      <c r="A209" s="174">
        <v>47</v>
      </c>
      <c r="B209" s="175" t="s">
        <v>1311</v>
      </c>
      <c r="C209" s="185" t="s">
        <v>1312</v>
      </c>
      <c r="D209" s="176" t="s">
        <v>432</v>
      </c>
      <c r="E209" s="177">
        <v>45</v>
      </c>
      <c r="F209" s="178"/>
      <c r="G209" s="179">
        <f>ROUND(E209*F209,2)</f>
        <v>0</v>
      </c>
      <c r="H209" s="178"/>
      <c r="I209" s="179">
        <f>ROUND(E209*H209,2)</f>
        <v>0</v>
      </c>
      <c r="J209" s="178"/>
      <c r="K209" s="179">
        <f>ROUND(E209*J209,2)</f>
        <v>0</v>
      </c>
      <c r="L209" s="179">
        <v>21</v>
      </c>
      <c r="M209" s="179">
        <f>G209*(1+L209/100)</f>
        <v>0</v>
      </c>
      <c r="N209" s="179">
        <v>0</v>
      </c>
      <c r="O209" s="179">
        <f>ROUND(E209*N209,2)</f>
        <v>0</v>
      </c>
      <c r="P209" s="179">
        <v>0</v>
      </c>
      <c r="Q209" s="179">
        <f>ROUND(E209*P209,2)</f>
        <v>0</v>
      </c>
      <c r="R209" s="179"/>
      <c r="S209" s="179" t="s">
        <v>322</v>
      </c>
      <c r="T209" s="180" t="s">
        <v>291</v>
      </c>
      <c r="U209" s="160">
        <v>0</v>
      </c>
      <c r="V209" s="160">
        <f>ROUND(E209*U209,2)</f>
        <v>0</v>
      </c>
      <c r="W209" s="160"/>
      <c r="X209" s="150"/>
      <c r="Y209" s="150"/>
      <c r="Z209" s="150"/>
      <c r="AA209" s="150"/>
      <c r="AB209" s="150"/>
      <c r="AC209" s="150"/>
      <c r="AD209" s="150"/>
      <c r="AE209" s="150"/>
      <c r="AF209" s="150"/>
      <c r="AG209" s="150" t="s">
        <v>523</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1313</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315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1224</v>
      </c>
      <c r="D211" s="165"/>
      <c r="E211" s="166">
        <v>45</v>
      </c>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315</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6"/>
      <c r="D212" s="247"/>
      <c r="E212" s="247"/>
      <c r="F212" s="247"/>
      <c r="G212" s="247"/>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295</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ht="22.5" outlineLevel="1" x14ac:dyDescent="0.2">
      <c r="A213" s="174">
        <v>48</v>
      </c>
      <c r="B213" s="175" t="s">
        <v>1314</v>
      </c>
      <c r="C213" s="185" t="s">
        <v>1315</v>
      </c>
      <c r="D213" s="176" t="s">
        <v>432</v>
      </c>
      <c r="E213" s="177">
        <v>78</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322</v>
      </c>
      <c r="T213" s="180" t="s">
        <v>291</v>
      </c>
      <c r="U213" s="160">
        <v>0</v>
      </c>
      <c r="V213" s="160">
        <f>ROUND(E213*U213,2)</f>
        <v>0</v>
      </c>
      <c r="W213" s="160"/>
      <c r="X213" s="150"/>
      <c r="Y213" s="150"/>
      <c r="Z213" s="150"/>
      <c r="AA213" s="150"/>
      <c r="AB213" s="150"/>
      <c r="AC213" s="150"/>
      <c r="AD213" s="150"/>
      <c r="AE213" s="150"/>
      <c r="AF213" s="150"/>
      <c r="AG213" s="150" t="s">
        <v>523</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1292</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315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1293</v>
      </c>
      <c r="D215" s="165"/>
      <c r="E215" s="166">
        <v>78</v>
      </c>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315</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6"/>
      <c r="D216" s="247"/>
      <c r="E216" s="247"/>
      <c r="F216" s="247"/>
      <c r="G216" s="247"/>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295</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ht="22.5" outlineLevel="1" x14ac:dyDescent="0.2">
      <c r="A217" s="174">
        <v>49</v>
      </c>
      <c r="B217" s="175" t="s">
        <v>1316</v>
      </c>
      <c r="C217" s="185" t="s">
        <v>1317</v>
      </c>
      <c r="D217" s="176" t="s">
        <v>432</v>
      </c>
      <c r="E217" s="177">
        <v>25</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322</v>
      </c>
      <c r="T217" s="180" t="s">
        <v>291</v>
      </c>
      <c r="U217" s="160">
        <v>0</v>
      </c>
      <c r="V217" s="160">
        <f>ROUND(E217*U217,2)</f>
        <v>0</v>
      </c>
      <c r="W217" s="160"/>
      <c r="X217" s="150"/>
      <c r="Y217" s="150"/>
      <c r="Z217" s="150"/>
      <c r="AA217" s="150"/>
      <c r="AB217" s="150"/>
      <c r="AC217" s="150"/>
      <c r="AD217" s="150"/>
      <c r="AE217" s="150"/>
      <c r="AF217" s="150"/>
      <c r="AG217" s="150" t="s">
        <v>523</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1302</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315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1303</v>
      </c>
      <c r="D219" s="165"/>
      <c r="E219" s="166">
        <v>25</v>
      </c>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315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6"/>
      <c r="D220" s="247"/>
      <c r="E220" s="247"/>
      <c r="F220" s="247"/>
      <c r="G220" s="247"/>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295</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50</v>
      </c>
      <c r="B221" s="175" t="s">
        <v>1318</v>
      </c>
      <c r="C221" s="185" t="s">
        <v>1319</v>
      </c>
      <c r="D221" s="176" t="s">
        <v>432</v>
      </c>
      <c r="E221" s="177">
        <v>1</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322</v>
      </c>
      <c r="T221" s="180" t="s">
        <v>291</v>
      </c>
      <c r="U221" s="160">
        <v>0</v>
      </c>
      <c r="V221" s="160">
        <f>ROUND(E221*U221,2)</f>
        <v>0</v>
      </c>
      <c r="W221" s="160"/>
      <c r="X221" s="150"/>
      <c r="Y221" s="150"/>
      <c r="Z221" s="150"/>
      <c r="AA221" s="150"/>
      <c r="AB221" s="150"/>
      <c r="AC221" s="150"/>
      <c r="AD221" s="150"/>
      <c r="AE221" s="150"/>
      <c r="AF221" s="150"/>
      <c r="AG221" s="150" t="s">
        <v>523</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1286</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315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1257</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315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92</v>
      </c>
      <c r="D224" s="165"/>
      <c r="E224" s="166">
        <v>1</v>
      </c>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6"/>
      <c r="D225" s="247"/>
      <c r="E225" s="247"/>
      <c r="F225" s="247"/>
      <c r="G225" s="247"/>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295</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4">
        <v>51</v>
      </c>
      <c r="B226" s="175" t="s">
        <v>1320</v>
      </c>
      <c r="C226" s="185" t="s">
        <v>1321</v>
      </c>
      <c r="D226" s="176" t="s">
        <v>359</v>
      </c>
      <c r="E226" s="177">
        <v>1</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322</v>
      </c>
      <c r="T226" s="180" t="s">
        <v>291</v>
      </c>
      <c r="U226" s="160">
        <v>0</v>
      </c>
      <c r="V226" s="160">
        <f>ROUND(E226*U226,2)</f>
        <v>0</v>
      </c>
      <c r="W226" s="160"/>
      <c r="X226" s="150"/>
      <c r="Y226" s="150"/>
      <c r="Z226" s="150"/>
      <c r="AA226" s="150"/>
      <c r="AB226" s="150"/>
      <c r="AC226" s="150"/>
      <c r="AD226" s="150"/>
      <c r="AE226" s="150"/>
      <c r="AF226" s="150"/>
      <c r="AG226" s="150" t="s">
        <v>523</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1322</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315</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1260</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315</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92</v>
      </c>
      <c r="D229" s="165"/>
      <c r="E229" s="166">
        <v>1</v>
      </c>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295</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4">
        <v>52</v>
      </c>
      <c r="B231" s="175" t="s">
        <v>1323</v>
      </c>
      <c r="C231" s="185" t="s">
        <v>1324</v>
      </c>
      <c r="D231" s="176" t="s">
        <v>359</v>
      </c>
      <c r="E231" s="177">
        <v>2</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322</v>
      </c>
      <c r="T231" s="180" t="s">
        <v>291</v>
      </c>
      <c r="U231" s="160">
        <v>0</v>
      </c>
      <c r="V231" s="160">
        <f>ROUND(E231*U231,2)</f>
        <v>0</v>
      </c>
      <c r="W231" s="160"/>
      <c r="X231" s="150"/>
      <c r="Y231" s="150"/>
      <c r="Z231" s="150"/>
      <c r="AA231" s="150"/>
      <c r="AB231" s="150"/>
      <c r="AC231" s="150"/>
      <c r="AD231" s="150"/>
      <c r="AE231" s="150"/>
      <c r="AF231" s="150"/>
      <c r="AG231" s="150" t="s">
        <v>523</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1325</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315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105</v>
      </c>
      <c r="D233" s="165"/>
      <c r="E233" s="166">
        <v>2</v>
      </c>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315</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6"/>
      <c r="D234" s="247"/>
      <c r="E234" s="247"/>
      <c r="F234" s="247"/>
      <c r="G234" s="247"/>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295</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22.5" outlineLevel="1" x14ac:dyDescent="0.2">
      <c r="A235" s="174">
        <v>53</v>
      </c>
      <c r="B235" s="175" t="s">
        <v>1326</v>
      </c>
      <c r="C235" s="185" t="s">
        <v>1327</v>
      </c>
      <c r="D235" s="176" t="s">
        <v>359</v>
      </c>
      <c r="E235" s="177">
        <v>2</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322</v>
      </c>
      <c r="T235" s="180" t="s">
        <v>291</v>
      </c>
      <c r="U235" s="160">
        <v>0</v>
      </c>
      <c r="V235" s="160">
        <f>ROUND(E235*U235,2)</f>
        <v>0</v>
      </c>
      <c r="W235" s="160"/>
      <c r="X235" s="150"/>
      <c r="Y235" s="150"/>
      <c r="Z235" s="150"/>
      <c r="AA235" s="150"/>
      <c r="AB235" s="150"/>
      <c r="AC235" s="150"/>
      <c r="AD235" s="150"/>
      <c r="AE235" s="150"/>
      <c r="AF235" s="150"/>
      <c r="AG235" s="150" t="s">
        <v>1027</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1310</v>
      </c>
      <c r="D236" s="165"/>
      <c r="E236" s="166"/>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315</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105</v>
      </c>
      <c r="D237" s="165"/>
      <c r="E237" s="166">
        <v>2</v>
      </c>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315</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6"/>
      <c r="D238" s="247"/>
      <c r="E238" s="247"/>
      <c r="F238" s="247"/>
      <c r="G238" s="247"/>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295</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74">
        <v>54</v>
      </c>
      <c r="B239" s="175" t="s">
        <v>1328</v>
      </c>
      <c r="C239" s="185" t="s">
        <v>1329</v>
      </c>
      <c r="D239" s="176" t="s">
        <v>359</v>
      </c>
      <c r="E239" s="177">
        <v>27</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322</v>
      </c>
      <c r="T239" s="180" t="s">
        <v>291</v>
      </c>
      <c r="U239" s="160">
        <v>0</v>
      </c>
      <c r="V239" s="160">
        <f>ROUND(E239*U239,2)</f>
        <v>0</v>
      </c>
      <c r="W239" s="160"/>
      <c r="X239" s="150"/>
      <c r="Y239" s="150"/>
      <c r="Z239" s="150"/>
      <c r="AA239" s="150"/>
      <c r="AB239" s="150"/>
      <c r="AC239" s="150"/>
      <c r="AD239" s="150"/>
      <c r="AE239" s="150"/>
      <c r="AF239" s="150"/>
      <c r="AG239" s="150" t="s">
        <v>1027</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1330</v>
      </c>
      <c r="D240" s="165"/>
      <c r="E240" s="166"/>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315</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6" t="s">
        <v>1331</v>
      </c>
      <c r="D241" s="165"/>
      <c r="E241" s="166">
        <v>27</v>
      </c>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315</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6"/>
      <c r="D242" s="247"/>
      <c r="E242" s="247"/>
      <c r="F242" s="247"/>
      <c r="G242" s="247"/>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295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22.5" outlineLevel="1" x14ac:dyDescent="0.2">
      <c r="A243" s="174">
        <v>55</v>
      </c>
      <c r="B243" s="175" t="s">
        <v>1332</v>
      </c>
      <c r="C243" s="185" t="s">
        <v>1333</v>
      </c>
      <c r="D243" s="176" t="s">
        <v>359</v>
      </c>
      <c r="E243" s="177">
        <v>6</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322</v>
      </c>
      <c r="T243" s="180" t="s">
        <v>291</v>
      </c>
      <c r="U243" s="160">
        <v>0</v>
      </c>
      <c r="V243" s="160">
        <f>ROUND(E243*U243,2)</f>
        <v>0</v>
      </c>
      <c r="W243" s="160"/>
      <c r="X243" s="150"/>
      <c r="Y243" s="150"/>
      <c r="Z243" s="150"/>
      <c r="AA243" s="150"/>
      <c r="AB243" s="150"/>
      <c r="AC243" s="150"/>
      <c r="AD243" s="150"/>
      <c r="AE243" s="150"/>
      <c r="AF243" s="150"/>
      <c r="AG243" s="150" t="s">
        <v>1027</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1334</v>
      </c>
      <c r="D244" s="165"/>
      <c r="E244" s="166"/>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315</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6" t="s">
        <v>132</v>
      </c>
      <c r="D245" s="165"/>
      <c r="E245" s="166">
        <v>6</v>
      </c>
      <c r="F245" s="160"/>
      <c r="G245" s="160"/>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315</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46"/>
      <c r="D246" s="247"/>
      <c r="E246" s="247"/>
      <c r="F246" s="247"/>
      <c r="G246" s="247"/>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295</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ht="22.5" outlineLevel="1" x14ac:dyDescent="0.2">
      <c r="A247" s="174">
        <v>56</v>
      </c>
      <c r="B247" s="175" t="s">
        <v>1335</v>
      </c>
      <c r="C247" s="185" t="s">
        <v>1336</v>
      </c>
      <c r="D247" s="176" t="s">
        <v>359</v>
      </c>
      <c r="E247" s="177">
        <v>1</v>
      </c>
      <c r="F247" s="178"/>
      <c r="G247" s="179">
        <f>ROUND(E247*F247,2)</f>
        <v>0</v>
      </c>
      <c r="H247" s="178"/>
      <c r="I247" s="179">
        <f>ROUND(E247*H247,2)</f>
        <v>0</v>
      </c>
      <c r="J247" s="178"/>
      <c r="K247" s="179">
        <f>ROUND(E247*J247,2)</f>
        <v>0</v>
      </c>
      <c r="L247" s="179">
        <v>21</v>
      </c>
      <c r="M247" s="179">
        <f>G247*(1+L247/100)</f>
        <v>0</v>
      </c>
      <c r="N247" s="179">
        <v>0</v>
      </c>
      <c r="O247" s="179">
        <f>ROUND(E247*N247,2)</f>
        <v>0</v>
      </c>
      <c r="P247" s="179">
        <v>0</v>
      </c>
      <c r="Q247" s="179">
        <f>ROUND(E247*P247,2)</f>
        <v>0</v>
      </c>
      <c r="R247" s="179"/>
      <c r="S247" s="179" t="s">
        <v>322</v>
      </c>
      <c r="T247" s="180" t="s">
        <v>291</v>
      </c>
      <c r="U247" s="160">
        <v>0</v>
      </c>
      <c r="V247" s="160">
        <f>ROUND(E247*U247,2)</f>
        <v>0</v>
      </c>
      <c r="W247" s="160"/>
      <c r="X247" s="150"/>
      <c r="Y247" s="150"/>
      <c r="Z247" s="150"/>
      <c r="AA247" s="150"/>
      <c r="AB247" s="150"/>
      <c r="AC247" s="150"/>
      <c r="AD247" s="150"/>
      <c r="AE247" s="150"/>
      <c r="AF247" s="150"/>
      <c r="AG247" s="150" t="s">
        <v>1027</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1260</v>
      </c>
      <c r="D248" s="165"/>
      <c r="E248" s="166"/>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315</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92</v>
      </c>
      <c r="D249" s="165"/>
      <c r="E249" s="166">
        <v>1</v>
      </c>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315</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6"/>
      <c r="D250" s="247"/>
      <c r="E250" s="247"/>
      <c r="F250" s="247"/>
      <c r="G250" s="247"/>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295</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22.5" outlineLevel="1" x14ac:dyDescent="0.2">
      <c r="A251" s="174">
        <v>57</v>
      </c>
      <c r="B251" s="175" t="s">
        <v>1337</v>
      </c>
      <c r="C251" s="185" t="s">
        <v>1338</v>
      </c>
      <c r="D251" s="176" t="s">
        <v>359</v>
      </c>
      <c r="E251" s="177">
        <v>2</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322</v>
      </c>
      <c r="T251" s="180" t="s">
        <v>291</v>
      </c>
      <c r="U251" s="160">
        <v>0</v>
      </c>
      <c r="V251" s="160">
        <f>ROUND(E251*U251,2)</f>
        <v>0</v>
      </c>
      <c r="W251" s="160"/>
      <c r="X251" s="150"/>
      <c r="Y251" s="150"/>
      <c r="Z251" s="150"/>
      <c r="AA251" s="150"/>
      <c r="AB251" s="150"/>
      <c r="AC251" s="150"/>
      <c r="AD251" s="150"/>
      <c r="AE251" s="150"/>
      <c r="AF251" s="150"/>
      <c r="AG251" s="150" t="s">
        <v>1027</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1310</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315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105</v>
      </c>
      <c r="D253" s="165"/>
      <c r="E253" s="166">
        <v>2</v>
      </c>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315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6"/>
      <c r="D254" s="247"/>
      <c r="E254" s="247"/>
      <c r="F254" s="247"/>
      <c r="G254" s="247"/>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295</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x14ac:dyDescent="0.2">
      <c r="A255" s="168" t="s">
        <v>285</v>
      </c>
      <c r="B255" s="169" t="s">
        <v>220</v>
      </c>
      <c r="C255" s="184" t="s">
        <v>210</v>
      </c>
      <c r="D255" s="170"/>
      <c r="E255" s="171"/>
      <c r="F255" s="172"/>
      <c r="G255" s="172">
        <f>SUMIF(AG256:AG286,"&lt;&gt;NOR",G256:G286)</f>
        <v>0</v>
      </c>
      <c r="H255" s="172"/>
      <c r="I255" s="172">
        <f>SUM(I256:I286)</f>
        <v>0</v>
      </c>
      <c r="J255" s="172"/>
      <c r="K255" s="172">
        <f>SUM(K256:K286)</f>
        <v>0</v>
      </c>
      <c r="L255" s="172"/>
      <c r="M255" s="172">
        <f>SUM(M256:M286)</f>
        <v>0</v>
      </c>
      <c r="N255" s="172"/>
      <c r="O255" s="172">
        <f>SUM(O256:O286)</f>
        <v>0</v>
      </c>
      <c r="P255" s="172"/>
      <c r="Q255" s="172">
        <f>SUM(Q256:Q286)</f>
        <v>0</v>
      </c>
      <c r="R255" s="172"/>
      <c r="S255" s="172"/>
      <c r="T255" s="173"/>
      <c r="U255" s="167"/>
      <c r="V255" s="167">
        <f>SUM(V256:V286)</f>
        <v>0</v>
      </c>
      <c r="W255" s="167"/>
      <c r="AG255" t="s">
        <v>286</v>
      </c>
    </row>
    <row r="256" spans="1:60" ht="22.5" outlineLevel="1" x14ac:dyDescent="0.2">
      <c r="A256" s="174">
        <v>58</v>
      </c>
      <c r="B256" s="175" t="s">
        <v>1339</v>
      </c>
      <c r="C256" s="185" t="s">
        <v>1340</v>
      </c>
      <c r="D256" s="176" t="s">
        <v>359</v>
      </c>
      <c r="E256" s="177">
        <v>5</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t="s">
        <v>1160</v>
      </c>
      <c r="S256" s="179" t="s">
        <v>290</v>
      </c>
      <c r="T256" s="180" t="s">
        <v>291</v>
      </c>
      <c r="U256" s="160">
        <v>0</v>
      </c>
      <c r="V256" s="160">
        <f>ROUND(E256*U256,2)</f>
        <v>0</v>
      </c>
      <c r="W256" s="160"/>
      <c r="X256" s="150"/>
      <c r="Y256" s="150"/>
      <c r="Z256" s="150"/>
      <c r="AA256" s="150"/>
      <c r="AB256" s="150"/>
      <c r="AC256" s="150"/>
      <c r="AD256" s="150"/>
      <c r="AE256" s="150"/>
      <c r="AF256" s="150"/>
      <c r="AG256" s="150" t="s">
        <v>523</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1341</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315</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1342</v>
      </c>
      <c r="D258" s="165"/>
      <c r="E258" s="166"/>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315</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129</v>
      </c>
      <c r="D259" s="165"/>
      <c r="E259" s="166">
        <v>5</v>
      </c>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315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6"/>
      <c r="D260" s="247"/>
      <c r="E260" s="247"/>
      <c r="F260" s="247"/>
      <c r="G260" s="247"/>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295</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ht="22.5" outlineLevel="1" x14ac:dyDescent="0.2">
      <c r="A261" s="174">
        <v>59</v>
      </c>
      <c r="B261" s="175" t="s">
        <v>1343</v>
      </c>
      <c r="C261" s="185" t="s">
        <v>1344</v>
      </c>
      <c r="D261" s="176" t="s">
        <v>359</v>
      </c>
      <c r="E261" s="177">
        <v>5</v>
      </c>
      <c r="F261" s="178"/>
      <c r="G261" s="179">
        <f>ROUND(E261*F261,2)</f>
        <v>0</v>
      </c>
      <c r="H261" s="178"/>
      <c r="I261" s="179">
        <f>ROUND(E261*H261,2)</f>
        <v>0</v>
      </c>
      <c r="J261" s="178"/>
      <c r="K261" s="179">
        <f>ROUND(E261*J261,2)</f>
        <v>0</v>
      </c>
      <c r="L261" s="179">
        <v>21</v>
      </c>
      <c r="M261" s="179">
        <f>G261*(1+L261/100)</f>
        <v>0</v>
      </c>
      <c r="N261" s="179">
        <v>0</v>
      </c>
      <c r="O261" s="179">
        <f>ROUND(E261*N261,2)</f>
        <v>0</v>
      </c>
      <c r="P261" s="179">
        <v>0</v>
      </c>
      <c r="Q261" s="179">
        <f>ROUND(E261*P261,2)</f>
        <v>0</v>
      </c>
      <c r="R261" s="179" t="s">
        <v>1160</v>
      </c>
      <c r="S261" s="179" t="s">
        <v>290</v>
      </c>
      <c r="T261" s="180" t="s">
        <v>291</v>
      </c>
      <c r="U261" s="160">
        <v>0</v>
      </c>
      <c r="V261" s="160">
        <f>ROUND(E261*U261,2)</f>
        <v>0</v>
      </c>
      <c r="W261" s="160"/>
      <c r="X261" s="150"/>
      <c r="Y261" s="150"/>
      <c r="Z261" s="150"/>
      <c r="AA261" s="150"/>
      <c r="AB261" s="150"/>
      <c r="AC261" s="150"/>
      <c r="AD261" s="150"/>
      <c r="AE261" s="150"/>
      <c r="AF261" s="150"/>
      <c r="AG261" s="150" t="s">
        <v>523</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1345</v>
      </c>
      <c r="D262" s="165"/>
      <c r="E262" s="166"/>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315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1346</v>
      </c>
      <c r="D263" s="165"/>
      <c r="E263" s="166"/>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315</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129</v>
      </c>
      <c r="D264" s="165"/>
      <c r="E264" s="166">
        <v>5</v>
      </c>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315</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6"/>
      <c r="D265" s="247"/>
      <c r="E265" s="247"/>
      <c r="F265" s="247"/>
      <c r="G265" s="247"/>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295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ht="22.5" outlineLevel="1" x14ac:dyDescent="0.2">
      <c r="A266" s="174">
        <v>60</v>
      </c>
      <c r="B266" s="175" t="s">
        <v>1347</v>
      </c>
      <c r="C266" s="185" t="s">
        <v>1348</v>
      </c>
      <c r="D266" s="176" t="s">
        <v>1187</v>
      </c>
      <c r="E266" s="177">
        <v>16</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322</v>
      </c>
      <c r="T266" s="180" t="s">
        <v>291</v>
      </c>
      <c r="U266" s="160">
        <v>0</v>
      </c>
      <c r="V266" s="160">
        <f>ROUND(E266*U266,2)</f>
        <v>0</v>
      </c>
      <c r="W266" s="160"/>
      <c r="X266" s="150"/>
      <c r="Y266" s="150"/>
      <c r="Z266" s="150"/>
      <c r="AA266" s="150"/>
      <c r="AB266" s="150"/>
      <c r="AC266" s="150"/>
      <c r="AD266" s="150"/>
      <c r="AE266" s="150"/>
      <c r="AF266" s="150"/>
      <c r="AG266" s="150" t="s">
        <v>523</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1219</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315</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1220</v>
      </c>
      <c r="D268" s="165"/>
      <c r="E268" s="166">
        <v>16</v>
      </c>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315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6"/>
      <c r="D269" s="247"/>
      <c r="E269" s="247"/>
      <c r="F269" s="247"/>
      <c r="G269" s="247"/>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295</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ht="22.5" outlineLevel="1" x14ac:dyDescent="0.2">
      <c r="A270" s="174">
        <v>61</v>
      </c>
      <c r="B270" s="175" t="s">
        <v>1349</v>
      </c>
      <c r="C270" s="185" t="s">
        <v>1350</v>
      </c>
      <c r="D270" s="176" t="s">
        <v>359</v>
      </c>
      <c r="E270" s="177">
        <v>2</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322</v>
      </c>
      <c r="T270" s="180" t="s">
        <v>291</v>
      </c>
      <c r="U270" s="160">
        <v>0</v>
      </c>
      <c r="V270" s="160">
        <f>ROUND(E270*U270,2)</f>
        <v>0</v>
      </c>
      <c r="W270" s="160"/>
      <c r="X270" s="150"/>
      <c r="Y270" s="150"/>
      <c r="Z270" s="150"/>
      <c r="AA270" s="150"/>
      <c r="AB270" s="150"/>
      <c r="AC270" s="150"/>
      <c r="AD270" s="150"/>
      <c r="AE270" s="150"/>
      <c r="AF270" s="150"/>
      <c r="AG270" s="150" t="s">
        <v>523</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1351</v>
      </c>
      <c r="D271" s="165"/>
      <c r="E271" s="166"/>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315</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1345</v>
      </c>
      <c r="D272" s="165"/>
      <c r="E272" s="166"/>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105</v>
      </c>
      <c r="D273" s="165"/>
      <c r="E273" s="166">
        <v>2</v>
      </c>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315</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46"/>
      <c r="D274" s="247"/>
      <c r="E274" s="247"/>
      <c r="F274" s="247"/>
      <c r="G274" s="247"/>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295</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ht="22.5" outlineLevel="1" x14ac:dyDescent="0.2">
      <c r="A275" s="174">
        <v>62</v>
      </c>
      <c r="B275" s="175" t="s">
        <v>1352</v>
      </c>
      <c r="C275" s="185" t="s">
        <v>1353</v>
      </c>
      <c r="D275" s="176" t="s">
        <v>359</v>
      </c>
      <c r="E275" s="177">
        <v>3</v>
      </c>
      <c r="F275" s="178"/>
      <c r="G275" s="179">
        <f>ROUND(E275*F275,2)</f>
        <v>0</v>
      </c>
      <c r="H275" s="178"/>
      <c r="I275" s="179">
        <f>ROUND(E275*H275,2)</f>
        <v>0</v>
      </c>
      <c r="J275" s="178"/>
      <c r="K275" s="179">
        <f>ROUND(E275*J275,2)</f>
        <v>0</v>
      </c>
      <c r="L275" s="179">
        <v>21</v>
      </c>
      <c r="M275" s="179">
        <f>G275*(1+L275/100)</f>
        <v>0</v>
      </c>
      <c r="N275" s="179">
        <v>0</v>
      </c>
      <c r="O275" s="179">
        <f>ROUND(E275*N275,2)</f>
        <v>0</v>
      </c>
      <c r="P275" s="179">
        <v>0</v>
      </c>
      <c r="Q275" s="179">
        <f>ROUND(E275*P275,2)</f>
        <v>0</v>
      </c>
      <c r="R275" s="179"/>
      <c r="S275" s="179" t="s">
        <v>322</v>
      </c>
      <c r="T275" s="180" t="s">
        <v>291</v>
      </c>
      <c r="U275" s="160">
        <v>0</v>
      </c>
      <c r="V275" s="160">
        <f>ROUND(E275*U275,2)</f>
        <v>0</v>
      </c>
      <c r="W275" s="160"/>
      <c r="X275" s="150"/>
      <c r="Y275" s="150"/>
      <c r="Z275" s="150"/>
      <c r="AA275" s="150"/>
      <c r="AB275" s="150"/>
      <c r="AC275" s="150"/>
      <c r="AD275" s="150"/>
      <c r="AE275" s="150"/>
      <c r="AF275" s="150"/>
      <c r="AG275" s="150" t="s">
        <v>523</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1351</v>
      </c>
      <c r="D276" s="165"/>
      <c r="E276" s="166"/>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315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1346</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114</v>
      </c>
      <c r="D278" s="165"/>
      <c r="E278" s="166">
        <v>3</v>
      </c>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315</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6"/>
      <c r="D279" s="247"/>
      <c r="E279" s="247"/>
      <c r="F279" s="247"/>
      <c r="G279" s="247"/>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295</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22.5" outlineLevel="1" x14ac:dyDescent="0.2">
      <c r="A280" s="174">
        <v>63</v>
      </c>
      <c r="B280" s="175" t="s">
        <v>1354</v>
      </c>
      <c r="C280" s="185" t="s">
        <v>1355</v>
      </c>
      <c r="D280" s="176" t="s">
        <v>359</v>
      </c>
      <c r="E280" s="177">
        <v>7</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322</v>
      </c>
      <c r="T280" s="180" t="s">
        <v>291</v>
      </c>
      <c r="U280" s="160">
        <v>0</v>
      </c>
      <c r="V280" s="160">
        <f>ROUND(E280*U280,2)</f>
        <v>0</v>
      </c>
      <c r="W280" s="160"/>
      <c r="X280" s="150"/>
      <c r="Y280" s="150"/>
      <c r="Z280" s="150"/>
      <c r="AA280" s="150"/>
      <c r="AB280" s="150"/>
      <c r="AC280" s="150"/>
      <c r="AD280" s="150"/>
      <c r="AE280" s="150"/>
      <c r="AF280" s="150"/>
      <c r="AG280" s="150" t="s">
        <v>523</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1351</v>
      </c>
      <c r="D281" s="165"/>
      <c r="E281" s="166"/>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315</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1356</v>
      </c>
      <c r="D282" s="165"/>
      <c r="E282" s="166"/>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315</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6" t="s">
        <v>1341</v>
      </c>
      <c r="D283" s="165"/>
      <c r="E283" s="166"/>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315</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1342</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315</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213</v>
      </c>
      <c r="D285" s="165"/>
      <c r="E285" s="166">
        <v>7</v>
      </c>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315</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6"/>
      <c r="D286" s="247"/>
      <c r="E286" s="247"/>
      <c r="F286" s="247"/>
      <c r="G286" s="247"/>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295</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x14ac:dyDescent="0.2">
      <c r="A287" s="168" t="s">
        <v>285</v>
      </c>
      <c r="B287" s="169" t="s">
        <v>225</v>
      </c>
      <c r="C287" s="184" t="s">
        <v>212</v>
      </c>
      <c r="D287" s="170"/>
      <c r="E287" s="171"/>
      <c r="F287" s="172"/>
      <c r="G287" s="172">
        <f>SUMIF(AG288:AG296,"&lt;&gt;NOR",G288:G296)</f>
        <v>0</v>
      </c>
      <c r="H287" s="172"/>
      <c r="I287" s="172">
        <f>SUM(I288:I296)</f>
        <v>0</v>
      </c>
      <c r="J287" s="172"/>
      <c r="K287" s="172">
        <f>SUM(K288:K296)</f>
        <v>0</v>
      </c>
      <c r="L287" s="172"/>
      <c r="M287" s="172">
        <f>SUM(M288:M296)</f>
        <v>0</v>
      </c>
      <c r="N287" s="172"/>
      <c r="O287" s="172">
        <f>SUM(O288:O296)</f>
        <v>0</v>
      </c>
      <c r="P287" s="172"/>
      <c r="Q287" s="172">
        <f>SUM(Q288:Q296)</f>
        <v>0</v>
      </c>
      <c r="R287" s="172"/>
      <c r="S287" s="172"/>
      <c r="T287" s="173"/>
      <c r="U287" s="167"/>
      <c r="V287" s="167">
        <f>SUM(V288:V296)</f>
        <v>0</v>
      </c>
      <c r="W287" s="167"/>
      <c r="AG287" t="s">
        <v>286</v>
      </c>
    </row>
    <row r="288" spans="1:60" outlineLevel="1" x14ac:dyDescent="0.2">
      <c r="A288" s="174">
        <v>64</v>
      </c>
      <c r="B288" s="175" t="s">
        <v>1357</v>
      </c>
      <c r="C288" s="185" t="s">
        <v>1358</v>
      </c>
      <c r="D288" s="176" t="s">
        <v>949</v>
      </c>
      <c r="E288" s="177">
        <v>259</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322</v>
      </c>
      <c r="T288" s="180" t="s">
        <v>291</v>
      </c>
      <c r="U288" s="160">
        <v>0</v>
      </c>
      <c r="V288" s="160">
        <f>ROUND(E288*U288,2)</f>
        <v>0</v>
      </c>
      <c r="W288" s="160"/>
      <c r="X288" s="150"/>
      <c r="Y288" s="150"/>
      <c r="Z288" s="150"/>
      <c r="AA288" s="150"/>
      <c r="AB288" s="150"/>
      <c r="AC288" s="150"/>
      <c r="AD288" s="150"/>
      <c r="AE288" s="150"/>
      <c r="AF288" s="150"/>
      <c r="AG288" s="150" t="s">
        <v>523</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ht="22.5" outlineLevel="1" x14ac:dyDescent="0.2">
      <c r="A289" s="157"/>
      <c r="B289" s="158"/>
      <c r="C289" s="186" t="s">
        <v>1359</v>
      </c>
      <c r="D289" s="165"/>
      <c r="E289" s="166"/>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315</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1360</v>
      </c>
      <c r="D290" s="165"/>
      <c r="E290" s="166">
        <v>259</v>
      </c>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315</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6"/>
      <c r="D291" s="247"/>
      <c r="E291" s="247"/>
      <c r="F291" s="247"/>
      <c r="G291" s="247"/>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295</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ht="22.5" outlineLevel="1" x14ac:dyDescent="0.2">
      <c r="A292" s="174">
        <v>65</v>
      </c>
      <c r="B292" s="175" t="s">
        <v>1361</v>
      </c>
      <c r="C292" s="185" t="s">
        <v>1362</v>
      </c>
      <c r="D292" s="176" t="s">
        <v>949</v>
      </c>
      <c r="E292" s="177">
        <v>30</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322</v>
      </c>
      <c r="T292" s="180" t="s">
        <v>291</v>
      </c>
      <c r="U292" s="160">
        <v>0</v>
      </c>
      <c r="V292" s="160">
        <f>ROUND(E292*U292,2)</f>
        <v>0</v>
      </c>
      <c r="W292" s="160"/>
      <c r="X292" s="150"/>
      <c r="Y292" s="150"/>
      <c r="Z292" s="150"/>
      <c r="AA292" s="150"/>
      <c r="AB292" s="150"/>
      <c r="AC292" s="150"/>
      <c r="AD292" s="150"/>
      <c r="AE292" s="150"/>
      <c r="AF292" s="150"/>
      <c r="AG292" s="150" t="s">
        <v>523</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ht="22.5" outlineLevel="1" x14ac:dyDescent="0.2">
      <c r="A293" s="157"/>
      <c r="B293" s="158"/>
      <c r="C293" s="186" t="s">
        <v>1363</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1364</v>
      </c>
      <c r="D294" s="165"/>
      <c r="E294" s="166"/>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315</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640</v>
      </c>
      <c r="D295" s="165"/>
      <c r="E295" s="166">
        <v>30</v>
      </c>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315</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46"/>
      <c r="D296" s="247"/>
      <c r="E296" s="247"/>
      <c r="F296" s="247"/>
      <c r="G296" s="247"/>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295</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x14ac:dyDescent="0.2">
      <c r="A297" s="5"/>
      <c r="B297" s="6"/>
      <c r="C297" s="187"/>
      <c r="D297" s="8"/>
      <c r="E297" s="5"/>
      <c r="F297" s="5"/>
      <c r="G297" s="5"/>
      <c r="H297" s="5"/>
      <c r="I297" s="5"/>
      <c r="J297" s="5"/>
      <c r="K297" s="5"/>
      <c r="L297" s="5"/>
      <c r="M297" s="5"/>
      <c r="N297" s="5"/>
      <c r="O297" s="5"/>
      <c r="P297" s="5"/>
      <c r="Q297" s="5"/>
      <c r="R297" s="5"/>
      <c r="S297" s="5"/>
      <c r="T297" s="5"/>
      <c r="U297" s="5"/>
      <c r="V297" s="5"/>
      <c r="W297" s="5"/>
      <c r="AE297">
        <v>15</v>
      </c>
      <c r="AF297">
        <v>21</v>
      </c>
    </row>
    <row r="298" spans="1:60" x14ac:dyDescent="0.2">
      <c r="A298" s="153"/>
      <c r="B298" s="154" t="s">
        <v>29</v>
      </c>
      <c r="C298" s="188"/>
      <c r="D298" s="155"/>
      <c r="E298" s="156"/>
      <c r="F298" s="156"/>
      <c r="G298" s="183">
        <f>G8+G13+G17+G21+G25+G29+G110+G255+G287</f>
        <v>0</v>
      </c>
      <c r="H298" s="5"/>
      <c r="I298" s="5"/>
      <c r="J298" s="5"/>
      <c r="K298" s="5"/>
      <c r="L298" s="5"/>
      <c r="M298" s="5"/>
      <c r="N298" s="5"/>
      <c r="O298" s="5"/>
      <c r="P298" s="5"/>
      <c r="Q298" s="5"/>
      <c r="R298" s="5"/>
      <c r="S298" s="5"/>
      <c r="T298" s="5"/>
      <c r="U298" s="5"/>
      <c r="V298" s="5"/>
      <c r="W298" s="5"/>
      <c r="AE298">
        <f>SUMIF(L7:L296,AE297,G7:G296)</f>
        <v>0</v>
      </c>
      <c r="AF298">
        <f>SUMIF(L7:L296,AF297,G7:G296)</f>
        <v>0</v>
      </c>
      <c r="AG298" t="s">
        <v>336</v>
      </c>
    </row>
    <row r="299" spans="1:60" x14ac:dyDescent="0.2">
      <c r="A299" s="261" t="s">
        <v>1144</v>
      </c>
      <c r="B299" s="261"/>
      <c r="C299" s="187"/>
      <c r="D299" s="8"/>
      <c r="E299" s="5"/>
      <c r="F299" s="5"/>
      <c r="G299" s="5"/>
      <c r="H299" s="5"/>
      <c r="I299" s="5"/>
      <c r="J299" s="5"/>
      <c r="K299" s="5"/>
      <c r="L299" s="5"/>
      <c r="M299" s="5"/>
      <c r="N299" s="5"/>
      <c r="O299" s="5"/>
      <c r="P299" s="5"/>
      <c r="Q299" s="5"/>
      <c r="R299" s="5"/>
      <c r="S299" s="5"/>
      <c r="T299" s="5"/>
      <c r="U299" s="5"/>
      <c r="V299" s="5"/>
      <c r="W299" s="5"/>
    </row>
    <row r="300" spans="1:60" x14ac:dyDescent="0.2">
      <c r="A300" s="5"/>
      <c r="B300" s="6" t="s">
        <v>1145</v>
      </c>
      <c r="C300" s="187" t="s">
        <v>1146</v>
      </c>
      <c r="D300" s="8"/>
      <c r="E300" s="5"/>
      <c r="F300" s="5"/>
      <c r="G300" s="5"/>
      <c r="H300" s="5"/>
      <c r="I300" s="5"/>
      <c r="J300" s="5"/>
      <c r="K300" s="5"/>
      <c r="L300" s="5"/>
      <c r="M300" s="5"/>
      <c r="N300" s="5"/>
      <c r="O300" s="5"/>
      <c r="P300" s="5"/>
      <c r="Q300" s="5"/>
      <c r="R300" s="5"/>
      <c r="S300" s="5"/>
      <c r="T300" s="5"/>
      <c r="U300" s="5"/>
      <c r="V300" s="5"/>
      <c r="W300" s="5"/>
      <c r="AG300" t="s">
        <v>1147</v>
      </c>
    </row>
    <row r="301" spans="1:60" x14ac:dyDescent="0.2">
      <c r="A301" s="5"/>
      <c r="B301" s="6" t="s">
        <v>1148</v>
      </c>
      <c r="C301" s="187" t="s">
        <v>1149</v>
      </c>
      <c r="D301" s="8"/>
      <c r="E301" s="5"/>
      <c r="F301" s="5"/>
      <c r="G301" s="5"/>
      <c r="H301" s="5"/>
      <c r="I301" s="5"/>
      <c r="J301" s="5"/>
      <c r="K301" s="5"/>
      <c r="L301" s="5"/>
      <c r="M301" s="5"/>
      <c r="N301" s="5"/>
      <c r="O301" s="5"/>
      <c r="P301" s="5"/>
      <c r="Q301" s="5"/>
      <c r="R301" s="5"/>
      <c r="S301" s="5"/>
      <c r="T301" s="5"/>
      <c r="U301" s="5"/>
      <c r="V301" s="5"/>
      <c r="W301" s="5"/>
      <c r="AG301" t="s">
        <v>1150</v>
      </c>
    </row>
    <row r="302" spans="1:60" x14ac:dyDescent="0.2">
      <c r="A302" s="5"/>
      <c r="B302" s="6"/>
      <c r="C302" s="187" t="s">
        <v>1151</v>
      </c>
      <c r="D302" s="8"/>
      <c r="E302" s="5"/>
      <c r="F302" s="5"/>
      <c r="G302" s="5"/>
      <c r="H302" s="5"/>
      <c r="I302" s="5"/>
      <c r="J302" s="5"/>
      <c r="K302" s="5"/>
      <c r="L302" s="5"/>
      <c r="M302" s="5"/>
      <c r="N302" s="5"/>
      <c r="O302" s="5"/>
      <c r="P302" s="5"/>
      <c r="Q302" s="5"/>
      <c r="R302" s="5"/>
      <c r="S302" s="5"/>
      <c r="T302" s="5"/>
      <c r="U302" s="5"/>
      <c r="V302" s="5"/>
      <c r="W302" s="5"/>
      <c r="AG302" t="s">
        <v>1152</v>
      </c>
    </row>
    <row r="303" spans="1:60" x14ac:dyDescent="0.2">
      <c r="A303" s="5"/>
      <c r="B303" s="6"/>
      <c r="C303" s="187"/>
      <c r="D303" s="8"/>
      <c r="E303" s="5"/>
      <c r="F303" s="5"/>
      <c r="G303" s="5"/>
      <c r="H303" s="5"/>
      <c r="I303" s="5"/>
      <c r="J303" s="5"/>
      <c r="K303" s="5"/>
      <c r="L303" s="5"/>
      <c r="M303" s="5"/>
      <c r="N303" s="5"/>
      <c r="O303" s="5"/>
      <c r="P303" s="5"/>
      <c r="Q303" s="5"/>
      <c r="R303" s="5"/>
      <c r="S303" s="5"/>
      <c r="T303" s="5"/>
      <c r="U303" s="5"/>
      <c r="V303" s="5"/>
      <c r="W303" s="5"/>
    </row>
    <row r="304" spans="1:60" x14ac:dyDescent="0.2">
      <c r="C304" s="189"/>
      <c r="D304" s="141"/>
      <c r="AG304" t="s">
        <v>337</v>
      </c>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76">
    <mergeCell ref="A299:B299"/>
    <mergeCell ref="C12:G12"/>
    <mergeCell ref="C15:G15"/>
    <mergeCell ref="C16:G16"/>
    <mergeCell ref="C19:G19"/>
    <mergeCell ref="C20:G20"/>
    <mergeCell ref="C34:G34"/>
    <mergeCell ref="A1:G1"/>
    <mergeCell ref="C2:G2"/>
    <mergeCell ref="C3:G3"/>
    <mergeCell ref="C4:G4"/>
    <mergeCell ref="C23:G23"/>
    <mergeCell ref="C24:G24"/>
    <mergeCell ref="C27:G27"/>
    <mergeCell ref="C28:G28"/>
    <mergeCell ref="C31:G31"/>
    <mergeCell ref="C82:G82"/>
    <mergeCell ref="C36:G36"/>
    <mergeCell ref="C39:G39"/>
    <mergeCell ref="C44:G44"/>
    <mergeCell ref="C48:G48"/>
    <mergeCell ref="C52:G52"/>
    <mergeCell ref="C56:G56"/>
    <mergeCell ref="C61:G61"/>
    <mergeCell ref="C65:G65"/>
    <mergeCell ref="C69:G69"/>
    <mergeCell ref="C73:G73"/>
    <mergeCell ref="C77:G77"/>
    <mergeCell ref="C137:G137"/>
    <mergeCell ref="C87:G87"/>
    <mergeCell ref="C91:G91"/>
    <mergeCell ref="C95:G95"/>
    <mergeCell ref="C100:G100"/>
    <mergeCell ref="C105:G105"/>
    <mergeCell ref="C109:G109"/>
    <mergeCell ref="C115:G115"/>
    <mergeCell ref="C120:G120"/>
    <mergeCell ref="C125:G125"/>
    <mergeCell ref="C129:G129"/>
    <mergeCell ref="C133:G133"/>
    <mergeCell ref="C188:G188"/>
    <mergeCell ref="C141:G141"/>
    <mergeCell ref="C145:G145"/>
    <mergeCell ref="C150:G150"/>
    <mergeCell ref="C154:G154"/>
    <mergeCell ref="C158:G158"/>
    <mergeCell ref="C162:G162"/>
    <mergeCell ref="C167:G167"/>
    <mergeCell ref="C171:G171"/>
    <mergeCell ref="C175:G175"/>
    <mergeCell ref="C180:G180"/>
    <mergeCell ref="C184:G184"/>
    <mergeCell ref="C238:G238"/>
    <mergeCell ref="C192:G192"/>
    <mergeCell ref="C196:G196"/>
    <mergeCell ref="C200:G200"/>
    <mergeCell ref="C204:G204"/>
    <mergeCell ref="C208:G208"/>
    <mergeCell ref="C212:G212"/>
    <mergeCell ref="C216:G216"/>
    <mergeCell ref="C220:G220"/>
    <mergeCell ref="C225:G225"/>
    <mergeCell ref="C230:G230"/>
    <mergeCell ref="C234:G234"/>
    <mergeCell ref="C296:G296"/>
    <mergeCell ref="C242:G242"/>
    <mergeCell ref="C246:G246"/>
    <mergeCell ref="C250:G250"/>
    <mergeCell ref="C254:G254"/>
    <mergeCell ref="C260:G260"/>
    <mergeCell ref="C265:G265"/>
    <mergeCell ref="C269:G269"/>
    <mergeCell ref="C274:G274"/>
    <mergeCell ref="C279:G279"/>
    <mergeCell ref="C286:G286"/>
    <mergeCell ref="C291:G29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61</v>
      </c>
      <c r="C3" s="249" t="s">
        <v>62</v>
      </c>
      <c r="D3" s="250"/>
      <c r="E3" s="250"/>
      <c r="F3" s="250"/>
      <c r="G3" s="251"/>
      <c r="AC3" s="89" t="s">
        <v>261</v>
      </c>
      <c r="AG3" t="s">
        <v>263</v>
      </c>
    </row>
    <row r="4" spans="1:60" ht="24.95" customHeight="1" x14ac:dyDescent="0.2">
      <c r="A4" s="143" t="s">
        <v>9</v>
      </c>
      <c r="B4" s="144" t="s">
        <v>67</v>
      </c>
      <c r="C4" s="252" t="s">
        <v>68</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97</v>
      </c>
      <c r="C8" s="184" t="s">
        <v>98</v>
      </c>
      <c r="D8" s="170"/>
      <c r="E8" s="171"/>
      <c r="F8" s="172"/>
      <c r="G8" s="172">
        <f>SUMIF(AG9:AG112,"&lt;&gt;NOR",G9:G112)</f>
        <v>0</v>
      </c>
      <c r="H8" s="172"/>
      <c r="I8" s="172">
        <f>SUM(I9:I112)</f>
        <v>0</v>
      </c>
      <c r="J8" s="172"/>
      <c r="K8" s="172">
        <f>SUM(K9:K112)</f>
        <v>0</v>
      </c>
      <c r="L8" s="172"/>
      <c r="M8" s="172">
        <f>SUM(M9:M112)</f>
        <v>0</v>
      </c>
      <c r="N8" s="172"/>
      <c r="O8" s="172">
        <f>SUM(O9:O112)</f>
        <v>7.0000000000000007E-2</v>
      </c>
      <c r="P8" s="172"/>
      <c r="Q8" s="172">
        <f>SUM(Q9:Q112)</f>
        <v>0.18</v>
      </c>
      <c r="R8" s="172"/>
      <c r="S8" s="172"/>
      <c r="T8" s="173"/>
      <c r="U8" s="167"/>
      <c r="V8" s="167">
        <f>SUM(V9:V112)</f>
        <v>0</v>
      </c>
      <c r="W8" s="167"/>
      <c r="AG8" t="s">
        <v>286</v>
      </c>
    </row>
    <row r="9" spans="1:60" outlineLevel="1" x14ac:dyDescent="0.2">
      <c r="A9" s="174">
        <v>1</v>
      </c>
      <c r="B9" s="175" t="s">
        <v>1365</v>
      </c>
      <c r="C9" s="185" t="s">
        <v>1366</v>
      </c>
      <c r="D9" s="176" t="s">
        <v>384</v>
      </c>
      <c r="E9" s="177">
        <v>4</v>
      </c>
      <c r="F9" s="178"/>
      <c r="G9" s="179">
        <f>ROUND(E9*F9,2)</f>
        <v>0</v>
      </c>
      <c r="H9" s="178"/>
      <c r="I9" s="179">
        <f>ROUND(E9*H9,2)</f>
        <v>0</v>
      </c>
      <c r="J9" s="178"/>
      <c r="K9" s="179">
        <f>ROUND(E9*J9,2)</f>
        <v>0</v>
      </c>
      <c r="L9" s="179">
        <v>21</v>
      </c>
      <c r="M9" s="179">
        <f>G9*(1+L9/100)</f>
        <v>0</v>
      </c>
      <c r="N9" s="179">
        <v>1.58E-3</v>
      </c>
      <c r="O9" s="179">
        <f>ROUND(E9*N9,2)</f>
        <v>0.01</v>
      </c>
      <c r="P9" s="179">
        <v>0</v>
      </c>
      <c r="Q9" s="179">
        <f>ROUND(E9*P9,2)</f>
        <v>0</v>
      </c>
      <c r="R9" s="179" t="s">
        <v>584</v>
      </c>
      <c r="S9" s="179" t="s">
        <v>290</v>
      </c>
      <c r="T9" s="180" t="s">
        <v>291</v>
      </c>
      <c r="U9" s="160">
        <v>0</v>
      </c>
      <c r="V9" s="160">
        <f>ROUND(E9*U9,2)</f>
        <v>0</v>
      </c>
      <c r="W9" s="160"/>
      <c r="X9" s="150"/>
      <c r="Y9" s="150"/>
      <c r="Z9" s="150"/>
      <c r="AA9" s="150"/>
      <c r="AB9" s="150"/>
      <c r="AC9" s="150"/>
      <c r="AD9" s="150"/>
      <c r="AE9" s="150"/>
      <c r="AF9" s="150"/>
      <c r="AG9" s="150" t="s">
        <v>340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2"/>
      <c r="D10" s="243"/>
      <c r="E10" s="243"/>
      <c r="F10" s="243"/>
      <c r="G10" s="243"/>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295</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4">
        <v>2</v>
      </c>
      <c r="B11" s="175" t="s">
        <v>582</v>
      </c>
      <c r="C11" s="185" t="s">
        <v>583</v>
      </c>
      <c r="D11" s="176" t="s">
        <v>384</v>
      </c>
      <c r="E11" s="177">
        <v>7</v>
      </c>
      <c r="F11" s="178"/>
      <c r="G11" s="179">
        <f>ROUND(E11*F11,2)</f>
        <v>0</v>
      </c>
      <c r="H11" s="178"/>
      <c r="I11" s="179">
        <f>ROUND(E11*H11,2)</f>
        <v>0</v>
      </c>
      <c r="J11" s="178"/>
      <c r="K11" s="179">
        <f>ROUND(E11*J11,2)</f>
        <v>0</v>
      </c>
      <c r="L11" s="179">
        <v>21</v>
      </c>
      <c r="M11" s="179">
        <f>G11*(1+L11/100)</f>
        <v>0</v>
      </c>
      <c r="N11" s="179">
        <v>5.9199999999999999E-3</v>
      </c>
      <c r="O11" s="179">
        <f>ROUND(E11*N11,2)</f>
        <v>0.04</v>
      </c>
      <c r="P11" s="179">
        <v>0</v>
      </c>
      <c r="Q11" s="179">
        <f>ROUND(E11*P11,2)</f>
        <v>0</v>
      </c>
      <c r="R11" s="179" t="s">
        <v>584</v>
      </c>
      <c r="S11" s="179" t="s">
        <v>290</v>
      </c>
      <c r="T11" s="180" t="s">
        <v>291</v>
      </c>
      <c r="U11" s="160">
        <v>0</v>
      </c>
      <c r="V11" s="160">
        <f>ROUND(E11*U11,2)</f>
        <v>0</v>
      </c>
      <c r="W11" s="160"/>
      <c r="X11" s="150"/>
      <c r="Y11" s="150"/>
      <c r="Z11" s="150"/>
      <c r="AA11" s="150"/>
      <c r="AB11" s="150"/>
      <c r="AC11" s="150"/>
      <c r="AD11" s="150"/>
      <c r="AE11" s="150"/>
      <c r="AF11" s="150"/>
      <c r="AG11" s="150" t="s">
        <v>340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4" t="s">
        <v>1367</v>
      </c>
      <c r="D12" s="245"/>
      <c r="E12" s="245"/>
      <c r="F12" s="245"/>
      <c r="G12" s="245"/>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294</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295</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4">
        <v>3</v>
      </c>
      <c r="B14" s="175" t="s">
        <v>1368</v>
      </c>
      <c r="C14" s="185" t="s">
        <v>1369</v>
      </c>
      <c r="D14" s="176" t="s">
        <v>432</v>
      </c>
      <c r="E14" s="177">
        <v>0.37</v>
      </c>
      <c r="F14" s="178"/>
      <c r="G14" s="179">
        <f>ROUND(E14*F14,2)</f>
        <v>0</v>
      </c>
      <c r="H14" s="178"/>
      <c r="I14" s="179">
        <f>ROUND(E14*H14,2)</f>
        <v>0</v>
      </c>
      <c r="J14" s="178"/>
      <c r="K14" s="179">
        <f>ROUND(E14*J14,2)</f>
        <v>0</v>
      </c>
      <c r="L14" s="179">
        <v>21</v>
      </c>
      <c r="M14" s="179">
        <f>G14*(1+L14/100)</f>
        <v>0</v>
      </c>
      <c r="N14" s="179">
        <v>0</v>
      </c>
      <c r="O14" s="179">
        <f>ROUND(E14*N14,2)</f>
        <v>0</v>
      </c>
      <c r="P14" s="179">
        <v>2.8700000000000002E-3</v>
      </c>
      <c r="Q14" s="179">
        <f>ROUND(E14*P14,2)</f>
        <v>0</v>
      </c>
      <c r="R14" s="179" t="s">
        <v>666</v>
      </c>
      <c r="S14" s="179" t="s">
        <v>290</v>
      </c>
      <c r="T14" s="180" t="s">
        <v>291</v>
      </c>
      <c r="U14" s="160">
        <v>0</v>
      </c>
      <c r="V14" s="160">
        <f>ROUND(E14*U14,2)</f>
        <v>0</v>
      </c>
      <c r="W14" s="160"/>
      <c r="X14" s="150"/>
      <c r="Y14" s="150"/>
      <c r="Z14" s="150"/>
      <c r="AA14" s="150"/>
      <c r="AB14" s="150"/>
      <c r="AC14" s="150"/>
      <c r="AD14" s="150"/>
      <c r="AE14" s="150"/>
      <c r="AF14" s="150"/>
      <c r="AG14" s="150" t="s">
        <v>340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1370</v>
      </c>
      <c r="D15" s="165"/>
      <c r="E15" s="166">
        <v>0.37</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295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74">
        <v>4</v>
      </c>
      <c r="B17" s="175" t="s">
        <v>1371</v>
      </c>
      <c r="C17" s="185" t="s">
        <v>1372</v>
      </c>
      <c r="D17" s="176" t="s">
        <v>432</v>
      </c>
      <c r="E17" s="177">
        <v>0.37</v>
      </c>
      <c r="F17" s="178"/>
      <c r="G17" s="179">
        <f>ROUND(E17*F17,2)</f>
        <v>0</v>
      </c>
      <c r="H17" s="178"/>
      <c r="I17" s="179">
        <f>ROUND(E17*H17,2)</f>
        <v>0</v>
      </c>
      <c r="J17" s="178"/>
      <c r="K17" s="179">
        <f>ROUND(E17*J17,2)</f>
        <v>0</v>
      </c>
      <c r="L17" s="179">
        <v>21</v>
      </c>
      <c r="M17" s="179">
        <f>G17*(1+L17/100)</f>
        <v>0</v>
      </c>
      <c r="N17" s="179">
        <v>2.2499999999999998E-3</v>
      </c>
      <c r="O17" s="179">
        <f>ROUND(E17*N17,2)</f>
        <v>0</v>
      </c>
      <c r="P17" s="179">
        <v>0</v>
      </c>
      <c r="Q17" s="179">
        <f>ROUND(E17*P17,2)</f>
        <v>0</v>
      </c>
      <c r="R17" s="179" t="s">
        <v>666</v>
      </c>
      <c r="S17" s="179" t="s">
        <v>290</v>
      </c>
      <c r="T17" s="180" t="s">
        <v>291</v>
      </c>
      <c r="U17" s="160">
        <v>0</v>
      </c>
      <c r="V17" s="160">
        <f>ROUND(E17*U17,2)</f>
        <v>0</v>
      </c>
      <c r="W17" s="160"/>
      <c r="X17" s="150"/>
      <c r="Y17" s="150"/>
      <c r="Z17" s="150"/>
      <c r="AA17" s="150"/>
      <c r="AB17" s="150"/>
      <c r="AC17" s="150"/>
      <c r="AD17" s="150"/>
      <c r="AE17" s="150"/>
      <c r="AF17" s="150"/>
      <c r="AG17" s="150" t="s">
        <v>340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42"/>
      <c r="D18" s="243"/>
      <c r="E18" s="243"/>
      <c r="F18" s="243"/>
      <c r="G18" s="243"/>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295</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74">
        <v>5</v>
      </c>
      <c r="B19" s="175" t="s">
        <v>1373</v>
      </c>
      <c r="C19" s="185" t="s">
        <v>1374</v>
      </c>
      <c r="D19" s="176" t="s">
        <v>384</v>
      </c>
      <c r="E19" s="177">
        <v>2.355</v>
      </c>
      <c r="F19" s="178"/>
      <c r="G19" s="179">
        <f>ROUND(E19*F19,2)</f>
        <v>0</v>
      </c>
      <c r="H19" s="178"/>
      <c r="I19" s="179">
        <f>ROUND(E19*H19,2)</f>
        <v>0</v>
      </c>
      <c r="J19" s="178"/>
      <c r="K19" s="179">
        <f>ROUND(E19*J19,2)</f>
        <v>0</v>
      </c>
      <c r="L19" s="179">
        <v>21</v>
      </c>
      <c r="M19" s="179">
        <f>G19*(1+L19/100)</f>
        <v>0</v>
      </c>
      <c r="N19" s="179">
        <v>0</v>
      </c>
      <c r="O19" s="179">
        <f>ROUND(E19*N19,2)</f>
        <v>0</v>
      </c>
      <c r="P19" s="179">
        <v>2.0999999999999999E-3</v>
      </c>
      <c r="Q19" s="179">
        <f>ROUND(E19*P19,2)</f>
        <v>0</v>
      </c>
      <c r="R19" s="179" t="s">
        <v>799</v>
      </c>
      <c r="S19" s="179" t="s">
        <v>290</v>
      </c>
      <c r="T19" s="180" t="s">
        <v>291</v>
      </c>
      <c r="U19" s="160">
        <v>0</v>
      </c>
      <c r="V19" s="160">
        <f>ROUND(E19*U19,2)</f>
        <v>0</v>
      </c>
      <c r="W19" s="160"/>
      <c r="X19" s="150"/>
      <c r="Y19" s="150"/>
      <c r="Z19" s="150"/>
      <c r="AA19" s="150"/>
      <c r="AB19" s="150"/>
      <c r="AC19" s="150"/>
      <c r="AD19" s="150"/>
      <c r="AE19" s="150"/>
      <c r="AF19" s="150"/>
      <c r="AG19" s="150" t="s">
        <v>340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1375</v>
      </c>
      <c r="D20" s="165"/>
      <c r="E20" s="166">
        <v>1.57</v>
      </c>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1376</v>
      </c>
      <c r="D21" s="165"/>
      <c r="E21" s="166">
        <v>0.79</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315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6"/>
      <c r="D22" s="247"/>
      <c r="E22" s="247"/>
      <c r="F22" s="247"/>
      <c r="G22" s="247"/>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295</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4">
        <v>6</v>
      </c>
      <c r="B23" s="175" t="s">
        <v>1377</v>
      </c>
      <c r="C23" s="185" t="s">
        <v>1378</v>
      </c>
      <c r="D23" s="176" t="s">
        <v>432</v>
      </c>
      <c r="E23" s="177">
        <v>5</v>
      </c>
      <c r="F23" s="178"/>
      <c r="G23" s="179">
        <f>ROUND(E23*F23,2)</f>
        <v>0</v>
      </c>
      <c r="H23" s="178"/>
      <c r="I23" s="179">
        <f>ROUND(E23*H23,2)</f>
        <v>0</v>
      </c>
      <c r="J23" s="178"/>
      <c r="K23" s="179">
        <f>ROUND(E23*J23,2)</f>
        <v>0</v>
      </c>
      <c r="L23" s="179">
        <v>21</v>
      </c>
      <c r="M23" s="179">
        <f>G23*(1+L23/100)</f>
        <v>0</v>
      </c>
      <c r="N23" s="179">
        <v>0</v>
      </c>
      <c r="O23" s="179">
        <f>ROUND(E23*N23,2)</f>
        <v>0</v>
      </c>
      <c r="P23" s="179">
        <v>0</v>
      </c>
      <c r="Q23" s="179">
        <f>ROUND(E23*P23,2)</f>
        <v>0</v>
      </c>
      <c r="R23" s="179" t="s">
        <v>1160</v>
      </c>
      <c r="S23" s="179" t="s">
        <v>290</v>
      </c>
      <c r="T23" s="180" t="s">
        <v>291</v>
      </c>
      <c r="U23" s="160">
        <v>0</v>
      </c>
      <c r="V23" s="160">
        <f>ROUND(E23*U23,2)</f>
        <v>0</v>
      </c>
      <c r="W23" s="160"/>
      <c r="X23" s="150"/>
      <c r="Y23" s="150"/>
      <c r="Z23" s="150"/>
      <c r="AA23" s="150"/>
      <c r="AB23" s="150"/>
      <c r="AC23" s="150"/>
      <c r="AD23" s="150"/>
      <c r="AE23" s="150"/>
      <c r="AF23" s="150"/>
      <c r="AG23" s="150" t="s">
        <v>340</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2"/>
      <c r="D24" s="243"/>
      <c r="E24" s="243"/>
      <c r="F24" s="243"/>
      <c r="G24" s="243"/>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295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7</v>
      </c>
      <c r="B25" s="175" t="s">
        <v>1379</v>
      </c>
      <c r="C25" s="185" t="s">
        <v>1380</v>
      </c>
      <c r="D25" s="176" t="s">
        <v>432</v>
      </c>
      <c r="E25" s="177">
        <v>9</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t="s">
        <v>1160</v>
      </c>
      <c r="S25" s="179" t="s">
        <v>290</v>
      </c>
      <c r="T25" s="180" t="s">
        <v>291</v>
      </c>
      <c r="U25" s="160">
        <v>0</v>
      </c>
      <c r="V25" s="160">
        <f>ROUND(E25*U25,2)</f>
        <v>0</v>
      </c>
      <c r="W25" s="160"/>
      <c r="X25" s="150"/>
      <c r="Y25" s="150"/>
      <c r="Z25" s="150"/>
      <c r="AA25" s="150"/>
      <c r="AB25" s="150"/>
      <c r="AC25" s="150"/>
      <c r="AD25" s="150"/>
      <c r="AE25" s="150"/>
      <c r="AF25" s="150"/>
      <c r="AG25" s="150" t="s">
        <v>340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2"/>
      <c r="D26" s="243"/>
      <c r="E26" s="243"/>
      <c r="F26" s="243"/>
      <c r="G26" s="243"/>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295</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4">
        <v>8</v>
      </c>
      <c r="B27" s="175" t="s">
        <v>1381</v>
      </c>
      <c r="C27" s="185" t="s">
        <v>1382</v>
      </c>
      <c r="D27" s="176" t="s">
        <v>1383</v>
      </c>
      <c r="E27" s="177">
        <v>10</v>
      </c>
      <c r="F27" s="178"/>
      <c r="G27" s="179">
        <f>ROUND(E27*F27,2)</f>
        <v>0</v>
      </c>
      <c r="H27" s="178"/>
      <c r="I27" s="179">
        <f>ROUND(E27*H27,2)</f>
        <v>0</v>
      </c>
      <c r="J27" s="178"/>
      <c r="K27" s="179">
        <f>ROUND(E27*J27,2)</f>
        <v>0</v>
      </c>
      <c r="L27" s="179">
        <v>21</v>
      </c>
      <c r="M27" s="179">
        <f>G27*(1+L27/100)</f>
        <v>0</v>
      </c>
      <c r="N27" s="179">
        <v>1.1299999999999999E-3</v>
      </c>
      <c r="O27" s="179">
        <f>ROUND(E27*N27,2)</f>
        <v>0.01</v>
      </c>
      <c r="P27" s="179">
        <v>0</v>
      </c>
      <c r="Q27" s="179">
        <f>ROUND(E27*P27,2)</f>
        <v>0</v>
      </c>
      <c r="R27" s="179" t="s">
        <v>1384</v>
      </c>
      <c r="S27" s="179" t="s">
        <v>290</v>
      </c>
      <c r="T27" s="180" t="s">
        <v>291</v>
      </c>
      <c r="U27" s="160">
        <v>0</v>
      </c>
      <c r="V27" s="160">
        <f>ROUND(E27*U27,2)</f>
        <v>0</v>
      </c>
      <c r="W27" s="160"/>
      <c r="X27" s="150"/>
      <c r="Y27" s="150"/>
      <c r="Z27" s="150"/>
      <c r="AA27" s="150"/>
      <c r="AB27" s="150"/>
      <c r="AC27" s="150"/>
      <c r="AD27" s="150"/>
      <c r="AE27" s="150"/>
      <c r="AF27" s="150"/>
      <c r="AG27" s="150" t="s">
        <v>340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2"/>
      <c r="D28" s="243"/>
      <c r="E28" s="243"/>
      <c r="F28" s="243"/>
      <c r="G28" s="243"/>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295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9</v>
      </c>
      <c r="B29" s="175" t="s">
        <v>1385</v>
      </c>
      <c r="C29" s="185" t="s">
        <v>1386</v>
      </c>
      <c r="D29" s="176" t="s">
        <v>432</v>
      </c>
      <c r="E29" s="177">
        <v>10</v>
      </c>
      <c r="F29" s="178"/>
      <c r="G29" s="179">
        <f>ROUND(E29*F29,2)</f>
        <v>0</v>
      </c>
      <c r="H29" s="178"/>
      <c r="I29" s="179">
        <f>ROUND(E29*H29,2)</f>
        <v>0</v>
      </c>
      <c r="J29" s="178"/>
      <c r="K29" s="179">
        <f>ROUND(E29*J29,2)</f>
        <v>0</v>
      </c>
      <c r="L29" s="179">
        <v>21</v>
      </c>
      <c r="M29" s="179">
        <f>G29*(1+L29/100)</f>
        <v>0</v>
      </c>
      <c r="N29" s="179">
        <v>2.0000000000000002E-5</v>
      </c>
      <c r="O29" s="179">
        <f>ROUND(E29*N29,2)</f>
        <v>0</v>
      </c>
      <c r="P29" s="179">
        <v>3.2000000000000002E-3</v>
      </c>
      <c r="Q29" s="179">
        <f>ROUND(E29*P29,2)</f>
        <v>0.03</v>
      </c>
      <c r="R29" s="179" t="s">
        <v>1384</v>
      </c>
      <c r="S29" s="179" t="s">
        <v>290</v>
      </c>
      <c r="T29" s="180" t="s">
        <v>291</v>
      </c>
      <c r="U29" s="160">
        <v>0</v>
      </c>
      <c r="V29" s="160">
        <f>ROUND(E29*U29,2)</f>
        <v>0</v>
      </c>
      <c r="W29" s="160"/>
      <c r="X29" s="150"/>
      <c r="Y29" s="150"/>
      <c r="Z29" s="150"/>
      <c r="AA29" s="150"/>
      <c r="AB29" s="150"/>
      <c r="AC29" s="150"/>
      <c r="AD29" s="150"/>
      <c r="AE29" s="150"/>
      <c r="AF29" s="150"/>
      <c r="AG29" s="150" t="s">
        <v>340</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44" t="s">
        <v>1387</v>
      </c>
      <c r="D30" s="245"/>
      <c r="E30" s="245"/>
      <c r="F30" s="245"/>
      <c r="G30" s="245"/>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294</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295</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4">
        <v>10</v>
      </c>
      <c r="B32" s="175" t="s">
        <v>1388</v>
      </c>
      <c r="C32" s="185" t="s">
        <v>1389</v>
      </c>
      <c r="D32" s="176" t="s">
        <v>432</v>
      </c>
      <c r="E32" s="177">
        <v>10</v>
      </c>
      <c r="F32" s="178"/>
      <c r="G32" s="179">
        <f>ROUND(E32*F32,2)</f>
        <v>0</v>
      </c>
      <c r="H32" s="178"/>
      <c r="I32" s="179">
        <f>ROUND(E32*H32,2)</f>
        <v>0</v>
      </c>
      <c r="J32" s="178"/>
      <c r="K32" s="179">
        <f>ROUND(E32*J32,2)</f>
        <v>0</v>
      </c>
      <c r="L32" s="179">
        <v>21</v>
      </c>
      <c r="M32" s="179">
        <f>G32*(1+L32/100)</f>
        <v>0</v>
      </c>
      <c r="N32" s="179">
        <v>5.0000000000000002E-5</v>
      </c>
      <c r="O32" s="179">
        <f>ROUND(E32*N32,2)</f>
        <v>0</v>
      </c>
      <c r="P32" s="179">
        <v>4.7299999999999998E-3</v>
      </c>
      <c r="Q32" s="179">
        <f>ROUND(E32*P32,2)</f>
        <v>0.05</v>
      </c>
      <c r="R32" s="179" t="s">
        <v>1384</v>
      </c>
      <c r="S32" s="179" t="s">
        <v>290</v>
      </c>
      <c r="T32" s="180" t="s">
        <v>291</v>
      </c>
      <c r="U32" s="160">
        <v>0</v>
      </c>
      <c r="V32" s="160">
        <f>ROUND(E32*U32,2)</f>
        <v>0</v>
      </c>
      <c r="W32" s="160"/>
      <c r="X32" s="150"/>
      <c r="Y32" s="150"/>
      <c r="Z32" s="150"/>
      <c r="AA32" s="150"/>
      <c r="AB32" s="150"/>
      <c r="AC32" s="150"/>
      <c r="AD32" s="150"/>
      <c r="AE32" s="150"/>
      <c r="AF32" s="150"/>
      <c r="AG32" s="150" t="s">
        <v>340</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4" t="s">
        <v>1390</v>
      </c>
      <c r="D33" s="245"/>
      <c r="E33" s="245"/>
      <c r="F33" s="245"/>
      <c r="G33" s="245"/>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294</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6"/>
      <c r="D34" s="247"/>
      <c r="E34" s="247"/>
      <c r="F34" s="247"/>
      <c r="G34" s="247"/>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295</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2.5" outlineLevel="1" x14ac:dyDescent="0.2">
      <c r="A35" s="174">
        <v>11</v>
      </c>
      <c r="B35" s="175" t="s">
        <v>1391</v>
      </c>
      <c r="C35" s="185" t="s">
        <v>1392</v>
      </c>
      <c r="D35" s="176" t="s">
        <v>377</v>
      </c>
      <c r="E35" s="177">
        <v>0.19181000000000001</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t="s">
        <v>1384</v>
      </c>
      <c r="S35" s="179" t="s">
        <v>290</v>
      </c>
      <c r="T35" s="180" t="s">
        <v>291</v>
      </c>
      <c r="U35" s="160">
        <v>0</v>
      </c>
      <c r="V35" s="160">
        <f>ROUND(E35*U35,2)</f>
        <v>0</v>
      </c>
      <c r="W35" s="160"/>
      <c r="X35" s="150"/>
      <c r="Y35" s="150"/>
      <c r="Z35" s="150"/>
      <c r="AA35" s="150"/>
      <c r="AB35" s="150"/>
      <c r="AC35" s="150"/>
      <c r="AD35" s="150"/>
      <c r="AE35" s="150"/>
      <c r="AF35" s="150"/>
      <c r="AG35" s="150" t="s">
        <v>340</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1393</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315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1394</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1395</v>
      </c>
      <c r="D38" s="165"/>
      <c r="E38" s="166">
        <v>0.08</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1396</v>
      </c>
      <c r="D39" s="165"/>
      <c r="E39" s="166">
        <v>0.08</v>
      </c>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1397</v>
      </c>
      <c r="D40" s="165"/>
      <c r="E40" s="166">
        <v>0.03</v>
      </c>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315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6"/>
      <c r="D41" s="247"/>
      <c r="E41" s="247"/>
      <c r="F41" s="247"/>
      <c r="G41" s="247"/>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295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12</v>
      </c>
      <c r="B42" s="175" t="s">
        <v>1398</v>
      </c>
      <c r="C42" s="185" t="s">
        <v>1399</v>
      </c>
      <c r="D42" s="176" t="s">
        <v>359</v>
      </c>
      <c r="E42" s="177">
        <v>1</v>
      </c>
      <c r="F42" s="178"/>
      <c r="G42" s="179">
        <f>ROUND(E42*F42,2)</f>
        <v>0</v>
      </c>
      <c r="H42" s="178"/>
      <c r="I42" s="179">
        <f>ROUND(E42*H42,2)</f>
        <v>0</v>
      </c>
      <c r="J42" s="178"/>
      <c r="K42" s="179">
        <f>ROUND(E42*J42,2)</f>
        <v>0</v>
      </c>
      <c r="L42" s="179">
        <v>21</v>
      </c>
      <c r="M42" s="179">
        <f>G42*(1+L42/100)</f>
        <v>0</v>
      </c>
      <c r="N42" s="179">
        <v>2.0000000000000002E-5</v>
      </c>
      <c r="O42" s="179">
        <f>ROUND(E42*N42,2)</f>
        <v>0</v>
      </c>
      <c r="P42" s="179">
        <v>3.9E-2</v>
      </c>
      <c r="Q42" s="179">
        <f>ROUND(E42*P42,2)</f>
        <v>0.04</v>
      </c>
      <c r="R42" s="179" t="s">
        <v>1384</v>
      </c>
      <c r="S42" s="179" t="s">
        <v>290</v>
      </c>
      <c r="T42" s="180" t="s">
        <v>291</v>
      </c>
      <c r="U42" s="160">
        <v>0</v>
      </c>
      <c r="V42" s="160">
        <f>ROUND(E42*U42,2)</f>
        <v>0</v>
      </c>
      <c r="W42" s="160"/>
      <c r="X42" s="150"/>
      <c r="Y42" s="150"/>
      <c r="Z42" s="150"/>
      <c r="AA42" s="150"/>
      <c r="AB42" s="150"/>
      <c r="AC42" s="150"/>
      <c r="AD42" s="150"/>
      <c r="AE42" s="150"/>
      <c r="AF42" s="150"/>
      <c r="AG42" s="150" t="s">
        <v>340</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4" t="s">
        <v>1400</v>
      </c>
      <c r="D43" s="245"/>
      <c r="E43" s="245"/>
      <c r="F43" s="245"/>
      <c r="G43" s="245"/>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294</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295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13</v>
      </c>
      <c r="B45" s="175" t="s">
        <v>1401</v>
      </c>
      <c r="C45" s="185" t="s">
        <v>1402</v>
      </c>
      <c r="D45" s="176" t="s">
        <v>359</v>
      </c>
      <c r="E45" s="177">
        <v>2</v>
      </c>
      <c r="F45" s="178"/>
      <c r="G45" s="179">
        <f>ROUND(E45*F45,2)</f>
        <v>0</v>
      </c>
      <c r="H45" s="178"/>
      <c r="I45" s="179">
        <f>ROUND(E45*H45,2)</f>
        <v>0</v>
      </c>
      <c r="J45" s="178"/>
      <c r="K45" s="179">
        <f>ROUND(E45*J45,2)</f>
        <v>0</v>
      </c>
      <c r="L45" s="179">
        <v>21</v>
      </c>
      <c r="M45" s="179">
        <f>G45*(1+L45/100)</f>
        <v>0</v>
      </c>
      <c r="N45" s="179">
        <v>2.0000000000000002E-5</v>
      </c>
      <c r="O45" s="179">
        <f>ROUND(E45*N45,2)</f>
        <v>0</v>
      </c>
      <c r="P45" s="179">
        <v>1.7000000000000001E-2</v>
      </c>
      <c r="Q45" s="179">
        <f>ROUND(E45*P45,2)</f>
        <v>0.03</v>
      </c>
      <c r="R45" s="179" t="s">
        <v>1384</v>
      </c>
      <c r="S45" s="179" t="s">
        <v>290</v>
      </c>
      <c r="T45" s="180" t="s">
        <v>291</v>
      </c>
      <c r="U45" s="160">
        <v>0</v>
      </c>
      <c r="V45" s="160">
        <f>ROUND(E45*U45,2)</f>
        <v>0</v>
      </c>
      <c r="W45" s="160"/>
      <c r="X45" s="150"/>
      <c r="Y45" s="150"/>
      <c r="Z45" s="150"/>
      <c r="AA45" s="150"/>
      <c r="AB45" s="150"/>
      <c r="AC45" s="150"/>
      <c r="AD45" s="150"/>
      <c r="AE45" s="150"/>
      <c r="AF45" s="150"/>
      <c r="AG45" s="150" t="s">
        <v>340</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4" t="s">
        <v>1403</v>
      </c>
      <c r="D46" s="245"/>
      <c r="E46" s="245"/>
      <c r="F46" s="245"/>
      <c r="G46" s="245"/>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294</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6"/>
      <c r="D47" s="247"/>
      <c r="E47" s="247"/>
      <c r="F47" s="247"/>
      <c r="G47" s="247"/>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295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14</v>
      </c>
      <c r="B48" s="175" t="s">
        <v>1404</v>
      </c>
      <c r="C48" s="185" t="s">
        <v>1405</v>
      </c>
      <c r="D48" s="176" t="s">
        <v>359</v>
      </c>
      <c r="E48" s="177">
        <v>1</v>
      </c>
      <c r="F48" s="178"/>
      <c r="G48" s="179">
        <f>ROUND(E48*F48,2)</f>
        <v>0</v>
      </c>
      <c r="H48" s="178"/>
      <c r="I48" s="179">
        <f>ROUND(E48*H48,2)</f>
        <v>0</v>
      </c>
      <c r="J48" s="178"/>
      <c r="K48" s="179">
        <f>ROUND(E48*J48,2)</f>
        <v>0</v>
      </c>
      <c r="L48" s="179">
        <v>21</v>
      </c>
      <c r="M48" s="179">
        <f>G48*(1+L48/100)</f>
        <v>0</v>
      </c>
      <c r="N48" s="179">
        <v>2.1000000000000001E-4</v>
      </c>
      <c r="O48" s="179">
        <f>ROUND(E48*N48,2)</f>
        <v>0</v>
      </c>
      <c r="P48" s="179">
        <v>3.5000000000000001E-3</v>
      </c>
      <c r="Q48" s="179">
        <f>ROUND(E48*P48,2)</f>
        <v>0</v>
      </c>
      <c r="R48" s="179" t="s">
        <v>1384</v>
      </c>
      <c r="S48" s="179" t="s">
        <v>290</v>
      </c>
      <c r="T48" s="180" t="s">
        <v>291</v>
      </c>
      <c r="U48" s="160">
        <v>0</v>
      </c>
      <c r="V48" s="160">
        <f>ROUND(E48*U48,2)</f>
        <v>0</v>
      </c>
      <c r="W48" s="160"/>
      <c r="X48" s="150"/>
      <c r="Y48" s="150"/>
      <c r="Z48" s="150"/>
      <c r="AA48" s="150"/>
      <c r="AB48" s="150"/>
      <c r="AC48" s="150"/>
      <c r="AD48" s="150"/>
      <c r="AE48" s="150"/>
      <c r="AF48" s="150"/>
      <c r="AG48" s="150" t="s">
        <v>340</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4" t="s">
        <v>1403</v>
      </c>
      <c r="D49" s="245"/>
      <c r="E49" s="245"/>
      <c r="F49" s="245"/>
      <c r="G49" s="245"/>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294</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6"/>
      <c r="D50" s="247"/>
      <c r="E50" s="247"/>
      <c r="F50" s="247"/>
      <c r="G50" s="247"/>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295</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74">
        <v>15</v>
      </c>
      <c r="B51" s="175" t="s">
        <v>1406</v>
      </c>
      <c r="C51" s="185" t="s">
        <v>1407</v>
      </c>
      <c r="D51" s="176" t="s">
        <v>949</v>
      </c>
      <c r="E51" s="177">
        <v>30</v>
      </c>
      <c r="F51" s="178"/>
      <c r="G51" s="179">
        <f>ROUND(E51*F51,2)</f>
        <v>0</v>
      </c>
      <c r="H51" s="178"/>
      <c r="I51" s="179">
        <f>ROUND(E51*H51,2)</f>
        <v>0</v>
      </c>
      <c r="J51" s="178"/>
      <c r="K51" s="179">
        <f>ROUND(E51*J51,2)</f>
        <v>0</v>
      </c>
      <c r="L51" s="179">
        <v>21</v>
      </c>
      <c r="M51" s="179">
        <f>G51*(1+L51/100)</f>
        <v>0</v>
      </c>
      <c r="N51" s="179">
        <v>5.0000000000000002E-5</v>
      </c>
      <c r="O51" s="179">
        <f>ROUND(E51*N51,2)</f>
        <v>0</v>
      </c>
      <c r="P51" s="179">
        <v>1E-3</v>
      </c>
      <c r="Q51" s="179">
        <f>ROUND(E51*P51,2)</f>
        <v>0.03</v>
      </c>
      <c r="R51" s="179" t="s">
        <v>976</v>
      </c>
      <c r="S51" s="179" t="s">
        <v>290</v>
      </c>
      <c r="T51" s="180" t="s">
        <v>291</v>
      </c>
      <c r="U51" s="160">
        <v>0</v>
      </c>
      <c r="V51" s="160">
        <f>ROUND(E51*U51,2)</f>
        <v>0</v>
      </c>
      <c r="W51" s="160"/>
      <c r="X51" s="150"/>
      <c r="Y51" s="150"/>
      <c r="Z51" s="150"/>
      <c r="AA51" s="150"/>
      <c r="AB51" s="150"/>
      <c r="AC51" s="150"/>
      <c r="AD51" s="150"/>
      <c r="AE51" s="150"/>
      <c r="AF51" s="150"/>
      <c r="AG51" s="150" t="s">
        <v>340</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4" t="s">
        <v>1408</v>
      </c>
      <c r="D52" s="245"/>
      <c r="E52" s="245"/>
      <c r="F52" s="245"/>
      <c r="G52" s="245"/>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294</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1409</v>
      </c>
      <c r="D53" s="165"/>
      <c r="E53" s="166">
        <v>15</v>
      </c>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315</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1409</v>
      </c>
      <c r="D54" s="165"/>
      <c r="E54" s="166">
        <v>15</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315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6"/>
      <c r="D55" s="247"/>
      <c r="E55" s="247"/>
      <c r="F55" s="247"/>
      <c r="G55" s="247"/>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295</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16</v>
      </c>
      <c r="B56" s="175" t="s">
        <v>1410</v>
      </c>
      <c r="C56" s="185" t="s">
        <v>1411</v>
      </c>
      <c r="D56" s="176" t="s">
        <v>0</v>
      </c>
      <c r="E56" s="177">
        <v>1378.7523000000001</v>
      </c>
      <c r="F56" s="178"/>
      <c r="G56" s="179">
        <f>ROUND(E56*F56,2)</f>
        <v>0</v>
      </c>
      <c r="H56" s="178"/>
      <c r="I56" s="179">
        <f>ROUND(E56*H56,2)</f>
        <v>0</v>
      </c>
      <c r="J56" s="178"/>
      <c r="K56" s="179">
        <f>ROUND(E56*J56,2)</f>
        <v>0</v>
      </c>
      <c r="L56" s="179">
        <v>21</v>
      </c>
      <c r="M56" s="179">
        <f>G56*(1+L56/100)</f>
        <v>0</v>
      </c>
      <c r="N56" s="179">
        <v>0</v>
      </c>
      <c r="O56" s="179">
        <f>ROUND(E56*N56,2)</f>
        <v>0</v>
      </c>
      <c r="P56" s="179">
        <v>0</v>
      </c>
      <c r="Q56" s="179">
        <f>ROUND(E56*P56,2)</f>
        <v>0</v>
      </c>
      <c r="R56" s="179" t="s">
        <v>1384</v>
      </c>
      <c r="S56" s="179" t="s">
        <v>290</v>
      </c>
      <c r="T56" s="180" t="s">
        <v>291</v>
      </c>
      <c r="U56" s="160">
        <v>0</v>
      </c>
      <c r="V56" s="160">
        <f>ROUND(E56*U56,2)</f>
        <v>0</v>
      </c>
      <c r="W56" s="160"/>
      <c r="X56" s="150"/>
      <c r="Y56" s="150"/>
      <c r="Z56" s="150"/>
      <c r="AA56" s="150"/>
      <c r="AB56" s="150"/>
      <c r="AC56" s="150"/>
      <c r="AD56" s="150"/>
      <c r="AE56" s="150"/>
      <c r="AF56" s="150"/>
      <c r="AG56" s="150" t="s">
        <v>340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2"/>
      <c r="D57" s="243"/>
      <c r="E57" s="243"/>
      <c r="F57" s="243"/>
      <c r="G57" s="243"/>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295</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ht="22.5" outlineLevel="1" x14ac:dyDescent="0.2">
      <c r="A58" s="174">
        <v>17</v>
      </c>
      <c r="B58" s="175" t="s">
        <v>1412</v>
      </c>
      <c r="C58" s="185" t="s">
        <v>1413</v>
      </c>
      <c r="D58" s="176" t="s">
        <v>432</v>
      </c>
      <c r="E58" s="177">
        <v>9</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c r="S58" s="179" t="s">
        <v>322</v>
      </c>
      <c r="T58" s="180" t="s">
        <v>291</v>
      </c>
      <c r="U58" s="160">
        <v>0</v>
      </c>
      <c r="V58" s="160">
        <f>ROUND(E58*U58,2)</f>
        <v>0</v>
      </c>
      <c r="W58" s="160"/>
      <c r="X58" s="150"/>
      <c r="Y58" s="150"/>
      <c r="Z58" s="150"/>
      <c r="AA58" s="150"/>
      <c r="AB58" s="150"/>
      <c r="AC58" s="150"/>
      <c r="AD58" s="150"/>
      <c r="AE58" s="150"/>
      <c r="AF58" s="150"/>
      <c r="AG58" s="150" t="s">
        <v>340</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42"/>
      <c r="D59" s="243"/>
      <c r="E59" s="243"/>
      <c r="F59" s="243"/>
      <c r="G59" s="243"/>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295</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74">
        <v>18</v>
      </c>
      <c r="B60" s="175" t="s">
        <v>1414</v>
      </c>
      <c r="C60" s="185" t="s">
        <v>1415</v>
      </c>
      <c r="D60" s="176" t="s">
        <v>359</v>
      </c>
      <c r="E60" s="177">
        <v>4</v>
      </c>
      <c r="F60" s="178"/>
      <c r="G60" s="179">
        <f>ROUND(E60*F60,2)</f>
        <v>0</v>
      </c>
      <c r="H60" s="178"/>
      <c r="I60" s="179">
        <f>ROUND(E60*H60,2)</f>
        <v>0</v>
      </c>
      <c r="J60" s="178"/>
      <c r="K60" s="179">
        <f>ROUND(E60*J60,2)</f>
        <v>0</v>
      </c>
      <c r="L60" s="179">
        <v>21</v>
      </c>
      <c r="M60" s="179">
        <f>G60*(1+L60/100)</f>
        <v>0</v>
      </c>
      <c r="N60" s="179">
        <v>0</v>
      </c>
      <c r="O60" s="179">
        <f>ROUND(E60*N60,2)</f>
        <v>0</v>
      </c>
      <c r="P60" s="179">
        <v>0</v>
      </c>
      <c r="Q60" s="179">
        <f>ROUND(E60*P60,2)</f>
        <v>0</v>
      </c>
      <c r="R60" s="179"/>
      <c r="S60" s="179" t="s">
        <v>322</v>
      </c>
      <c r="T60" s="180" t="s">
        <v>291</v>
      </c>
      <c r="U60" s="160">
        <v>0</v>
      </c>
      <c r="V60" s="160">
        <f>ROUND(E60*U60,2)</f>
        <v>0</v>
      </c>
      <c r="W60" s="160"/>
      <c r="X60" s="150"/>
      <c r="Y60" s="150"/>
      <c r="Z60" s="150"/>
      <c r="AA60" s="150"/>
      <c r="AB60" s="150"/>
      <c r="AC60" s="150"/>
      <c r="AD60" s="150"/>
      <c r="AE60" s="150"/>
      <c r="AF60" s="150"/>
      <c r="AG60" s="150" t="s">
        <v>340</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2"/>
      <c r="D61" s="243"/>
      <c r="E61" s="243"/>
      <c r="F61" s="243"/>
      <c r="G61" s="243"/>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295</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33.75" outlineLevel="1" x14ac:dyDescent="0.2">
      <c r="A62" s="174">
        <v>19</v>
      </c>
      <c r="B62" s="175" t="s">
        <v>1416</v>
      </c>
      <c r="C62" s="185" t="s">
        <v>1417</v>
      </c>
      <c r="D62" s="176" t="s">
        <v>432</v>
      </c>
      <c r="E62" s="177">
        <v>5</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322</v>
      </c>
      <c r="T62" s="180" t="s">
        <v>291</v>
      </c>
      <c r="U62" s="160">
        <v>0</v>
      </c>
      <c r="V62" s="160">
        <f>ROUND(E62*U62,2)</f>
        <v>0</v>
      </c>
      <c r="W62" s="160"/>
      <c r="X62" s="150"/>
      <c r="Y62" s="150"/>
      <c r="Z62" s="150"/>
      <c r="AA62" s="150"/>
      <c r="AB62" s="150"/>
      <c r="AC62" s="150"/>
      <c r="AD62" s="150"/>
      <c r="AE62" s="150"/>
      <c r="AF62" s="150"/>
      <c r="AG62" s="150" t="s">
        <v>340</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2"/>
      <c r="D63" s="243"/>
      <c r="E63" s="243"/>
      <c r="F63" s="243"/>
      <c r="G63" s="243"/>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295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20</v>
      </c>
      <c r="B64" s="175" t="s">
        <v>1418</v>
      </c>
      <c r="C64" s="185" t="s">
        <v>1419</v>
      </c>
      <c r="D64" s="176" t="s">
        <v>359</v>
      </c>
      <c r="E64" s="177">
        <v>1</v>
      </c>
      <c r="F64" s="178"/>
      <c r="G64" s="179">
        <f>ROUND(E64*F64,2)</f>
        <v>0</v>
      </c>
      <c r="H64" s="178"/>
      <c r="I64" s="179">
        <f>ROUND(E64*H64,2)</f>
        <v>0</v>
      </c>
      <c r="J64" s="178"/>
      <c r="K64" s="179">
        <f>ROUND(E64*J64,2)</f>
        <v>0</v>
      </c>
      <c r="L64" s="179">
        <v>21</v>
      </c>
      <c r="M64" s="179">
        <f>G64*(1+L64/100)</f>
        <v>0</v>
      </c>
      <c r="N64" s="179">
        <v>0</v>
      </c>
      <c r="O64" s="179">
        <f>ROUND(E64*N64,2)</f>
        <v>0</v>
      </c>
      <c r="P64" s="179">
        <v>0</v>
      </c>
      <c r="Q64" s="179">
        <f>ROUND(E64*P64,2)</f>
        <v>0</v>
      </c>
      <c r="R64" s="179"/>
      <c r="S64" s="179" t="s">
        <v>322</v>
      </c>
      <c r="T64" s="180" t="s">
        <v>291</v>
      </c>
      <c r="U64" s="160">
        <v>0</v>
      </c>
      <c r="V64" s="160">
        <f>ROUND(E64*U64,2)</f>
        <v>0</v>
      </c>
      <c r="W64" s="160"/>
      <c r="X64" s="150"/>
      <c r="Y64" s="150"/>
      <c r="Z64" s="150"/>
      <c r="AA64" s="150"/>
      <c r="AB64" s="150"/>
      <c r="AC64" s="150"/>
      <c r="AD64" s="150"/>
      <c r="AE64" s="150"/>
      <c r="AF64" s="150"/>
      <c r="AG64" s="150" t="s">
        <v>340</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2"/>
      <c r="D65" s="243"/>
      <c r="E65" s="243"/>
      <c r="F65" s="243"/>
      <c r="G65" s="243"/>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295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4">
        <v>21</v>
      </c>
      <c r="B66" s="175" t="s">
        <v>1420</v>
      </c>
      <c r="C66" s="185" t="s">
        <v>1421</v>
      </c>
      <c r="D66" s="176" t="s">
        <v>359</v>
      </c>
      <c r="E66" s="177">
        <v>1</v>
      </c>
      <c r="F66" s="178"/>
      <c r="G66" s="179">
        <f>ROUND(E66*F66,2)</f>
        <v>0</v>
      </c>
      <c r="H66" s="178"/>
      <c r="I66" s="179">
        <f>ROUND(E66*H66,2)</f>
        <v>0</v>
      </c>
      <c r="J66" s="178"/>
      <c r="K66" s="179">
        <f>ROUND(E66*J66,2)</f>
        <v>0</v>
      </c>
      <c r="L66" s="179">
        <v>21</v>
      </c>
      <c r="M66" s="179">
        <f>G66*(1+L66/100)</f>
        <v>0</v>
      </c>
      <c r="N66" s="179">
        <v>0</v>
      </c>
      <c r="O66" s="179">
        <f>ROUND(E66*N66,2)</f>
        <v>0</v>
      </c>
      <c r="P66" s="179">
        <v>0</v>
      </c>
      <c r="Q66" s="179">
        <f>ROUND(E66*P66,2)</f>
        <v>0</v>
      </c>
      <c r="R66" s="179"/>
      <c r="S66" s="179" t="s">
        <v>322</v>
      </c>
      <c r="T66" s="180" t="s">
        <v>291</v>
      </c>
      <c r="U66" s="160">
        <v>0</v>
      </c>
      <c r="V66" s="160">
        <f>ROUND(E66*U66,2)</f>
        <v>0</v>
      </c>
      <c r="W66" s="160"/>
      <c r="X66" s="150"/>
      <c r="Y66" s="150"/>
      <c r="Z66" s="150"/>
      <c r="AA66" s="150"/>
      <c r="AB66" s="150"/>
      <c r="AC66" s="150"/>
      <c r="AD66" s="150"/>
      <c r="AE66" s="150"/>
      <c r="AF66" s="150"/>
      <c r="AG66" s="150" t="s">
        <v>340</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42"/>
      <c r="D67" s="243"/>
      <c r="E67" s="243"/>
      <c r="F67" s="243"/>
      <c r="G67" s="243"/>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295</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4">
        <v>22</v>
      </c>
      <c r="B68" s="175" t="s">
        <v>1422</v>
      </c>
      <c r="C68" s="185" t="s">
        <v>1423</v>
      </c>
      <c r="D68" s="176" t="s">
        <v>359</v>
      </c>
      <c r="E68" s="177">
        <v>4</v>
      </c>
      <c r="F68" s="178"/>
      <c r="G68" s="179">
        <f>ROUND(E68*F68,2)</f>
        <v>0</v>
      </c>
      <c r="H68" s="178"/>
      <c r="I68" s="179">
        <f>ROUND(E68*H68,2)</f>
        <v>0</v>
      </c>
      <c r="J68" s="178"/>
      <c r="K68" s="179">
        <f>ROUND(E68*J68,2)</f>
        <v>0</v>
      </c>
      <c r="L68" s="179">
        <v>21</v>
      </c>
      <c r="M68" s="179">
        <f>G68*(1+L68/100)</f>
        <v>0</v>
      </c>
      <c r="N68" s="179">
        <v>0</v>
      </c>
      <c r="O68" s="179">
        <f>ROUND(E68*N68,2)</f>
        <v>0</v>
      </c>
      <c r="P68" s="179">
        <v>0</v>
      </c>
      <c r="Q68" s="179">
        <f>ROUND(E68*P68,2)</f>
        <v>0</v>
      </c>
      <c r="R68" s="179"/>
      <c r="S68" s="179" t="s">
        <v>322</v>
      </c>
      <c r="T68" s="180" t="s">
        <v>291</v>
      </c>
      <c r="U68" s="160">
        <v>0</v>
      </c>
      <c r="V68" s="160">
        <f>ROUND(E68*U68,2)</f>
        <v>0</v>
      </c>
      <c r="W68" s="160"/>
      <c r="X68" s="150"/>
      <c r="Y68" s="150"/>
      <c r="Z68" s="150"/>
      <c r="AA68" s="150"/>
      <c r="AB68" s="150"/>
      <c r="AC68" s="150"/>
      <c r="AD68" s="150"/>
      <c r="AE68" s="150"/>
      <c r="AF68" s="150"/>
      <c r="AG68" s="150" t="s">
        <v>340</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42"/>
      <c r="D69" s="243"/>
      <c r="E69" s="243"/>
      <c r="F69" s="243"/>
      <c r="G69" s="243"/>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295</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22.5" outlineLevel="1" x14ac:dyDescent="0.2">
      <c r="A70" s="174">
        <v>23</v>
      </c>
      <c r="B70" s="175" t="s">
        <v>1424</v>
      </c>
      <c r="C70" s="185" t="s">
        <v>1425</v>
      </c>
      <c r="D70" s="176" t="s">
        <v>359</v>
      </c>
      <c r="E70" s="177">
        <v>1</v>
      </c>
      <c r="F70" s="178"/>
      <c r="G70" s="179">
        <f>ROUND(E70*F70,2)</f>
        <v>0</v>
      </c>
      <c r="H70" s="178"/>
      <c r="I70" s="179">
        <f>ROUND(E70*H70,2)</f>
        <v>0</v>
      </c>
      <c r="J70" s="178"/>
      <c r="K70" s="179">
        <f>ROUND(E70*J70,2)</f>
        <v>0</v>
      </c>
      <c r="L70" s="179">
        <v>21</v>
      </c>
      <c r="M70" s="179">
        <f>G70*(1+L70/100)</f>
        <v>0</v>
      </c>
      <c r="N70" s="179">
        <v>0</v>
      </c>
      <c r="O70" s="179">
        <f>ROUND(E70*N70,2)</f>
        <v>0</v>
      </c>
      <c r="P70" s="179">
        <v>0</v>
      </c>
      <c r="Q70" s="179">
        <f>ROUND(E70*P70,2)</f>
        <v>0</v>
      </c>
      <c r="R70" s="179"/>
      <c r="S70" s="179" t="s">
        <v>322</v>
      </c>
      <c r="T70" s="180" t="s">
        <v>291</v>
      </c>
      <c r="U70" s="160">
        <v>0</v>
      </c>
      <c r="V70" s="160">
        <f>ROUND(E70*U70,2)</f>
        <v>0</v>
      </c>
      <c r="W70" s="160"/>
      <c r="X70" s="150"/>
      <c r="Y70" s="150"/>
      <c r="Z70" s="150"/>
      <c r="AA70" s="150"/>
      <c r="AB70" s="150"/>
      <c r="AC70" s="150"/>
      <c r="AD70" s="150"/>
      <c r="AE70" s="150"/>
      <c r="AF70" s="150"/>
      <c r="AG70" s="150" t="s">
        <v>340</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2"/>
      <c r="D71" s="243"/>
      <c r="E71" s="243"/>
      <c r="F71" s="243"/>
      <c r="G71" s="243"/>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295</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1" x14ac:dyDescent="0.2">
      <c r="A72" s="174">
        <v>24</v>
      </c>
      <c r="B72" s="175" t="s">
        <v>1426</v>
      </c>
      <c r="C72" s="185" t="s">
        <v>1427</v>
      </c>
      <c r="D72" s="176" t="s">
        <v>359</v>
      </c>
      <c r="E72" s="177">
        <v>1</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322</v>
      </c>
      <c r="T72" s="180" t="s">
        <v>291</v>
      </c>
      <c r="U72" s="160">
        <v>0</v>
      </c>
      <c r="V72" s="160">
        <f>ROUND(E72*U72,2)</f>
        <v>0</v>
      </c>
      <c r="W72" s="160"/>
      <c r="X72" s="150"/>
      <c r="Y72" s="150"/>
      <c r="Z72" s="150"/>
      <c r="AA72" s="150"/>
      <c r="AB72" s="150"/>
      <c r="AC72" s="150"/>
      <c r="AD72" s="150"/>
      <c r="AE72" s="150"/>
      <c r="AF72" s="150"/>
      <c r="AG72" s="150" t="s">
        <v>340</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2"/>
      <c r="D73" s="243"/>
      <c r="E73" s="243"/>
      <c r="F73" s="243"/>
      <c r="G73" s="243"/>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295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74">
        <v>25</v>
      </c>
      <c r="B74" s="175" t="s">
        <v>1428</v>
      </c>
      <c r="C74" s="185" t="s">
        <v>1429</v>
      </c>
      <c r="D74" s="176" t="s">
        <v>359</v>
      </c>
      <c r="E74" s="177">
        <v>1</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322</v>
      </c>
      <c r="T74" s="180" t="s">
        <v>291</v>
      </c>
      <c r="U74" s="160">
        <v>0</v>
      </c>
      <c r="V74" s="160">
        <f>ROUND(E74*U74,2)</f>
        <v>0</v>
      </c>
      <c r="W74" s="160"/>
      <c r="X74" s="150"/>
      <c r="Y74" s="150"/>
      <c r="Z74" s="150"/>
      <c r="AA74" s="150"/>
      <c r="AB74" s="150"/>
      <c r="AC74" s="150"/>
      <c r="AD74" s="150"/>
      <c r="AE74" s="150"/>
      <c r="AF74" s="150"/>
      <c r="AG74" s="150" t="s">
        <v>340</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42"/>
      <c r="D75" s="243"/>
      <c r="E75" s="243"/>
      <c r="F75" s="243"/>
      <c r="G75" s="243"/>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295</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2.5" outlineLevel="1" x14ac:dyDescent="0.2">
      <c r="A76" s="174">
        <v>26</v>
      </c>
      <c r="B76" s="175" t="s">
        <v>1430</v>
      </c>
      <c r="C76" s="185" t="s">
        <v>1431</v>
      </c>
      <c r="D76" s="176" t="s">
        <v>359</v>
      </c>
      <c r="E76" s="177">
        <v>1</v>
      </c>
      <c r="F76" s="178"/>
      <c r="G76" s="179">
        <f>ROUND(E76*F76,2)</f>
        <v>0</v>
      </c>
      <c r="H76" s="178"/>
      <c r="I76" s="179">
        <f>ROUND(E76*H76,2)</f>
        <v>0</v>
      </c>
      <c r="J76" s="178"/>
      <c r="K76" s="179">
        <f>ROUND(E76*J76,2)</f>
        <v>0</v>
      </c>
      <c r="L76" s="179">
        <v>21</v>
      </c>
      <c r="M76" s="179">
        <f>G76*(1+L76/100)</f>
        <v>0</v>
      </c>
      <c r="N76" s="179">
        <v>0</v>
      </c>
      <c r="O76" s="179">
        <f>ROUND(E76*N76,2)</f>
        <v>0</v>
      </c>
      <c r="P76" s="179">
        <v>0</v>
      </c>
      <c r="Q76" s="179">
        <f>ROUND(E76*P76,2)</f>
        <v>0</v>
      </c>
      <c r="R76" s="179"/>
      <c r="S76" s="179" t="s">
        <v>322</v>
      </c>
      <c r="T76" s="180" t="s">
        <v>291</v>
      </c>
      <c r="U76" s="160">
        <v>0</v>
      </c>
      <c r="V76" s="160">
        <f>ROUND(E76*U76,2)</f>
        <v>0</v>
      </c>
      <c r="W76" s="160"/>
      <c r="X76" s="150"/>
      <c r="Y76" s="150"/>
      <c r="Z76" s="150"/>
      <c r="AA76" s="150"/>
      <c r="AB76" s="150"/>
      <c r="AC76" s="150"/>
      <c r="AD76" s="150"/>
      <c r="AE76" s="150"/>
      <c r="AF76" s="150"/>
      <c r="AG76" s="150" t="s">
        <v>340</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42"/>
      <c r="D77" s="243"/>
      <c r="E77" s="243"/>
      <c r="F77" s="243"/>
      <c r="G77" s="243"/>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295</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2.5" outlineLevel="1" x14ac:dyDescent="0.2">
      <c r="A78" s="174">
        <v>27</v>
      </c>
      <c r="B78" s="175" t="s">
        <v>1432</v>
      </c>
      <c r="C78" s="185" t="s">
        <v>1433</v>
      </c>
      <c r="D78" s="176" t="s">
        <v>949</v>
      </c>
      <c r="E78" s="177">
        <v>15</v>
      </c>
      <c r="F78" s="178"/>
      <c r="G78" s="179">
        <f>ROUND(E78*F78,2)</f>
        <v>0</v>
      </c>
      <c r="H78" s="178"/>
      <c r="I78" s="179">
        <f>ROUND(E78*H78,2)</f>
        <v>0</v>
      </c>
      <c r="J78" s="178"/>
      <c r="K78" s="179">
        <f>ROUND(E78*J78,2)</f>
        <v>0</v>
      </c>
      <c r="L78" s="179">
        <v>21</v>
      </c>
      <c r="M78" s="179">
        <f>G78*(1+L78/100)</f>
        <v>0</v>
      </c>
      <c r="N78" s="179">
        <v>0</v>
      </c>
      <c r="O78" s="179">
        <f>ROUND(E78*N78,2)</f>
        <v>0</v>
      </c>
      <c r="P78" s="179">
        <v>0</v>
      </c>
      <c r="Q78" s="179">
        <f>ROUND(E78*P78,2)</f>
        <v>0</v>
      </c>
      <c r="R78" s="179"/>
      <c r="S78" s="179" t="s">
        <v>322</v>
      </c>
      <c r="T78" s="180" t="s">
        <v>291</v>
      </c>
      <c r="U78" s="160">
        <v>0</v>
      </c>
      <c r="V78" s="160">
        <f>ROUND(E78*U78,2)</f>
        <v>0</v>
      </c>
      <c r="W78" s="160"/>
      <c r="X78" s="150"/>
      <c r="Y78" s="150"/>
      <c r="Z78" s="150"/>
      <c r="AA78" s="150"/>
      <c r="AB78" s="150"/>
      <c r="AC78" s="150"/>
      <c r="AD78" s="150"/>
      <c r="AE78" s="150"/>
      <c r="AF78" s="150"/>
      <c r="AG78" s="150" t="s">
        <v>340</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2"/>
      <c r="D79" s="243"/>
      <c r="E79" s="243"/>
      <c r="F79" s="243"/>
      <c r="G79" s="243"/>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295</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1" x14ac:dyDescent="0.2">
      <c r="A80" s="174">
        <v>28</v>
      </c>
      <c r="B80" s="175" t="s">
        <v>1434</v>
      </c>
      <c r="C80" s="185" t="s">
        <v>1435</v>
      </c>
      <c r="D80" s="176" t="s">
        <v>359</v>
      </c>
      <c r="E80" s="177">
        <v>1</v>
      </c>
      <c r="F80" s="178"/>
      <c r="G80" s="179">
        <f>ROUND(E80*F80,2)</f>
        <v>0</v>
      </c>
      <c r="H80" s="178"/>
      <c r="I80" s="179">
        <f>ROUND(E80*H80,2)</f>
        <v>0</v>
      </c>
      <c r="J80" s="178"/>
      <c r="K80" s="179">
        <f>ROUND(E80*J80,2)</f>
        <v>0</v>
      </c>
      <c r="L80" s="179">
        <v>21</v>
      </c>
      <c r="M80" s="179">
        <f>G80*(1+L80/100)</f>
        <v>0</v>
      </c>
      <c r="N80" s="179">
        <v>0</v>
      </c>
      <c r="O80" s="179">
        <f>ROUND(E80*N80,2)</f>
        <v>0</v>
      </c>
      <c r="P80" s="179">
        <v>0</v>
      </c>
      <c r="Q80" s="179">
        <f>ROUND(E80*P80,2)</f>
        <v>0</v>
      </c>
      <c r="R80" s="179"/>
      <c r="S80" s="179" t="s">
        <v>322</v>
      </c>
      <c r="T80" s="180" t="s">
        <v>291</v>
      </c>
      <c r="U80" s="160">
        <v>0</v>
      </c>
      <c r="V80" s="160">
        <f>ROUND(E80*U80,2)</f>
        <v>0</v>
      </c>
      <c r="W80" s="160"/>
      <c r="X80" s="150"/>
      <c r="Y80" s="150"/>
      <c r="Z80" s="150"/>
      <c r="AA80" s="150"/>
      <c r="AB80" s="150"/>
      <c r="AC80" s="150"/>
      <c r="AD80" s="150"/>
      <c r="AE80" s="150"/>
      <c r="AF80" s="150"/>
      <c r="AG80" s="150" t="s">
        <v>340</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2"/>
      <c r="D81" s="243"/>
      <c r="E81" s="243"/>
      <c r="F81" s="243"/>
      <c r="G81" s="243"/>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295</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74">
        <v>29</v>
      </c>
      <c r="B82" s="175" t="s">
        <v>1436</v>
      </c>
      <c r="C82" s="185" t="s">
        <v>1437</v>
      </c>
      <c r="D82" s="176" t="s">
        <v>359</v>
      </c>
      <c r="E82" s="177">
        <v>1</v>
      </c>
      <c r="F82" s="178"/>
      <c r="G82" s="179">
        <f>ROUND(E82*F82,2)</f>
        <v>0</v>
      </c>
      <c r="H82" s="178"/>
      <c r="I82" s="179">
        <f>ROUND(E82*H82,2)</f>
        <v>0</v>
      </c>
      <c r="J82" s="178"/>
      <c r="K82" s="179">
        <f>ROUND(E82*J82,2)</f>
        <v>0</v>
      </c>
      <c r="L82" s="179">
        <v>21</v>
      </c>
      <c r="M82" s="179">
        <f>G82*(1+L82/100)</f>
        <v>0</v>
      </c>
      <c r="N82" s="179">
        <v>0</v>
      </c>
      <c r="O82" s="179">
        <f>ROUND(E82*N82,2)</f>
        <v>0</v>
      </c>
      <c r="P82" s="179">
        <v>0</v>
      </c>
      <c r="Q82" s="179">
        <f>ROUND(E82*P82,2)</f>
        <v>0</v>
      </c>
      <c r="R82" s="179"/>
      <c r="S82" s="179" t="s">
        <v>322</v>
      </c>
      <c r="T82" s="180" t="s">
        <v>291</v>
      </c>
      <c r="U82" s="160">
        <v>0</v>
      </c>
      <c r="V82" s="160">
        <f>ROUND(E82*U82,2)</f>
        <v>0</v>
      </c>
      <c r="W82" s="160"/>
      <c r="X82" s="150"/>
      <c r="Y82" s="150"/>
      <c r="Z82" s="150"/>
      <c r="AA82" s="150"/>
      <c r="AB82" s="150"/>
      <c r="AC82" s="150"/>
      <c r="AD82" s="150"/>
      <c r="AE82" s="150"/>
      <c r="AF82" s="150"/>
      <c r="AG82" s="150" t="s">
        <v>340</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2"/>
      <c r="D83" s="243"/>
      <c r="E83" s="243"/>
      <c r="F83" s="243"/>
      <c r="G83" s="243"/>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295</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4">
        <v>30</v>
      </c>
      <c r="B84" s="175" t="s">
        <v>1438</v>
      </c>
      <c r="C84" s="185" t="s">
        <v>1439</v>
      </c>
      <c r="D84" s="176" t="s">
        <v>359</v>
      </c>
      <c r="E84" s="177">
        <v>1</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322</v>
      </c>
      <c r="T84" s="180" t="s">
        <v>291</v>
      </c>
      <c r="U84" s="160">
        <v>0</v>
      </c>
      <c r="V84" s="160">
        <f>ROUND(E84*U84,2)</f>
        <v>0</v>
      </c>
      <c r="W84" s="160"/>
      <c r="X84" s="150"/>
      <c r="Y84" s="150"/>
      <c r="Z84" s="150"/>
      <c r="AA84" s="150"/>
      <c r="AB84" s="150"/>
      <c r="AC84" s="150"/>
      <c r="AD84" s="150"/>
      <c r="AE84" s="150"/>
      <c r="AF84" s="150"/>
      <c r="AG84" s="150" t="s">
        <v>340</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42"/>
      <c r="D85" s="243"/>
      <c r="E85" s="243"/>
      <c r="F85" s="243"/>
      <c r="G85" s="243"/>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295</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74">
        <v>31</v>
      </c>
      <c r="B86" s="175" t="s">
        <v>1440</v>
      </c>
      <c r="C86" s="185" t="s">
        <v>1441</v>
      </c>
      <c r="D86" s="176" t="s">
        <v>432</v>
      </c>
      <c r="E86" s="177">
        <v>11</v>
      </c>
      <c r="F86" s="178"/>
      <c r="G86" s="179">
        <f>ROUND(E86*F86,2)</f>
        <v>0</v>
      </c>
      <c r="H86" s="178"/>
      <c r="I86" s="179">
        <f>ROUND(E86*H86,2)</f>
        <v>0</v>
      </c>
      <c r="J86" s="178"/>
      <c r="K86" s="179">
        <f>ROUND(E86*J86,2)</f>
        <v>0</v>
      </c>
      <c r="L86" s="179">
        <v>21</v>
      </c>
      <c r="M86" s="179">
        <f>G86*(1+L86/100)</f>
        <v>0</v>
      </c>
      <c r="N86" s="179">
        <v>0</v>
      </c>
      <c r="O86" s="179">
        <f>ROUND(E86*N86,2)</f>
        <v>0</v>
      </c>
      <c r="P86" s="179">
        <v>0</v>
      </c>
      <c r="Q86" s="179">
        <f>ROUND(E86*P86,2)</f>
        <v>0</v>
      </c>
      <c r="R86" s="179"/>
      <c r="S86" s="179" t="s">
        <v>322</v>
      </c>
      <c r="T86" s="180" t="s">
        <v>291</v>
      </c>
      <c r="U86" s="160">
        <v>0</v>
      </c>
      <c r="V86" s="160">
        <f>ROUND(E86*U86,2)</f>
        <v>0</v>
      </c>
      <c r="W86" s="160"/>
      <c r="X86" s="150"/>
      <c r="Y86" s="150"/>
      <c r="Z86" s="150"/>
      <c r="AA86" s="150"/>
      <c r="AB86" s="150"/>
      <c r="AC86" s="150"/>
      <c r="AD86" s="150"/>
      <c r="AE86" s="150"/>
      <c r="AF86" s="150"/>
      <c r="AG86" s="150" t="s">
        <v>340</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2"/>
      <c r="D87" s="243"/>
      <c r="E87" s="243"/>
      <c r="F87" s="243"/>
      <c r="G87" s="243"/>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295</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4">
        <v>32</v>
      </c>
      <c r="B88" s="175" t="s">
        <v>1442</v>
      </c>
      <c r="C88" s="185" t="s">
        <v>1443</v>
      </c>
      <c r="D88" s="176" t="s">
        <v>1187</v>
      </c>
      <c r="E88" s="177">
        <v>8</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322</v>
      </c>
      <c r="T88" s="180" t="s">
        <v>291</v>
      </c>
      <c r="U88" s="160">
        <v>0</v>
      </c>
      <c r="V88" s="160">
        <f>ROUND(E88*U88,2)</f>
        <v>0</v>
      </c>
      <c r="W88" s="160"/>
      <c r="X88" s="150"/>
      <c r="Y88" s="150"/>
      <c r="Z88" s="150"/>
      <c r="AA88" s="150"/>
      <c r="AB88" s="150"/>
      <c r="AC88" s="150"/>
      <c r="AD88" s="150"/>
      <c r="AE88" s="150"/>
      <c r="AF88" s="150"/>
      <c r="AG88" s="150" t="s">
        <v>340</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2"/>
      <c r="D89" s="243"/>
      <c r="E89" s="243"/>
      <c r="F89" s="243"/>
      <c r="G89" s="243"/>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295</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74">
        <v>33</v>
      </c>
      <c r="B90" s="175" t="s">
        <v>1444</v>
      </c>
      <c r="C90" s="185" t="s">
        <v>1445</v>
      </c>
      <c r="D90" s="176" t="s">
        <v>432</v>
      </c>
      <c r="E90" s="177">
        <v>11</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c r="S90" s="179" t="s">
        <v>322</v>
      </c>
      <c r="T90" s="180" t="s">
        <v>291</v>
      </c>
      <c r="U90" s="160">
        <v>0</v>
      </c>
      <c r="V90" s="160">
        <f>ROUND(E90*U90,2)</f>
        <v>0</v>
      </c>
      <c r="W90" s="160"/>
      <c r="X90" s="150"/>
      <c r="Y90" s="150"/>
      <c r="Z90" s="150"/>
      <c r="AA90" s="150"/>
      <c r="AB90" s="150"/>
      <c r="AC90" s="150"/>
      <c r="AD90" s="150"/>
      <c r="AE90" s="150"/>
      <c r="AF90" s="150"/>
      <c r="AG90" s="150" t="s">
        <v>340</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2"/>
      <c r="D91" s="243"/>
      <c r="E91" s="243"/>
      <c r="F91" s="243"/>
      <c r="G91" s="243"/>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295</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74">
        <v>34</v>
      </c>
      <c r="B92" s="175" t="s">
        <v>1446</v>
      </c>
      <c r="C92" s="185" t="s">
        <v>1447</v>
      </c>
      <c r="D92" s="176" t="s">
        <v>1187</v>
      </c>
      <c r="E92" s="177">
        <v>8</v>
      </c>
      <c r="F92" s="178"/>
      <c r="G92" s="179">
        <f>ROUND(E92*F92,2)</f>
        <v>0</v>
      </c>
      <c r="H92" s="178"/>
      <c r="I92" s="179">
        <f>ROUND(E92*H92,2)</f>
        <v>0</v>
      </c>
      <c r="J92" s="178"/>
      <c r="K92" s="179">
        <f>ROUND(E92*J92,2)</f>
        <v>0</v>
      </c>
      <c r="L92" s="179">
        <v>21</v>
      </c>
      <c r="M92" s="179">
        <f>G92*(1+L92/100)</f>
        <v>0</v>
      </c>
      <c r="N92" s="179">
        <v>0</v>
      </c>
      <c r="O92" s="179">
        <f>ROUND(E92*N92,2)</f>
        <v>0</v>
      </c>
      <c r="P92" s="179">
        <v>0</v>
      </c>
      <c r="Q92" s="179">
        <f>ROUND(E92*P92,2)</f>
        <v>0</v>
      </c>
      <c r="R92" s="179"/>
      <c r="S92" s="179" t="s">
        <v>322</v>
      </c>
      <c r="T92" s="180" t="s">
        <v>291</v>
      </c>
      <c r="U92" s="160">
        <v>0</v>
      </c>
      <c r="V92" s="160">
        <f>ROUND(E92*U92,2)</f>
        <v>0</v>
      </c>
      <c r="W92" s="160"/>
      <c r="X92" s="150"/>
      <c r="Y92" s="150"/>
      <c r="Z92" s="150"/>
      <c r="AA92" s="150"/>
      <c r="AB92" s="150"/>
      <c r="AC92" s="150"/>
      <c r="AD92" s="150"/>
      <c r="AE92" s="150"/>
      <c r="AF92" s="150"/>
      <c r="AG92" s="150" t="s">
        <v>340</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2"/>
      <c r="D93" s="243"/>
      <c r="E93" s="243"/>
      <c r="F93" s="243"/>
      <c r="G93" s="243"/>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295</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35</v>
      </c>
      <c r="B94" s="175" t="s">
        <v>1448</v>
      </c>
      <c r="C94" s="185" t="s">
        <v>1449</v>
      </c>
      <c r="D94" s="176" t="s">
        <v>1187</v>
      </c>
      <c r="E94" s="177">
        <v>10</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322</v>
      </c>
      <c r="T94" s="180" t="s">
        <v>291</v>
      </c>
      <c r="U94" s="160">
        <v>0</v>
      </c>
      <c r="V94" s="160">
        <f>ROUND(E94*U94,2)</f>
        <v>0</v>
      </c>
      <c r="W94" s="160"/>
      <c r="X94" s="150"/>
      <c r="Y94" s="150"/>
      <c r="Z94" s="150"/>
      <c r="AA94" s="150"/>
      <c r="AB94" s="150"/>
      <c r="AC94" s="150"/>
      <c r="AD94" s="150"/>
      <c r="AE94" s="150"/>
      <c r="AF94" s="150"/>
      <c r="AG94" s="150" t="s">
        <v>340</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2"/>
      <c r="D95" s="243"/>
      <c r="E95" s="243"/>
      <c r="F95" s="243"/>
      <c r="G95" s="243"/>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295</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4">
        <v>36</v>
      </c>
      <c r="B96" s="175" t="s">
        <v>1450</v>
      </c>
      <c r="C96" s="185" t="s">
        <v>1451</v>
      </c>
      <c r="D96" s="176" t="s">
        <v>359</v>
      </c>
      <c r="E96" s="177">
        <v>1</v>
      </c>
      <c r="F96" s="178"/>
      <c r="G96" s="179">
        <f>ROUND(E96*F96,2)</f>
        <v>0</v>
      </c>
      <c r="H96" s="178"/>
      <c r="I96" s="179">
        <f>ROUND(E96*H96,2)</f>
        <v>0</v>
      </c>
      <c r="J96" s="178"/>
      <c r="K96" s="179">
        <f>ROUND(E96*J96,2)</f>
        <v>0</v>
      </c>
      <c r="L96" s="179">
        <v>21</v>
      </c>
      <c r="M96" s="179">
        <f>G96*(1+L96/100)</f>
        <v>0</v>
      </c>
      <c r="N96" s="179">
        <v>0</v>
      </c>
      <c r="O96" s="179">
        <f>ROUND(E96*N96,2)</f>
        <v>0</v>
      </c>
      <c r="P96" s="179">
        <v>0</v>
      </c>
      <c r="Q96" s="179">
        <f>ROUND(E96*P96,2)</f>
        <v>0</v>
      </c>
      <c r="R96" s="179"/>
      <c r="S96" s="179" t="s">
        <v>322</v>
      </c>
      <c r="T96" s="180" t="s">
        <v>291</v>
      </c>
      <c r="U96" s="160">
        <v>0</v>
      </c>
      <c r="V96" s="160">
        <f>ROUND(E96*U96,2)</f>
        <v>0</v>
      </c>
      <c r="W96" s="160"/>
      <c r="X96" s="150"/>
      <c r="Y96" s="150"/>
      <c r="Z96" s="150"/>
      <c r="AA96" s="150"/>
      <c r="AB96" s="150"/>
      <c r="AC96" s="150"/>
      <c r="AD96" s="150"/>
      <c r="AE96" s="150"/>
      <c r="AF96" s="150"/>
      <c r="AG96" s="150" t="s">
        <v>340</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2"/>
      <c r="D97" s="243"/>
      <c r="E97" s="243"/>
      <c r="F97" s="243"/>
      <c r="G97" s="243"/>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295</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37</v>
      </c>
      <c r="B98" s="175" t="s">
        <v>1452</v>
      </c>
      <c r="C98" s="185" t="s">
        <v>1453</v>
      </c>
      <c r="D98" s="176" t="s">
        <v>432</v>
      </c>
      <c r="E98" s="177">
        <v>14</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322</v>
      </c>
      <c r="T98" s="180" t="s">
        <v>291</v>
      </c>
      <c r="U98" s="160">
        <v>0</v>
      </c>
      <c r="V98" s="160">
        <f>ROUND(E98*U98,2)</f>
        <v>0</v>
      </c>
      <c r="W98" s="160"/>
      <c r="X98" s="150"/>
      <c r="Y98" s="150"/>
      <c r="Z98" s="150"/>
      <c r="AA98" s="150"/>
      <c r="AB98" s="150"/>
      <c r="AC98" s="150"/>
      <c r="AD98" s="150"/>
      <c r="AE98" s="150"/>
      <c r="AF98" s="150"/>
      <c r="AG98" s="150" t="s">
        <v>340</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1454</v>
      </c>
      <c r="D99" s="165"/>
      <c r="E99" s="166">
        <v>14</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295</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4">
        <v>38</v>
      </c>
      <c r="B101" s="175" t="s">
        <v>1455</v>
      </c>
      <c r="C101" s="185" t="s">
        <v>1456</v>
      </c>
      <c r="D101" s="176" t="s">
        <v>432</v>
      </c>
      <c r="E101" s="177">
        <v>14</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322</v>
      </c>
      <c r="T101" s="180" t="s">
        <v>291</v>
      </c>
      <c r="U101" s="160">
        <v>0</v>
      </c>
      <c r="V101" s="160">
        <f>ROUND(E101*U101,2)</f>
        <v>0</v>
      </c>
      <c r="W101" s="160"/>
      <c r="X101" s="150"/>
      <c r="Y101" s="150"/>
      <c r="Z101" s="150"/>
      <c r="AA101" s="150"/>
      <c r="AB101" s="150"/>
      <c r="AC101" s="150"/>
      <c r="AD101" s="150"/>
      <c r="AE101" s="150"/>
      <c r="AF101" s="150"/>
      <c r="AG101" s="150" t="s">
        <v>340</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1454</v>
      </c>
      <c r="D102" s="165"/>
      <c r="E102" s="166">
        <v>14</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6"/>
      <c r="D103" s="247"/>
      <c r="E103" s="247"/>
      <c r="F103" s="247"/>
      <c r="G103" s="247"/>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295</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39</v>
      </c>
      <c r="B104" s="175" t="s">
        <v>1457</v>
      </c>
      <c r="C104" s="185" t="s">
        <v>1458</v>
      </c>
      <c r="D104" s="176" t="s">
        <v>1459</v>
      </c>
      <c r="E104" s="177">
        <v>48</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t="s">
        <v>1460</v>
      </c>
      <c r="S104" s="179" t="s">
        <v>290</v>
      </c>
      <c r="T104" s="180" t="s">
        <v>291</v>
      </c>
      <c r="U104" s="160">
        <v>0</v>
      </c>
      <c r="V104" s="160">
        <f>ROUND(E104*U104,2)</f>
        <v>0</v>
      </c>
      <c r="W104" s="160"/>
      <c r="X104" s="150"/>
      <c r="Y104" s="150"/>
      <c r="Z104" s="150"/>
      <c r="AA104" s="150"/>
      <c r="AB104" s="150"/>
      <c r="AC104" s="150"/>
      <c r="AD104" s="150"/>
      <c r="AE104" s="150"/>
      <c r="AF104" s="150"/>
      <c r="AG104" s="150" t="s">
        <v>659</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4" t="s">
        <v>1461</v>
      </c>
      <c r="D105" s="245"/>
      <c r="E105" s="245"/>
      <c r="F105" s="245"/>
      <c r="G105" s="245"/>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294</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46"/>
      <c r="D106" s="247"/>
      <c r="E106" s="247"/>
      <c r="F106" s="247"/>
      <c r="G106" s="247"/>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295</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4">
        <v>40</v>
      </c>
      <c r="B107" s="175" t="s">
        <v>1462</v>
      </c>
      <c r="C107" s="185" t="s">
        <v>1463</v>
      </c>
      <c r="D107" s="176" t="s">
        <v>359</v>
      </c>
      <c r="E107" s="177">
        <v>1</v>
      </c>
      <c r="F107" s="178"/>
      <c r="G107" s="179">
        <f>ROUND(E107*F107,2)</f>
        <v>0</v>
      </c>
      <c r="H107" s="178"/>
      <c r="I107" s="179">
        <f>ROUND(E107*H107,2)</f>
        <v>0</v>
      </c>
      <c r="J107" s="178"/>
      <c r="K107" s="179">
        <f>ROUND(E107*J107,2)</f>
        <v>0</v>
      </c>
      <c r="L107" s="179">
        <v>21</v>
      </c>
      <c r="M107" s="179">
        <f>G107*(1+L107/100)</f>
        <v>0</v>
      </c>
      <c r="N107" s="179">
        <v>0</v>
      </c>
      <c r="O107" s="179">
        <f>ROUND(E107*N107,2)</f>
        <v>0</v>
      </c>
      <c r="P107" s="179">
        <v>0</v>
      </c>
      <c r="Q107" s="179">
        <f>ROUND(E107*P107,2)</f>
        <v>0</v>
      </c>
      <c r="R107" s="179" t="s">
        <v>419</v>
      </c>
      <c r="S107" s="179" t="s">
        <v>290</v>
      </c>
      <c r="T107" s="180" t="s">
        <v>291</v>
      </c>
      <c r="U107" s="160">
        <v>0</v>
      </c>
      <c r="V107" s="160">
        <f>ROUND(E107*U107,2)</f>
        <v>0</v>
      </c>
      <c r="W107" s="160"/>
      <c r="X107" s="150"/>
      <c r="Y107" s="150"/>
      <c r="Z107" s="150"/>
      <c r="AA107" s="150"/>
      <c r="AB107" s="150"/>
      <c r="AC107" s="150"/>
      <c r="AD107" s="150"/>
      <c r="AE107" s="150"/>
      <c r="AF107" s="150"/>
      <c r="AG107" s="150" t="s">
        <v>420</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2"/>
      <c r="D108" s="243"/>
      <c r="E108" s="243"/>
      <c r="F108" s="243"/>
      <c r="G108" s="243"/>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295</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33.75" outlineLevel="1" x14ac:dyDescent="0.2">
      <c r="A109" s="174">
        <v>41</v>
      </c>
      <c r="B109" s="175" t="s">
        <v>1464</v>
      </c>
      <c r="C109" s="185" t="s">
        <v>1465</v>
      </c>
      <c r="D109" s="176" t="s">
        <v>432</v>
      </c>
      <c r="E109" s="177">
        <v>5</v>
      </c>
      <c r="F109" s="178"/>
      <c r="G109" s="179">
        <f>ROUND(E109*F109,2)</f>
        <v>0</v>
      </c>
      <c r="H109" s="178"/>
      <c r="I109" s="179">
        <f>ROUND(E109*H109,2)</f>
        <v>0</v>
      </c>
      <c r="J109" s="178"/>
      <c r="K109" s="179">
        <f>ROUND(E109*J109,2)</f>
        <v>0</v>
      </c>
      <c r="L109" s="179">
        <v>21</v>
      </c>
      <c r="M109" s="179">
        <f>G109*(1+L109/100)</f>
        <v>0</v>
      </c>
      <c r="N109" s="179">
        <v>2.9E-4</v>
      </c>
      <c r="O109" s="179">
        <f>ROUND(E109*N109,2)</f>
        <v>0</v>
      </c>
      <c r="P109" s="179">
        <v>0</v>
      </c>
      <c r="Q109" s="179">
        <f>ROUND(E109*P109,2)</f>
        <v>0</v>
      </c>
      <c r="R109" s="179" t="s">
        <v>419</v>
      </c>
      <c r="S109" s="179" t="s">
        <v>290</v>
      </c>
      <c r="T109" s="180" t="s">
        <v>291</v>
      </c>
      <c r="U109" s="160">
        <v>0</v>
      </c>
      <c r="V109" s="160">
        <f>ROUND(E109*U109,2)</f>
        <v>0</v>
      </c>
      <c r="W109" s="160"/>
      <c r="X109" s="150"/>
      <c r="Y109" s="150"/>
      <c r="Z109" s="150"/>
      <c r="AA109" s="150"/>
      <c r="AB109" s="150"/>
      <c r="AC109" s="150"/>
      <c r="AD109" s="150"/>
      <c r="AE109" s="150"/>
      <c r="AF109" s="150"/>
      <c r="AG109" s="150" t="s">
        <v>420</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2"/>
      <c r="D110" s="243"/>
      <c r="E110" s="243"/>
      <c r="F110" s="243"/>
      <c r="G110" s="243"/>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295</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ht="33.75" outlineLevel="1" x14ac:dyDescent="0.2">
      <c r="A111" s="174">
        <v>42</v>
      </c>
      <c r="B111" s="175" t="s">
        <v>1466</v>
      </c>
      <c r="C111" s="185" t="s">
        <v>1467</v>
      </c>
      <c r="D111" s="176" t="s">
        <v>432</v>
      </c>
      <c r="E111" s="177">
        <v>9</v>
      </c>
      <c r="F111" s="178"/>
      <c r="G111" s="179">
        <f>ROUND(E111*F111,2)</f>
        <v>0</v>
      </c>
      <c r="H111" s="178"/>
      <c r="I111" s="179">
        <f>ROUND(E111*H111,2)</f>
        <v>0</v>
      </c>
      <c r="J111" s="178"/>
      <c r="K111" s="179">
        <f>ROUND(E111*J111,2)</f>
        <v>0</v>
      </c>
      <c r="L111" s="179">
        <v>21</v>
      </c>
      <c r="M111" s="179">
        <f>G111*(1+L111/100)</f>
        <v>0</v>
      </c>
      <c r="N111" s="179">
        <v>7.2000000000000005E-4</v>
      </c>
      <c r="O111" s="179">
        <f>ROUND(E111*N111,2)</f>
        <v>0.01</v>
      </c>
      <c r="P111" s="179">
        <v>0</v>
      </c>
      <c r="Q111" s="179">
        <f>ROUND(E111*P111,2)</f>
        <v>0</v>
      </c>
      <c r="R111" s="179" t="s">
        <v>419</v>
      </c>
      <c r="S111" s="179" t="s">
        <v>290</v>
      </c>
      <c r="T111" s="180" t="s">
        <v>291</v>
      </c>
      <c r="U111" s="160">
        <v>0</v>
      </c>
      <c r="V111" s="160">
        <f>ROUND(E111*U111,2)</f>
        <v>0</v>
      </c>
      <c r="W111" s="160"/>
      <c r="X111" s="150"/>
      <c r="Y111" s="150"/>
      <c r="Z111" s="150"/>
      <c r="AA111" s="150"/>
      <c r="AB111" s="150"/>
      <c r="AC111" s="150"/>
      <c r="AD111" s="150"/>
      <c r="AE111" s="150"/>
      <c r="AF111" s="150"/>
      <c r="AG111" s="150" t="s">
        <v>420</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2"/>
      <c r="D112" s="243"/>
      <c r="E112" s="243"/>
      <c r="F112" s="243"/>
      <c r="G112" s="243"/>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295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x14ac:dyDescent="0.2">
      <c r="A113" s="168" t="s">
        <v>285</v>
      </c>
      <c r="B113" s="169" t="s">
        <v>110</v>
      </c>
      <c r="C113" s="184" t="s">
        <v>111</v>
      </c>
      <c r="D113" s="170"/>
      <c r="E113" s="171"/>
      <c r="F113" s="172"/>
      <c r="G113" s="172">
        <f>SUMIF(AG114:AG292,"&lt;&gt;NOR",G114:G292)</f>
        <v>0</v>
      </c>
      <c r="H113" s="172"/>
      <c r="I113" s="172">
        <f>SUM(I114:I292)</f>
        <v>0</v>
      </c>
      <c r="J113" s="172"/>
      <c r="K113" s="172">
        <f>SUM(K114:K292)</f>
        <v>0</v>
      </c>
      <c r="L113" s="172"/>
      <c r="M113" s="172">
        <f>SUM(M114:M292)</f>
        <v>0</v>
      </c>
      <c r="N113" s="172"/>
      <c r="O113" s="172">
        <f>SUM(O114:O292)</f>
        <v>2.02</v>
      </c>
      <c r="P113" s="172"/>
      <c r="Q113" s="172">
        <f>SUM(Q114:Q292)</f>
        <v>0.92</v>
      </c>
      <c r="R113" s="172"/>
      <c r="S113" s="172"/>
      <c r="T113" s="173"/>
      <c r="U113" s="167"/>
      <c r="V113" s="167">
        <f>SUM(V114:V292)</f>
        <v>0</v>
      </c>
      <c r="W113" s="167"/>
      <c r="AG113" t="s">
        <v>286</v>
      </c>
    </row>
    <row r="114" spans="1:60" outlineLevel="1" x14ac:dyDescent="0.2">
      <c r="A114" s="174">
        <v>43</v>
      </c>
      <c r="B114" s="175" t="s">
        <v>1468</v>
      </c>
      <c r="C114" s="185" t="s">
        <v>1469</v>
      </c>
      <c r="D114" s="176" t="s">
        <v>384</v>
      </c>
      <c r="E114" s="177">
        <v>40</v>
      </c>
      <c r="F114" s="178"/>
      <c r="G114" s="179">
        <f>ROUND(E114*F114,2)</f>
        <v>0</v>
      </c>
      <c r="H114" s="178"/>
      <c r="I114" s="179">
        <f>ROUND(E114*H114,2)</f>
        <v>0</v>
      </c>
      <c r="J114" s="178"/>
      <c r="K114" s="179">
        <f>ROUND(E114*J114,2)</f>
        <v>0</v>
      </c>
      <c r="L114" s="179">
        <v>21</v>
      </c>
      <c r="M114" s="179">
        <f>G114*(1+L114/100)</f>
        <v>0</v>
      </c>
      <c r="N114" s="179">
        <v>5.9199999999999999E-3</v>
      </c>
      <c r="O114" s="179">
        <f>ROUND(E114*N114,2)</f>
        <v>0.24</v>
      </c>
      <c r="P114" s="179">
        <v>0</v>
      </c>
      <c r="Q114" s="179">
        <f>ROUND(E114*P114,2)</f>
        <v>0</v>
      </c>
      <c r="R114" s="179" t="s">
        <v>584</v>
      </c>
      <c r="S114" s="179" t="s">
        <v>290</v>
      </c>
      <c r="T114" s="180" t="s">
        <v>291</v>
      </c>
      <c r="U114" s="160">
        <v>0</v>
      </c>
      <c r="V114" s="160">
        <f>ROUND(E114*U114,2)</f>
        <v>0</v>
      </c>
      <c r="W114" s="160"/>
      <c r="X114" s="150"/>
      <c r="Y114" s="150"/>
      <c r="Z114" s="150"/>
      <c r="AA114" s="150"/>
      <c r="AB114" s="150"/>
      <c r="AC114" s="150"/>
      <c r="AD114" s="150"/>
      <c r="AE114" s="150"/>
      <c r="AF114" s="150"/>
      <c r="AG114" s="150" t="s">
        <v>340</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42"/>
      <c r="D115" s="243"/>
      <c r="E115" s="243"/>
      <c r="F115" s="243"/>
      <c r="G115" s="243"/>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295</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4">
        <v>44</v>
      </c>
      <c r="B116" s="175" t="s">
        <v>1377</v>
      </c>
      <c r="C116" s="185" t="s">
        <v>1378</v>
      </c>
      <c r="D116" s="176" t="s">
        <v>432</v>
      </c>
      <c r="E116" s="177">
        <v>44</v>
      </c>
      <c r="F116" s="178"/>
      <c r="G116" s="179">
        <f>ROUND(E116*F116,2)</f>
        <v>0</v>
      </c>
      <c r="H116" s="178"/>
      <c r="I116" s="179">
        <f>ROUND(E116*H116,2)</f>
        <v>0</v>
      </c>
      <c r="J116" s="178"/>
      <c r="K116" s="179">
        <f>ROUND(E116*J116,2)</f>
        <v>0</v>
      </c>
      <c r="L116" s="179">
        <v>21</v>
      </c>
      <c r="M116" s="179">
        <f>G116*(1+L116/100)</f>
        <v>0</v>
      </c>
      <c r="N116" s="179">
        <v>0</v>
      </c>
      <c r="O116" s="179">
        <f>ROUND(E116*N116,2)</f>
        <v>0</v>
      </c>
      <c r="P116" s="179">
        <v>0</v>
      </c>
      <c r="Q116" s="179">
        <f>ROUND(E116*P116,2)</f>
        <v>0</v>
      </c>
      <c r="R116" s="179" t="s">
        <v>1160</v>
      </c>
      <c r="S116" s="179" t="s">
        <v>290</v>
      </c>
      <c r="T116" s="180" t="s">
        <v>291</v>
      </c>
      <c r="U116" s="160">
        <v>0</v>
      </c>
      <c r="V116" s="160">
        <f>ROUND(E116*U116,2)</f>
        <v>0</v>
      </c>
      <c r="W116" s="160"/>
      <c r="X116" s="150"/>
      <c r="Y116" s="150"/>
      <c r="Z116" s="150"/>
      <c r="AA116" s="150"/>
      <c r="AB116" s="150"/>
      <c r="AC116" s="150"/>
      <c r="AD116" s="150"/>
      <c r="AE116" s="150"/>
      <c r="AF116" s="150"/>
      <c r="AG116" s="150" t="s">
        <v>340</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1470</v>
      </c>
      <c r="D117" s="165"/>
      <c r="E117" s="166">
        <v>8</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1471</v>
      </c>
      <c r="D118" s="165"/>
      <c r="E118" s="166">
        <v>36</v>
      </c>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6"/>
      <c r="D119" s="247"/>
      <c r="E119" s="247"/>
      <c r="F119" s="247"/>
      <c r="G119" s="247"/>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295</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74">
        <v>45</v>
      </c>
      <c r="B120" s="175" t="s">
        <v>1379</v>
      </c>
      <c r="C120" s="185" t="s">
        <v>1380</v>
      </c>
      <c r="D120" s="176" t="s">
        <v>432</v>
      </c>
      <c r="E120" s="177">
        <v>48</v>
      </c>
      <c r="F120" s="178"/>
      <c r="G120" s="179">
        <f>ROUND(E120*F120,2)</f>
        <v>0</v>
      </c>
      <c r="H120" s="178"/>
      <c r="I120" s="179">
        <f>ROUND(E120*H120,2)</f>
        <v>0</v>
      </c>
      <c r="J120" s="178"/>
      <c r="K120" s="179">
        <f>ROUND(E120*J120,2)</f>
        <v>0</v>
      </c>
      <c r="L120" s="179">
        <v>21</v>
      </c>
      <c r="M120" s="179">
        <f>G120*(1+L120/100)</f>
        <v>0</v>
      </c>
      <c r="N120" s="179">
        <v>0</v>
      </c>
      <c r="O120" s="179">
        <f>ROUND(E120*N120,2)</f>
        <v>0</v>
      </c>
      <c r="P120" s="179">
        <v>0</v>
      </c>
      <c r="Q120" s="179">
        <f>ROUND(E120*P120,2)</f>
        <v>0</v>
      </c>
      <c r="R120" s="179" t="s">
        <v>1160</v>
      </c>
      <c r="S120" s="179" t="s">
        <v>290</v>
      </c>
      <c r="T120" s="180" t="s">
        <v>291</v>
      </c>
      <c r="U120" s="160">
        <v>0</v>
      </c>
      <c r="V120" s="160">
        <f>ROUND(E120*U120,2)</f>
        <v>0</v>
      </c>
      <c r="W120" s="160"/>
      <c r="X120" s="150"/>
      <c r="Y120" s="150"/>
      <c r="Z120" s="150"/>
      <c r="AA120" s="150"/>
      <c r="AB120" s="150"/>
      <c r="AC120" s="150"/>
      <c r="AD120" s="150"/>
      <c r="AE120" s="150"/>
      <c r="AF120" s="150"/>
      <c r="AG120" s="150" t="s">
        <v>340</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1472</v>
      </c>
      <c r="D121" s="165"/>
      <c r="E121" s="166">
        <v>16</v>
      </c>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1473</v>
      </c>
      <c r="D122" s="165"/>
      <c r="E122" s="166">
        <v>32</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6"/>
      <c r="D123" s="247"/>
      <c r="E123" s="247"/>
      <c r="F123" s="247"/>
      <c r="G123" s="247"/>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295</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74">
        <v>46</v>
      </c>
      <c r="B124" s="175" t="s">
        <v>1474</v>
      </c>
      <c r="C124" s="185" t="s">
        <v>1475</v>
      </c>
      <c r="D124" s="176" t="s">
        <v>432</v>
      </c>
      <c r="E124" s="177">
        <v>60</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t="s">
        <v>1160</v>
      </c>
      <c r="S124" s="179" t="s">
        <v>290</v>
      </c>
      <c r="T124" s="180" t="s">
        <v>291</v>
      </c>
      <c r="U124" s="160">
        <v>0</v>
      </c>
      <c r="V124" s="160">
        <f>ROUND(E124*U124,2)</f>
        <v>0</v>
      </c>
      <c r="W124" s="160"/>
      <c r="X124" s="150"/>
      <c r="Y124" s="150"/>
      <c r="Z124" s="150"/>
      <c r="AA124" s="150"/>
      <c r="AB124" s="150"/>
      <c r="AC124" s="150"/>
      <c r="AD124" s="150"/>
      <c r="AE124" s="150"/>
      <c r="AF124" s="150"/>
      <c r="AG124" s="150" t="s">
        <v>340</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1476</v>
      </c>
      <c r="D125" s="165"/>
      <c r="E125" s="166">
        <v>60</v>
      </c>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6"/>
      <c r="D126" s="247"/>
      <c r="E126" s="247"/>
      <c r="F126" s="247"/>
      <c r="G126" s="247"/>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295</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74">
        <v>47</v>
      </c>
      <c r="B127" s="175" t="s">
        <v>1381</v>
      </c>
      <c r="C127" s="185" t="s">
        <v>1382</v>
      </c>
      <c r="D127" s="176" t="s">
        <v>1383</v>
      </c>
      <c r="E127" s="177">
        <v>20</v>
      </c>
      <c r="F127" s="178"/>
      <c r="G127" s="179">
        <f>ROUND(E127*F127,2)</f>
        <v>0</v>
      </c>
      <c r="H127" s="178"/>
      <c r="I127" s="179">
        <f>ROUND(E127*H127,2)</f>
        <v>0</v>
      </c>
      <c r="J127" s="178"/>
      <c r="K127" s="179">
        <f>ROUND(E127*J127,2)</f>
        <v>0</v>
      </c>
      <c r="L127" s="179">
        <v>21</v>
      </c>
      <c r="M127" s="179">
        <f>G127*(1+L127/100)</f>
        <v>0</v>
      </c>
      <c r="N127" s="179">
        <v>1.1299999999999999E-3</v>
      </c>
      <c r="O127" s="179">
        <f>ROUND(E127*N127,2)</f>
        <v>0.02</v>
      </c>
      <c r="P127" s="179">
        <v>0</v>
      </c>
      <c r="Q127" s="179">
        <f>ROUND(E127*P127,2)</f>
        <v>0</v>
      </c>
      <c r="R127" s="179" t="s">
        <v>1384</v>
      </c>
      <c r="S127" s="179" t="s">
        <v>290</v>
      </c>
      <c r="T127" s="180" t="s">
        <v>291</v>
      </c>
      <c r="U127" s="160">
        <v>0</v>
      </c>
      <c r="V127" s="160">
        <f>ROUND(E127*U127,2)</f>
        <v>0</v>
      </c>
      <c r="W127" s="160"/>
      <c r="X127" s="150"/>
      <c r="Y127" s="150"/>
      <c r="Z127" s="150"/>
      <c r="AA127" s="150"/>
      <c r="AB127" s="150"/>
      <c r="AC127" s="150"/>
      <c r="AD127" s="150"/>
      <c r="AE127" s="150"/>
      <c r="AF127" s="150"/>
      <c r="AG127" s="150" t="s">
        <v>340</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2"/>
      <c r="D128" s="243"/>
      <c r="E128" s="243"/>
      <c r="F128" s="243"/>
      <c r="G128" s="243"/>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295</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22.5" outlineLevel="1" x14ac:dyDescent="0.2">
      <c r="A129" s="174">
        <v>48</v>
      </c>
      <c r="B129" s="175" t="s">
        <v>1477</v>
      </c>
      <c r="C129" s="185" t="s">
        <v>1478</v>
      </c>
      <c r="D129" s="176" t="s">
        <v>432</v>
      </c>
      <c r="E129" s="177">
        <v>8</v>
      </c>
      <c r="F129" s="178"/>
      <c r="G129" s="179">
        <f>ROUND(E129*F129,2)</f>
        <v>0</v>
      </c>
      <c r="H129" s="178"/>
      <c r="I129" s="179">
        <f>ROUND(E129*H129,2)</f>
        <v>0</v>
      </c>
      <c r="J129" s="178"/>
      <c r="K129" s="179">
        <f>ROUND(E129*J129,2)</f>
        <v>0</v>
      </c>
      <c r="L129" s="179">
        <v>21</v>
      </c>
      <c r="M129" s="179">
        <f>G129*(1+L129/100)</f>
        <v>0</v>
      </c>
      <c r="N129" s="179">
        <v>6.6E-3</v>
      </c>
      <c r="O129" s="179">
        <f>ROUND(E129*N129,2)</f>
        <v>0.05</v>
      </c>
      <c r="P129" s="179">
        <v>0</v>
      </c>
      <c r="Q129" s="179">
        <f>ROUND(E129*P129,2)</f>
        <v>0</v>
      </c>
      <c r="R129" s="179" t="s">
        <v>1384</v>
      </c>
      <c r="S129" s="179" t="s">
        <v>290</v>
      </c>
      <c r="T129" s="180" t="s">
        <v>291</v>
      </c>
      <c r="U129" s="160">
        <v>0</v>
      </c>
      <c r="V129" s="160">
        <f>ROUND(E129*U129,2)</f>
        <v>0</v>
      </c>
      <c r="W129" s="160"/>
      <c r="X129" s="150"/>
      <c r="Y129" s="150"/>
      <c r="Z129" s="150"/>
      <c r="AA129" s="150"/>
      <c r="AB129" s="150"/>
      <c r="AC129" s="150"/>
      <c r="AD129" s="150"/>
      <c r="AE129" s="150"/>
      <c r="AF129" s="150"/>
      <c r="AG129" s="150" t="s">
        <v>340</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1479</v>
      </c>
      <c r="D130" s="165"/>
      <c r="E130" s="166">
        <v>8</v>
      </c>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315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6"/>
      <c r="D131" s="247"/>
      <c r="E131" s="247"/>
      <c r="F131" s="247"/>
      <c r="G131" s="247"/>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295</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2.5" outlineLevel="1" x14ac:dyDescent="0.2">
      <c r="A132" s="174">
        <v>49</v>
      </c>
      <c r="B132" s="175" t="s">
        <v>1480</v>
      </c>
      <c r="C132" s="185" t="s">
        <v>1481</v>
      </c>
      <c r="D132" s="176" t="s">
        <v>432</v>
      </c>
      <c r="E132" s="177">
        <v>36</v>
      </c>
      <c r="F132" s="178"/>
      <c r="G132" s="179">
        <f>ROUND(E132*F132,2)</f>
        <v>0</v>
      </c>
      <c r="H132" s="178"/>
      <c r="I132" s="179">
        <f>ROUND(E132*H132,2)</f>
        <v>0</v>
      </c>
      <c r="J132" s="178"/>
      <c r="K132" s="179">
        <f>ROUND(E132*J132,2)</f>
        <v>0</v>
      </c>
      <c r="L132" s="179">
        <v>21</v>
      </c>
      <c r="M132" s="179">
        <f>G132*(1+L132/100)</f>
        <v>0</v>
      </c>
      <c r="N132" s="179">
        <v>7.4599999999999996E-3</v>
      </c>
      <c r="O132" s="179">
        <f>ROUND(E132*N132,2)</f>
        <v>0.27</v>
      </c>
      <c r="P132" s="179">
        <v>0</v>
      </c>
      <c r="Q132" s="179">
        <f>ROUND(E132*P132,2)</f>
        <v>0</v>
      </c>
      <c r="R132" s="179" t="s">
        <v>1384</v>
      </c>
      <c r="S132" s="179" t="s">
        <v>290</v>
      </c>
      <c r="T132" s="180" t="s">
        <v>291</v>
      </c>
      <c r="U132" s="160">
        <v>0</v>
      </c>
      <c r="V132" s="160">
        <f>ROUND(E132*U132,2)</f>
        <v>0</v>
      </c>
      <c r="W132" s="160"/>
      <c r="X132" s="150"/>
      <c r="Y132" s="150"/>
      <c r="Z132" s="150"/>
      <c r="AA132" s="150"/>
      <c r="AB132" s="150"/>
      <c r="AC132" s="150"/>
      <c r="AD132" s="150"/>
      <c r="AE132" s="150"/>
      <c r="AF132" s="150"/>
      <c r="AG132" s="150" t="s">
        <v>340</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1482</v>
      </c>
      <c r="D133" s="165"/>
      <c r="E133" s="166">
        <v>36</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295</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ht="22.5" outlineLevel="1" x14ac:dyDescent="0.2">
      <c r="A135" s="174">
        <v>50</v>
      </c>
      <c r="B135" s="175" t="s">
        <v>1483</v>
      </c>
      <c r="C135" s="185" t="s">
        <v>1484</v>
      </c>
      <c r="D135" s="176" t="s">
        <v>432</v>
      </c>
      <c r="E135" s="177">
        <v>16</v>
      </c>
      <c r="F135" s="178"/>
      <c r="G135" s="179">
        <f>ROUND(E135*F135,2)</f>
        <v>0</v>
      </c>
      <c r="H135" s="178"/>
      <c r="I135" s="179">
        <f>ROUND(E135*H135,2)</f>
        <v>0</v>
      </c>
      <c r="J135" s="178"/>
      <c r="K135" s="179">
        <f>ROUND(E135*J135,2)</f>
        <v>0</v>
      </c>
      <c r="L135" s="179">
        <v>21</v>
      </c>
      <c r="M135" s="179">
        <f>G135*(1+L135/100)</f>
        <v>0</v>
      </c>
      <c r="N135" s="179">
        <v>8.2699999999999996E-3</v>
      </c>
      <c r="O135" s="179">
        <f>ROUND(E135*N135,2)</f>
        <v>0.13</v>
      </c>
      <c r="P135" s="179">
        <v>0</v>
      </c>
      <c r="Q135" s="179">
        <f>ROUND(E135*P135,2)</f>
        <v>0</v>
      </c>
      <c r="R135" s="179" t="s">
        <v>1384</v>
      </c>
      <c r="S135" s="179" t="s">
        <v>290</v>
      </c>
      <c r="T135" s="180" t="s">
        <v>291</v>
      </c>
      <c r="U135" s="160">
        <v>0</v>
      </c>
      <c r="V135" s="160">
        <f>ROUND(E135*U135,2)</f>
        <v>0</v>
      </c>
      <c r="W135" s="160"/>
      <c r="X135" s="150"/>
      <c r="Y135" s="150"/>
      <c r="Z135" s="150"/>
      <c r="AA135" s="150"/>
      <c r="AB135" s="150"/>
      <c r="AC135" s="150"/>
      <c r="AD135" s="150"/>
      <c r="AE135" s="150"/>
      <c r="AF135" s="150"/>
      <c r="AG135" s="150" t="s">
        <v>340</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1485</v>
      </c>
      <c r="D136" s="165"/>
      <c r="E136" s="166">
        <v>16</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295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51</v>
      </c>
      <c r="B138" s="175" t="s">
        <v>1486</v>
      </c>
      <c r="C138" s="185" t="s">
        <v>1487</v>
      </c>
      <c r="D138" s="176" t="s">
        <v>432</v>
      </c>
      <c r="E138" s="177">
        <v>32</v>
      </c>
      <c r="F138" s="178"/>
      <c r="G138" s="179">
        <f>ROUND(E138*F138,2)</f>
        <v>0</v>
      </c>
      <c r="H138" s="178"/>
      <c r="I138" s="179">
        <f>ROUND(E138*H138,2)</f>
        <v>0</v>
      </c>
      <c r="J138" s="178"/>
      <c r="K138" s="179">
        <f>ROUND(E138*J138,2)</f>
        <v>0</v>
      </c>
      <c r="L138" s="179">
        <v>21</v>
      </c>
      <c r="M138" s="179">
        <f>G138*(1+L138/100)</f>
        <v>0</v>
      </c>
      <c r="N138" s="179">
        <v>8.8999999999999999E-3</v>
      </c>
      <c r="O138" s="179">
        <f>ROUND(E138*N138,2)</f>
        <v>0.28000000000000003</v>
      </c>
      <c r="P138" s="179">
        <v>0</v>
      </c>
      <c r="Q138" s="179">
        <f>ROUND(E138*P138,2)</f>
        <v>0</v>
      </c>
      <c r="R138" s="179" t="s">
        <v>1384</v>
      </c>
      <c r="S138" s="179" t="s">
        <v>290</v>
      </c>
      <c r="T138" s="180" t="s">
        <v>291</v>
      </c>
      <c r="U138" s="160">
        <v>0</v>
      </c>
      <c r="V138" s="160">
        <f>ROUND(E138*U138,2)</f>
        <v>0</v>
      </c>
      <c r="W138" s="160"/>
      <c r="X138" s="150"/>
      <c r="Y138" s="150"/>
      <c r="Z138" s="150"/>
      <c r="AA138" s="150"/>
      <c r="AB138" s="150"/>
      <c r="AC138" s="150"/>
      <c r="AD138" s="150"/>
      <c r="AE138" s="150"/>
      <c r="AF138" s="150"/>
      <c r="AG138" s="150" t="s">
        <v>340</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1488</v>
      </c>
      <c r="D139" s="165"/>
      <c r="E139" s="166">
        <v>32</v>
      </c>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6"/>
      <c r="D140" s="247"/>
      <c r="E140" s="247"/>
      <c r="F140" s="247"/>
      <c r="G140" s="247"/>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295</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22.5" outlineLevel="1" x14ac:dyDescent="0.2">
      <c r="A141" s="174">
        <v>52</v>
      </c>
      <c r="B141" s="175" t="s">
        <v>1489</v>
      </c>
      <c r="C141" s="185" t="s">
        <v>1490</v>
      </c>
      <c r="D141" s="176" t="s">
        <v>432</v>
      </c>
      <c r="E141" s="177">
        <v>60</v>
      </c>
      <c r="F141" s="178"/>
      <c r="G141" s="179">
        <f>ROUND(E141*F141,2)</f>
        <v>0</v>
      </c>
      <c r="H141" s="178"/>
      <c r="I141" s="179">
        <f>ROUND(E141*H141,2)</f>
        <v>0</v>
      </c>
      <c r="J141" s="178"/>
      <c r="K141" s="179">
        <f>ROUND(E141*J141,2)</f>
        <v>0</v>
      </c>
      <c r="L141" s="179">
        <v>21</v>
      </c>
      <c r="M141" s="179">
        <f>G141*(1+L141/100)</f>
        <v>0</v>
      </c>
      <c r="N141" s="179">
        <v>1.052E-2</v>
      </c>
      <c r="O141" s="179">
        <f>ROUND(E141*N141,2)</f>
        <v>0.63</v>
      </c>
      <c r="P141" s="179">
        <v>0</v>
      </c>
      <c r="Q141" s="179">
        <f>ROUND(E141*P141,2)</f>
        <v>0</v>
      </c>
      <c r="R141" s="179" t="s">
        <v>1384</v>
      </c>
      <c r="S141" s="179" t="s">
        <v>290</v>
      </c>
      <c r="T141" s="180" t="s">
        <v>291</v>
      </c>
      <c r="U141" s="160">
        <v>0</v>
      </c>
      <c r="V141" s="160">
        <f>ROUND(E141*U141,2)</f>
        <v>0</v>
      </c>
      <c r="W141" s="160"/>
      <c r="X141" s="150"/>
      <c r="Y141" s="150"/>
      <c r="Z141" s="150"/>
      <c r="AA141" s="150"/>
      <c r="AB141" s="150"/>
      <c r="AC141" s="150"/>
      <c r="AD141" s="150"/>
      <c r="AE141" s="150"/>
      <c r="AF141" s="150"/>
      <c r="AG141" s="150" t="s">
        <v>340</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1491</v>
      </c>
      <c r="D142" s="165"/>
      <c r="E142" s="166">
        <v>60</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6"/>
      <c r="D143" s="247"/>
      <c r="E143" s="247"/>
      <c r="F143" s="247"/>
      <c r="G143" s="247"/>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295</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53</v>
      </c>
      <c r="B144" s="175" t="s">
        <v>1492</v>
      </c>
      <c r="C144" s="185" t="s">
        <v>1493</v>
      </c>
      <c r="D144" s="176" t="s">
        <v>432</v>
      </c>
      <c r="E144" s="177">
        <v>152</v>
      </c>
      <c r="F144" s="178"/>
      <c r="G144" s="179">
        <f>ROUND(E144*F144,2)</f>
        <v>0</v>
      </c>
      <c r="H144" s="178"/>
      <c r="I144" s="179">
        <f>ROUND(E144*H144,2)</f>
        <v>0</v>
      </c>
      <c r="J144" s="178"/>
      <c r="K144" s="179">
        <f>ROUND(E144*J144,2)</f>
        <v>0</v>
      </c>
      <c r="L144" s="179">
        <v>21</v>
      </c>
      <c r="M144" s="179">
        <f>G144*(1+L144/100)</f>
        <v>0</v>
      </c>
      <c r="N144" s="179">
        <v>5.0000000000000002E-5</v>
      </c>
      <c r="O144" s="179">
        <f>ROUND(E144*N144,2)</f>
        <v>0.01</v>
      </c>
      <c r="P144" s="179">
        <v>5.3200000000000001E-3</v>
      </c>
      <c r="Q144" s="179">
        <f>ROUND(E144*P144,2)</f>
        <v>0.81</v>
      </c>
      <c r="R144" s="179" t="s">
        <v>1384</v>
      </c>
      <c r="S144" s="179" t="s">
        <v>290</v>
      </c>
      <c r="T144" s="180" t="s">
        <v>291</v>
      </c>
      <c r="U144" s="160">
        <v>0</v>
      </c>
      <c r="V144" s="160">
        <f>ROUND(E144*U144,2)</f>
        <v>0</v>
      </c>
      <c r="W144" s="160"/>
      <c r="X144" s="150"/>
      <c r="Y144" s="150"/>
      <c r="Z144" s="150"/>
      <c r="AA144" s="150"/>
      <c r="AB144" s="150"/>
      <c r="AC144" s="150"/>
      <c r="AD144" s="150"/>
      <c r="AE144" s="150"/>
      <c r="AF144" s="150"/>
      <c r="AG144" s="150" t="s">
        <v>340</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2"/>
      <c r="D145" s="243"/>
      <c r="E145" s="243"/>
      <c r="F145" s="243"/>
      <c r="G145" s="243"/>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295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54</v>
      </c>
      <c r="B146" s="175" t="s">
        <v>1494</v>
      </c>
      <c r="C146" s="185" t="s">
        <v>1495</v>
      </c>
      <c r="D146" s="176" t="s">
        <v>432</v>
      </c>
      <c r="E146" s="177">
        <v>60</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t="s">
        <v>1384</v>
      </c>
      <c r="S146" s="179" t="s">
        <v>290</v>
      </c>
      <c r="T146" s="180" t="s">
        <v>291</v>
      </c>
      <c r="U146" s="160">
        <v>0</v>
      </c>
      <c r="V146" s="160">
        <f>ROUND(E146*U146,2)</f>
        <v>0</v>
      </c>
      <c r="W146" s="160"/>
      <c r="X146" s="150"/>
      <c r="Y146" s="150"/>
      <c r="Z146" s="150"/>
      <c r="AA146" s="150"/>
      <c r="AB146" s="150"/>
      <c r="AC146" s="150"/>
      <c r="AD146" s="150"/>
      <c r="AE146" s="150"/>
      <c r="AF146" s="150"/>
      <c r="AG146" s="150" t="s">
        <v>340</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1470</v>
      </c>
      <c r="D147" s="165"/>
      <c r="E147" s="166">
        <v>8</v>
      </c>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1496</v>
      </c>
      <c r="D148" s="165"/>
      <c r="E148" s="166">
        <v>36</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1472</v>
      </c>
      <c r="D149" s="165"/>
      <c r="E149" s="166">
        <v>16</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6"/>
      <c r="D150" s="247"/>
      <c r="E150" s="247"/>
      <c r="F150" s="247"/>
      <c r="G150" s="247"/>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295</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22.5" outlineLevel="1" x14ac:dyDescent="0.2">
      <c r="A151" s="174">
        <v>55</v>
      </c>
      <c r="B151" s="175" t="s">
        <v>1497</v>
      </c>
      <c r="C151" s="185" t="s">
        <v>1498</v>
      </c>
      <c r="D151" s="176" t="s">
        <v>432</v>
      </c>
      <c r="E151" s="177">
        <v>32</v>
      </c>
      <c r="F151" s="178"/>
      <c r="G151" s="179">
        <f>ROUND(E151*F151,2)</f>
        <v>0</v>
      </c>
      <c r="H151" s="178"/>
      <c r="I151" s="179">
        <f>ROUND(E151*H151,2)</f>
        <v>0</v>
      </c>
      <c r="J151" s="178"/>
      <c r="K151" s="179">
        <f>ROUND(E151*J151,2)</f>
        <v>0</v>
      </c>
      <c r="L151" s="179">
        <v>21</v>
      </c>
      <c r="M151" s="179">
        <f>G151*(1+L151/100)</f>
        <v>0</v>
      </c>
      <c r="N151" s="179">
        <v>0</v>
      </c>
      <c r="O151" s="179">
        <f>ROUND(E151*N151,2)</f>
        <v>0</v>
      </c>
      <c r="P151" s="179">
        <v>0</v>
      </c>
      <c r="Q151" s="179">
        <f>ROUND(E151*P151,2)</f>
        <v>0</v>
      </c>
      <c r="R151" s="179" t="s">
        <v>1384</v>
      </c>
      <c r="S151" s="179" t="s">
        <v>290</v>
      </c>
      <c r="T151" s="180" t="s">
        <v>291</v>
      </c>
      <c r="U151" s="160">
        <v>0</v>
      </c>
      <c r="V151" s="160">
        <f>ROUND(E151*U151,2)</f>
        <v>0</v>
      </c>
      <c r="W151" s="160"/>
      <c r="X151" s="150"/>
      <c r="Y151" s="150"/>
      <c r="Z151" s="150"/>
      <c r="AA151" s="150"/>
      <c r="AB151" s="150"/>
      <c r="AC151" s="150"/>
      <c r="AD151" s="150"/>
      <c r="AE151" s="150"/>
      <c r="AF151" s="150"/>
      <c r="AG151" s="150" t="s">
        <v>340</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1473</v>
      </c>
      <c r="D152" s="165"/>
      <c r="E152" s="166">
        <v>32</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295</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ht="22.5" outlineLevel="1" x14ac:dyDescent="0.2">
      <c r="A154" s="174">
        <v>56</v>
      </c>
      <c r="B154" s="175" t="s">
        <v>1499</v>
      </c>
      <c r="C154" s="185" t="s">
        <v>1500</v>
      </c>
      <c r="D154" s="176" t="s">
        <v>432</v>
      </c>
      <c r="E154" s="177">
        <v>60</v>
      </c>
      <c r="F154" s="178"/>
      <c r="G154" s="179">
        <f>ROUND(E154*F154,2)</f>
        <v>0</v>
      </c>
      <c r="H154" s="178"/>
      <c r="I154" s="179">
        <f>ROUND(E154*H154,2)</f>
        <v>0</v>
      </c>
      <c r="J154" s="178"/>
      <c r="K154" s="179">
        <f>ROUND(E154*J154,2)</f>
        <v>0</v>
      </c>
      <c r="L154" s="179">
        <v>21</v>
      </c>
      <c r="M154" s="179">
        <f>G154*(1+L154/100)</f>
        <v>0</v>
      </c>
      <c r="N154" s="179">
        <v>0</v>
      </c>
      <c r="O154" s="179">
        <f>ROUND(E154*N154,2)</f>
        <v>0</v>
      </c>
      <c r="P154" s="179">
        <v>0</v>
      </c>
      <c r="Q154" s="179">
        <f>ROUND(E154*P154,2)</f>
        <v>0</v>
      </c>
      <c r="R154" s="179" t="s">
        <v>1384</v>
      </c>
      <c r="S154" s="179" t="s">
        <v>290</v>
      </c>
      <c r="T154" s="180" t="s">
        <v>291</v>
      </c>
      <c r="U154" s="160">
        <v>0</v>
      </c>
      <c r="V154" s="160">
        <f>ROUND(E154*U154,2)</f>
        <v>0</v>
      </c>
      <c r="W154" s="160"/>
      <c r="X154" s="150"/>
      <c r="Y154" s="150"/>
      <c r="Z154" s="150"/>
      <c r="AA154" s="150"/>
      <c r="AB154" s="150"/>
      <c r="AC154" s="150"/>
      <c r="AD154" s="150"/>
      <c r="AE154" s="150"/>
      <c r="AF154" s="150"/>
      <c r="AG154" s="150" t="s">
        <v>340</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1476</v>
      </c>
      <c r="D155" s="165"/>
      <c r="E155" s="166">
        <v>60</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6"/>
      <c r="D156" s="247"/>
      <c r="E156" s="247"/>
      <c r="F156" s="247"/>
      <c r="G156" s="247"/>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295</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ht="22.5" outlineLevel="1" x14ac:dyDescent="0.2">
      <c r="A157" s="174">
        <v>57</v>
      </c>
      <c r="B157" s="175" t="s">
        <v>1391</v>
      </c>
      <c r="C157" s="185" t="s">
        <v>1392</v>
      </c>
      <c r="D157" s="176" t="s">
        <v>377</v>
      </c>
      <c r="E157" s="177">
        <v>0.91364000000000001</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t="s">
        <v>1384</v>
      </c>
      <c r="S157" s="179" t="s">
        <v>290</v>
      </c>
      <c r="T157" s="180" t="s">
        <v>291</v>
      </c>
      <c r="U157" s="160">
        <v>0</v>
      </c>
      <c r="V157" s="160">
        <f>ROUND(E157*U157,2)</f>
        <v>0</v>
      </c>
      <c r="W157" s="160"/>
      <c r="X157" s="150"/>
      <c r="Y157" s="150"/>
      <c r="Z157" s="150"/>
      <c r="AA157" s="150"/>
      <c r="AB157" s="150"/>
      <c r="AC157" s="150"/>
      <c r="AD157" s="150"/>
      <c r="AE157" s="150"/>
      <c r="AF157" s="150"/>
      <c r="AG157" s="150" t="s">
        <v>340</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1501</v>
      </c>
      <c r="D158" s="165"/>
      <c r="E158" s="166">
        <v>0.81</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315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1502</v>
      </c>
      <c r="D159" s="165"/>
      <c r="E159" s="166">
        <v>0.11</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6"/>
      <c r="D160" s="247"/>
      <c r="E160" s="247"/>
      <c r="F160" s="247"/>
      <c r="G160" s="247"/>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295</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ht="33.75" outlineLevel="1" x14ac:dyDescent="0.2">
      <c r="A161" s="174">
        <v>58</v>
      </c>
      <c r="B161" s="175" t="s">
        <v>1503</v>
      </c>
      <c r="C161" s="185" t="s">
        <v>1504</v>
      </c>
      <c r="D161" s="176" t="s">
        <v>1383</v>
      </c>
      <c r="E161" s="177">
        <v>5</v>
      </c>
      <c r="F161" s="178"/>
      <c r="G161" s="179">
        <f>ROUND(E161*F161,2)</f>
        <v>0</v>
      </c>
      <c r="H161" s="178"/>
      <c r="I161" s="179">
        <f>ROUND(E161*H161,2)</f>
        <v>0</v>
      </c>
      <c r="J161" s="178"/>
      <c r="K161" s="179">
        <f>ROUND(E161*J161,2)</f>
        <v>0</v>
      </c>
      <c r="L161" s="179">
        <v>21</v>
      </c>
      <c r="M161" s="179">
        <f>G161*(1+L161/100)</f>
        <v>0</v>
      </c>
      <c r="N161" s="179">
        <v>3.8400000000000001E-3</v>
      </c>
      <c r="O161" s="179">
        <f>ROUND(E161*N161,2)</f>
        <v>0.02</v>
      </c>
      <c r="P161" s="179">
        <v>0</v>
      </c>
      <c r="Q161" s="179">
        <f>ROUND(E161*P161,2)</f>
        <v>0</v>
      </c>
      <c r="R161" s="179" t="s">
        <v>1384</v>
      </c>
      <c r="S161" s="179" t="s">
        <v>290</v>
      </c>
      <c r="T161" s="180" t="s">
        <v>291</v>
      </c>
      <c r="U161" s="160">
        <v>0</v>
      </c>
      <c r="V161" s="160">
        <f>ROUND(E161*U161,2)</f>
        <v>0</v>
      </c>
      <c r="W161" s="160"/>
      <c r="X161" s="150"/>
      <c r="Y161" s="150"/>
      <c r="Z161" s="150"/>
      <c r="AA161" s="150"/>
      <c r="AB161" s="150"/>
      <c r="AC161" s="150"/>
      <c r="AD161" s="150"/>
      <c r="AE161" s="150"/>
      <c r="AF161" s="150"/>
      <c r="AG161" s="150" t="s">
        <v>340</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2"/>
      <c r="D162" s="243"/>
      <c r="E162" s="243"/>
      <c r="F162" s="243"/>
      <c r="G162" s="243"/>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295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2.5" outlineLevel="1" x14ac:dyDescent="0.2">
      <c r="A163" s="174">
        <v>59</v>
      </c>
      <c r="B163" s="175" t="s">
        <v>1505</v>
      </c>
      <c r="C163" s="185" t="s">
        <v>1506</v>
      </c>
      <c r="D163" s="176" t="s">
        <v>1383</v>
      </c>
      <c r="E163" s="177">
        <v>2</v>
      </c>
      <c r="F163" s="178"/>
      <c r="G163" s="179">
        <f>ROUND(E163*F163,2)</f>
        <v>0</v>
      </c>
      <c r="H163" s="178"/>
      <c r="I163" s="179">
        <f>ROUND(E163*H163,2)</f>
        <v>0</v>
      </c>
      <c r="J163" s="178"/>
      <c r="K163" s="179">
        <f>ROUND(E163*J163,2)</f>
        <v>0</v>
      </c>
      <c r="L163" s="179">
        <v>21</v>
      </c>
      <c r="M163" s="179">
        <f>G163*(1+L163/100)</f>
        <v>0</v>
      </c>
      <c r="N163" s="179">
        <v>5.4999999999999997E-3</v>
      </c>
      <c r="O163" s="179">
        <f>ROUND(E163*N163,2)</f>
        <v>0.01</v>
      </c>
      <c r="P163" s="179">
        <v>0</v>
      </c>
      <c r="Q163" s="179">
        <f>ROUND(E163*P163,2)</f>
        <v>0</v>
      </c>
      <c r="R163" s="179" t="s">
        <v>1384</v>
      </c>
      <c r="S163" s="179" t="s">
        <v>290</v>
      </c>
      <c r="T163" s="180" t="s">
        <v>291</v>
      </c>
      <c r="U163" s="160">
        <v>0</v>
      </c>
      <c r="V163" s="160">
        <f>ROUND(E163*U163,2)</f>
        <v>0</v>
      </c>
      <c r="W163" s="160"/>
      <c r="X163" s="150"/>
      <c r="Y163" s="150"/>
      <c r="Z163" s="150"/>
      <c r="AA163" s="150"/>
      <c r="AB163" s="150"/>
      <c r="AC163" s="150"/>
      <c r="AD163" s="150"/>
      <c r="AE163" s="150"/>
      <c r="AF163" s="150"/>
      <c r="AG163" s="150" t="s">
        <v>340</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2"/>
      <c r="D164" s="243"/>
      <c r="E164" s="243"/>
      <c r="F164" s="243"/>
      <c r="G164" s="243"/>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295</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22.5" outlineLevel="1" x14ac:dyDescent="0.2">
      <c r="A165" s="174">
        <v>60</v>
      </c>
      <c r="B165" s="175" t="s">
        <v>1507</v>
      </c>
      <c r="C165" s="185" t="s">
        <v>1508</v>
      </c>
      <c r="D165" s="176" t="s">
        <v>359</v>
      </c>
      <c r="E165" s="177">
        <v>2</v>
      </c>
      <c r="F165" s="178"/>
      <c r="G165" s="179">
        <f>ROUND(E165*F165,2)</f>
        <v>0</v>
      </c>
      <c r="H165" s="178"/>
      <c r="I165" s="179">
        <f>ROUND(E165*H165,2)</f>
        <v>0</v>
      </c>
      <c r="J165" s="178"/>
      <c r="K165" s="179">
        <f>ROUND(E165*J165,2)</f>
        <v>0</v>
      </c>
      <c r="L165" s="179">
        <v>21</v>
      </c>
      <c r="M165" s="179">
        <f>G165*(1+L165/100)</f>
        <v>0</v>
      </c>
      <c r="N165" s="179">
        <v>3.5400000000000002E-3</v>
      </c>
      <c r="O165" s="179">
        <f>ROUND(E165*N165,2)</f>
        <v>0.01</v>
      </c>
      <c r="P165" s="179">
        <v>0</v>
      </c>
      <c r="Q165" s="179">
        <f>ROUND(E165*P165,2)</f>
        <v>0</v>
      </c>
      <c r="R165" s="179" t="s">
        <v>1384</v>
      </c>
      <c r="S165" s="179" t="s">
        <v>290</v>
      </c>
      <c r="T165" s="180" t="s">
        <v>291</v>
      </c>
      <c r="U165" s="160">
        <v>0</v>
      </c>
      <c r="V165" s="160">
        <f>ROUND(E165*U165,2)</f>
        <v>0</v>
      </c>
      <c r="W165" s="160"/>
      <c r="X165" s="150"/>
      <c r="Y165" s="150"/>
      <c r="Z165" s="150"/>
      <c r="AA165" s="150"/>
      <c r="AB165" s="150"/>
      <c r="AC165" s="150"/>
      <c r="AD165" s="150"/>
      <c r="AE165" s="150"/>
      <c r="AF165" s="150"/>
      <c r="AG165" s="150" t="s">
        <v>340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2"/>
      <c r="D166" s="243"/>
      <c r="E166" s="243"/>
      <c r="F166" s="243"/>
      <c r="G166" s="243"/>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295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61</v>
      </c>
      <c r="B167" s="175" t="s">
        <v>1509</v>
      </c>
      <c r="C167" s="185" t="s">
        <v>1510</v>
      </c>
      <c r="D167" s="176" t="s">
        <v>359</v>
      </c>
      <c r="E167" s="177">
        <v>1</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t="s">
        <v>1384</v>
      </c>
      <c r="S167" s="179" t="s">
        <v>290</v>
      </c>
      <c r="T167" s="180" t="s">
        <v>291</v>
      </c>
      <c r="U167" s="160">
        <v>0</v>
      </c>
      <c r="V167" s="160">
        <f>ROUND(E167*U167,2)</f>
        <v>0</v>
      </c>
      <c r="W167" s="160"/>
      <c r="X167" s="150"/>
      <c r="Y167" s="150"/>
      <c r="Z167" s="150"/>
      <c r="AA167" s="150"/>
      <c r="AB167" s="150"/>
      <c r="AC167" s="150"/>
      <c r="AD167" s="150"/>
      <c r="AE167" s="150"/>
      <c r="AF167" s="150"/>
      <c r="AG167" s="150" t="s">
        <v>340</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44" t="s">
        <v>1511</v>
      </c>
      <c r="D168" s="245"/>
      <c r="E168" s="245"/>
      <c r="F168" s="245"/>
      <c r="G168" s="245"/>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294</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55" t="s">
        <v>1512</v>
      </c>
      <c r="D169" s="256"/>
      <c r="E169" s="256"/>
      <c r="F169" s="256"/>
      <c r="G169" s="256"/>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294</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295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4">
        <v>62</v>
      </c>
      <c r="B171" s="175" t="s">
        <v>1513</v>
      </c>
      <c r="C171" s="185" t="s">
        <v>1514</v>
      </c>
      <c r="D171" s="176" t="s">
        <v>359</v>
      </c>
      <c r="E171" s="177">
        <v>3</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t="s">
        <v>1384</v>
      </c>
      <c r="S171" s="179" t="s">
        <v>290</v>
      </c>
      <c r="T171" s="180" t="s">
        <v>291</v>
      </c>
      <c r="U171" s="160">
        <v>0</v>
      </c>
      <c r="V171" s="160">
        <f>ROUND(E171*U171,2)</f>
        <v>0</v>
      </c>
      <c r="W171" s="160"/>
      <c r="X171" s="150"/>
      <c r="Y171" s="150"/>
      <c r="Z171" s="150"/>
      <c r="AA171" s="150"/>
      <c r="AB171" s="150"/>
      <c r="AC171" s="150"/>
      <c r="AD171" s="150"/>
      <c r="AE171" s="150"/>
      <c r="AF171" s="150"/>
      <c r="AG171" s="150" t="s">
        <v>340</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44" t="s">
        <v>1511</v>
      </c>
      <c r="D172" s="245"/>
      <c r="E172" s="245"/>
      <c r="F172" s="245"/>
      <c r="G172" s="245"/>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294</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55" t="s">
        <v>1512</v>
      </c>
      <c r="D173" s="256"/>
      <c r="E173" s="256"/>
      <c r="F173" s="256"/>
      <c r="G173" s="256"/>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294</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46"/>
      <c r="D174" s="247"/>
      <c r="E174" s="247"/>
      <c r="F174" s="247"/>
      <c r="G174" s="247"/>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295</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4">
        <v>63</v>
      </c>
      <c r="B175" s="175" t="s">
        <v>1515</v>
      </c>
      <c r="C175" s="185" t="s">
        <v>1516</v>
      </c>
      <c r="D175" s="176" t="s">
        <v>359</v>
      </c>
      <c r="E175" s="177">
        <v>1</v>
      </c>
      <c r="F175" s="178"/>
      <c r="G175" s="179">
        <f>ROUND(E175*F175,2)</f>
        <v>0</v>
      </c>
      <c r="H175" s="178"/>
      <c r="I175" s="179">
        <f>ROUND(E175*H175,2)</f>
        <v>0</v>
      </c>
      <c r="J175" s="178"/>
      <c r="K175" s="179">
        <f>ROUND(E175*J175,2)</f>
        <v>0</v>
      </c>
      <c r="L175" s="179">
        <v>21</v>
      </c>
      <c r="M175" s="179">
        <f>G175*(1+L175/100)</f>
        <v>0</v>
      </c>
      <c r="N175" s="179">
        <v>0</v>
      </c>
      <c r="O175" s="179">
        <f>ROUND(E175*N175,2)</f>
        <v>0</v>
      </c>
      <c r="P175" s="179">
        <v>0</v>
      </c>
      <c r="Q175" s="179">
        <f>ROUND(E175*P175,2)</f>
        <v>0</v>
      </c>
      <c r="R175" s="179" t="s">
        <v>1384</v>
      </c>
      <c r="S175" s="179" t="s">
        <v>290</v>
      </c>
      <c r="T175" s="180" t="s">
        <v>291</v>
      </c>
      <c r="U175" s="160">
        <v>0</v>
      </c>
      <c r="V175" s="160">
        <f>ROUND(E175*U175,2)</f>
        <v>0</v>
      </c>
      <c r="W175" s="160"/>
      <c r="X175" s="150"/>
      <c r="Y175" s="150"/>
      <c r="Z175" s="150"/>
      <c r="AA175" s="150"/>
      <c r="AB175" s="150"/>
      <c r="AC175" s="150"/>
      <c r="AD175" s="150"/>
      <c r="AE175" s="150"/>
      <c r="AF175" s="150"/>
      <c r="AG175" s="150" t="s">
        <v>340</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4" t="s">
        <v>1517</v>
      </c>
      <c r="D176" s="245"/>
      <c r="E176" s="245"/>
      <c r="F176" s="245"/>
      <c r="G176" s="245"/>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294</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55" t="s">
        <v>1518</v>
      </c>
      <c r="D177" s="256"/>
      <c r="E177" s="256"/>
      <c r="F177" s="256"/>
      <c r="G177" s="256"/>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294</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46"/>
      <c r="D178" s="247"/>
      <c r="E178" s="247"/>
      <c r="F178" s="247"/>
      <c r="G178" s="247"/>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295</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74">
        <v>64</v>
      </c>
      <c r="B179" s="175" t="s">
        <v>1519</v>
      </c>
      <c r="C179" s="185" t="s">
        <v>1520</v>
      </c>
      <c r="D179" s="176" t="s">
        <v>359</v>
      </c>
      <c r="E179" s="177">
        <v>3</v>
      </c>
      <c r="F179" s="178"/>
      <c r="G179" s="179">
        <f>ROUND(E179*F179,2)</f>
        <v>0</v>
      </c>
      <c r="H179" s="178"/>
      <c r="I179" s="179">
        <f>ROUND(E179*H179,2)</f>
        <v>0</v>
      </c>
      <c r="J179" s="178"/>
      <c r="K179" s="179">
        <f>ROUND(E179*J179,2)</f>
        <v>0</v>
      </c>
      <c r="L179" s="179">
        <v>21</v>
      </c>
      <c r="M179" s="179">
        <f>G179*(1+L179/100)</f>
        <v>0</v>
      </c>
      <c r="N179" s="179">
        <v>0</v>
      </c>
      <c r="O179" s="179">
        <f>ROUND(E179*N179,2)</f>
        <v>0</v>
      </c>
      <c r="P179" s="179">
        <v>0</v>
      </c>
      <c r="Q179" s="179">
        <f>ROUND(E179*P179,2)</f>
        <v>0</v>
      </c>
      <c r="R179" s="179" t="s">
        <v>1384</v>
      </c>
      <c r="S179" s="179" t="s">
        <v>290</v>
      </c>
      <c r="T179" s="180" t="s">
        <v>291</v>
      </c>
      <c r="U179" s="160">
        <v>0</v>
      </c>
      <c r="V179" s="160">
        <f>ROUND(E179*U179,2)</f>
        <v>0</v>
      </c>
      <c r="W179" s="160"/>
      <c r="X179" s="150"/>
      <c r="Y179" s="150"/>
      <c r="Z179" s="150"/>
      <c r="AA179" s="150"/>
      <c r="AB179" s="150"/>
      <c r="AC179" s="150"/>
      <c r="AD179" s="150"/>
      <c r="AE179" s="150"/>
      <c r="AF179" s="150"/>
      <c r="AG179" s="150" t="s">
        <v>340</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44" t="s">
        <v>1517</v>
      </c>
      <c r="D180" s="245"/>
      <c r="E180" s="245"/>
      <c r="F180" s="245"/>
      <c r="G180" s="245"/>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294</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55" t="s">
        <v>1518</v>
      </c>
      <c r="D181" s="256"/>
      <c r="E181" s="256"/>
      <c r="F181" s="256"/>
      <c r="G181" s="256"/>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294</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6"/>
      <c r="D182" s="247"/>
      <c r="E182" s="247"/>
      <c r="F182" s="247"/>
      <c r="G182" s="247"/>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295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4">
        <v>65</v>
      </c>
      <c r="B183" s="175" t="s">
        <v>1521</v>
      </c>
      <c r="C183" s="185" t="s">
        <v>1522</v>
      </c>
      <c r="D183" s="176" t="s">
        <v>359</v>
      </c>
      <c r="E183" s="177">
        <v>1</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t="s">
        <v>1384</v>
      </c>
      <c r="S183" s="179" t="s">
        <v>290</v>
      </c>
      <c r="T183" s="180" t="s">
        <v>291</v>
      </c>
      <c r="U183" s="160">
        <v>0</v>
      </c>
      <c r="V183" s="160">
        <f>ROUND(E183*U183,2)</f>
        <v>0</v>
      </c>
      <c r="W183" s="160"/>
      <c r="X183" s="150"/>
      <c r="Y183" s="150"/>
      <c r="Z183" s="150"/>
      <c r="AA183" s="150"/>
      <c r="AB183" s="150"/>
      <c r="AC183" s="150"/>
      <c r="AD183" s="150"/>
      <c r="AE183" s="150"/>
      <c r="AF183" s="150"/>
      <c r="AG183" s="150" t="s">
        <v>340</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4" t="s">
        <v>1517</v>
      </c>
      <c r="D184" s="245"/>
      <c r="E184" s="245"/>
      <c r="F184" s="245"/>
      <c r="G184" s="245"/>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294</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55" t="s">
        <v>1518</v>
      </c>
      <c r="D185" s="256"/>
      <c r="E185" s="256"/>
      <c r="F185" s="256"/>
      <c r="G185" s="256"/>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294</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6"/>
      <c r="D186" s="247"/>
      <c r="E186" s="247"/>
      <c r="F186" s="247"/>
      <c r="G186" s="247"/>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295</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4">
        <v>66</v>
      </c>
      <c r="B187" s="175" t="s">
        <v>1404</v>
      </c>
      <c r="C187" s="185" t="s">
        <v>1405</v>
      </c>
      <c r="D187" s="176" t="s">
        <v>359</v>
      </c>
      <c r="E187" s="177">
        <v>30</v>
      </c>
      <c r="F187" s="178"/>
      <c r="G187" s="179">
        <f>ROUND(E187*F187,2)</f>
        <v>0</v>
      </c>
      <c r="H187" s="178"/>
      <c r="I187" s="179">
        <f>ROUND(E187*H187,2)</f>
        <v>0</v>
      </c>
      <c r="J187" s="178"/>
      <c r="K187" s="179">
        <f>ROUND(E187*J187,2)</f>
        <v>0</v>
      </c>
      <c r="L187" s="179">
        <v>21</v>
      </c>
      <c r="M187" s="179">
        <f>G187*(1+L187/100)</f>
        <v>0</v>
      </c>
      <c r="N187" s="179">
        <v>2.1000000000000001E-4</v>
      </c>
      <c r="O187" s="179">
        <f>ROUND(E187*N187,2)</f>
        <v>0.01</v>
      </c>
      <c r="P187" s="179">
        <v>3.5000000000000001E-3</v>
      </c>
      <c r="Q187" s="179">
        <f>ROUND(E187*P187,2)</f>
        <v>0.11</v>
      </c>
      <c r="R187" s="179" t="s">
        <v>1384</v>
      </c>
      <c r="S187" s="179" t="s">
        <v>290</v>
      </c>
      <c r="T187" s="180" t="s">
        <v>291</v>
      </c>
      <c r="U187" s="160">
        <v>0</v>
      </c>
      <c r="V187" s="160">
        <f>ROUND(E187*U187,2)</f>
        <v>0</v>
      </c>
      <c r="W187" s="160"/>
      <c r="X187" s="150"/>
      <c r="Y187" s="150"/>
      <c r="Z187" s="150"/>
      <c r="AA187" s="150"/>
      <c r="AB187" s="150"/>
      <c r="AC187" s="150"/>
      <c r="AD187" s="150"/>
      <c r="AE187" s="150"/>
      <c r="AF187" s="150"/>
      <c r="AG187" s="150" t="s">
        <v>340</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2"/>
      <c r="D188" s="243"/>
      <c r="E188" s="243"/>
      <c r="F188" s="243"/>
      <c r="G188" s="243"/>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295</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ht="22.5" outlineLevel="1" x14ac:dyDescent="0.2">
      <c r="A189" s="174">
        <v>67</v>
      </c>
      <c r="B189" s="175" t="s">
        <v>1523</v>
      </c>
      <c r="C189" s="185" t="s">
        <v>1524</v>
      </c>
      <c r="D189" s="176" t="s">
        <v>359</v>
      </c>
      <c r="E189" s="177">
        <v>2</v>
      </c>
      <c r="F189" s="178"/>
      <c r="G189" s="179">
        <f>ROUND(E189*F189,2)</f>
        <v>0</v>
      </c>
      <c r="H189" s="178"/>
      <c r="I189" s="179">
        <f>ROUND(E189*H189,2)</f>
        <v>0</v>
      </c>
      <c r="J189" s="178"/>
      <c r="K189" s="179">
        <f>ROUND(E189*J189,2)</f>
        <v>0</v>
      </c>
      <c r="L189" s="179">
        <v>21</v>
      </c>
      <c r="M189" s="179">
        <f>G189*(1+L189/100)</f>
        <v>0</v>
      </c>
      <c r="N189" s="179">
        <v>3.1E-4</v>
      </c>
      <c r="O189" s="179">
        <f>ROUND(E189*N189,2)</f>
        <v>0</v>
      </c>
      <c r="P189" s="179">
        <v>0</v>
      </c>
      <c r="Q189" s="179">
        <f>ROUND(E189*P189,2)</f>
        <v>0</v>
      </c>
      <c r="R189" s="179" t="s">
        <v>1384</v>
      </c>
      <c r="S189" s="179" t="s">
        <v>290</v>
      </c>
      <c r="T189" s="180" t="s">
        <v>291</v>
      </c>
      <c r="U189" s="160">
        <v>0</v>
      </c>
      <c r="V189" s="160">
        <f>ROUND(E189*U189,2)</f>
        <v>0</v>
      </c>
      <c r="W189" s="160"/>
      <c r="X189" s="150"/>
      <c r="Y189" s="150"/>
      <c r="Z189" s="150"/>
      <c r="AA189" s="150"/>
      <c r="AB189" s="150"/>
      <c r="AC189" s="150"/>
      <c r="AD189" s="150"/>
      <c r="AE189" s="150"/>
      <c r="AF189" s="150"/>
      <c r="AG189" s="150" t="s">
        <v>340</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2"/>
      <c r="D190" s="243"/>
      <c r="E190" s="243"/>
      <c r="F190" s="243"/>
      <c r="G190" s="243"/>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295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22.5" outlineLevel="1" x14ac:dyDescent="0.2">
      <c r="A191" s="174">
        <v>68</v>
      </c>
      <c r="B191" s="175" t="s">
        <v>1525</v>
      </c>
      <c r="C191" s="185" t="s">
        <v>1526</v>
      </c>
      <c r="D191" s="176" t="s">
        <v>359</v>
      </c>
      <c r="E191" s="177">
        <v>6</v>
      </c>
      <c r="F191" s="178"/>
      <c r="G191" s="179">
        <f>ROUND(E191*F191,2)</f>
        <v>0</v>
      </c>
      <c r="H191" s="178"/>
      <c r="I191" s="179">
        <f>ROUND(E191*H191,2)</f>
        <v>0</v>
      </c>
      <c r="J191" s="178"/>
      <c r="K191" s="179">
        <f>ROUND(E191*J191,2)</f>
        <v>0</v>
      </c>
      <c r="L191" s="179">
        <v>21</v>
      </c>
      <c r="M191" s="179">
        <f>G191*(1+L191/100)</f>
        <v>0</v>
      </c>
      <c r="N191" s="179">
        <v>4.8000000000000001E-4</v>
      </c>
      <c r="O191" s="179">
        <f>ROUND(E191*N191,2)</f>
        <v>0</v>
      </c>
      <c r="P191" s="179">
        <v>0</v>
      </c>
      <c r="Q191" s="179">
        <f>ROUND(E191*P191,2)</f>
        <v>0</v>
      </c>
      <c r="R191" s="179" t="s">
        <v>1384</v>
      </c>
      <c r="S191" s="179" t="s">
        <v>290</v>
      </c>
      <c r="T191" s="180" t="s">
        <v>291</v>
      </c>
      <c r="U191" s="160">
        <v>0</v>
      </c>
      <c r="V191" s="160">
        <f>ROUND(E191*U191,2)</f>
        <v>0</v>
      </c>
      <c r="W191" s="160"/>
      <c r="X191" s="150"/>
      <c r="Y191" s="150"/>
      <c r="Z191" s="150"/>
      <c r="AA191" s="150"/>
      <c r="AB191" s="150"/>
      <c r="AC191" s="150"/>
      <c r="AD191" s="150"/>
      <c r="AE191" s="150"/>
      <c r="AF191" s="150"/>
      <c r="AG191" s="150" t="s">
        <v>340</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42"/>
      <c r="D192" s="243"/>
      <c r="E192" s="243"/>
      <c r="F192" s="243"/>
      <c r="G192" s="243"/>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295</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ht="22.5" outlineLevel="1" x14ac:dyDescent="0.2">
      <c r="A193" s="174">
        <v>69</v>
      </c>
      <c r="B193" s="175" t="s">
        <v>1527</v>
      </c>
      <c r="C193" s="185" t="s">
        <v>1528</v>
      </c>
      <c r="D193" s="176" t="s">
        <v>359</v>
      </c>
      <c r="E193" s="177">
        <v>2</v>
      </c>
      <c r="F193" s="178"/>
      <c r="G193" s="179">
        <f>ROUND(E193*F193,2)</f>
        <v>0</v>
      </c>
      <c r="H193" s="178"/>
      <c r="I193" s="179">
        <f>ROUND(E193*H193,2)</f>
        <v>0</v>
      </c>
      <c r="J193" s="178"/>
      <c r="K193" s="179">
        <f>ROUND(E193*J193,2)</f>
        <v>0</v>
      </c>
      <c r="L193" s="179">
        <v>21</v>
      </c>
      <c r="M193" s="179">
        <f>G193*(1+L193/100)</f>
        <v>0</v>
      </c>
      <c r="N193" s="179">
        <v>1.6299999999999999E-3</v>
      </c>
      <c r="O193" s="179">
        <f>ROUND(E193*N193,2)</f>
        <v>0</v>
      </c>
      <c r="P193" s="179">
        <v>0</v>
      </c>
      <c r="Q193" s="179">
        <f>ROUND(E193*P193,2)</f>
        <v>0</v>
      </c>
      <c r="R193" s="179" t="s">
        <v>1384</v>
      </c>
      <c r="S193" s="179" t="s">
        <v>290</v>
      </c>
      <c r="T193" s="180" t="s">
        <v>291</v>
      </c>
      <c r="U193" s="160">
        <v>0</v>
      </c>
      <c r="V193" s="160">
        <f>ROUND(E193*U193,2)</f>
        <v>0</v>
      </c>
      <c r="W193" s="160"/>
      <c r="X193" s="150"/>
      <c r="Y193" s="150"/>
      <c r="Z193" s="150"/>
      <c r="AA193" s="150"/>
      <c r="AB193" s="150"/>
      <c r="AC193" s="150"/>
      <c r="AD193" s="150"/>
      <c r="AE193" s="150"/>
      <c r="AF193" s="150"/>
      <c r="AG193" s="150" t="s">
        <v>340</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2"/>
      <c r="D194" s="243"/>
      <c r="E194" s="243"/>
      <c r="F194" s="243"/>
      <c r="G194" s="243"/>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295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22.5" outlineLevel="1" x14ac:dyDescent="0.2">
      <c r="A195" s="174">
        <v>70</v>
      </c>
      <c r="B195" s="175" t="s">
        <v>1529</v>
      </c>
      <c r="C195" s="185" t="s">
        <v>1530</v>
      </c>
      <c r="D195" s="176" t="s">
        <v>359</v>
      </c>
      <c r="E195" s="177">
        <v>1</v>
      </c>
      <c r="F195" s="178"/>
      <c r="G195" s="179">
        <f>ROUND(E195*F195,2)</f>
        <v>0</v>
      </c>
      <c r="H195" s="178"/>
      <c r="I195" s="179">
        <f>ROUND(E195*H195,2)</f>
        <v>0</v>
      </c>
      <c r="J195" s="178"/>
      <c r="K195" s="179">
        <f>ROUND(E195*J195,2)</f>
        <v>0</v>
      </c>
      <c r="L195" s="179">
        <v>21</v>
      </c>
      <c r="M195" s="179">
        <f>G195*(1+L195/100)</f>
        <v>0</v>
      </c>
      <c r="N195" s="179">
        <v>2.0000000000000001E-4</v>
      </c>
      <c r="O195" s="179">
        <f>ROUND(E195*N195,2)</f>
        <v>0</v>
      </c>
      <c r="P195" s="179">
        <v>0</v>
      </c>
      <c r="Q195" s="179">
        <f>ROUND(E195*P195,2)</f>
        <v>0</v>
      </c>
      <c r="R195" s="179" t="s">
        <v>1384</v>
      </c>
      <c r="S195" s="179" t="s">
        <v>290</v>
      </c>
      <c r="T195" s="180" t="s">
        <v>291</v>
      </c>
      <c r="U195" s="160">
        <v>0</v>
      </c>
      <c r="V195" s="160">
        <f>ROUND(E195*U195,2)</f>
        <v>0</v>
      </c>
      <c r="W195" s="160"/>
      <c r="X195" s="150"/>
      <c r="Y195" s="150"/>
      <c r="Z195" s="150"/>
      <c r="AA195" s="150"/>
      <c r="AB195" s="150"/>
      <c r="AC195" s="150"/>
      <c r="AD195" s="150"/>
      <c r="AE195" s="150"/>
      <c r="AF195" s="150"/>
      <c r="AG195" s="150" t="s">
        <v>340</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42"/>
      <c r="D196" s="243"/>
      <c r="E196" s="243"/>
      <c r="F196" s="243"/>
      <c r="G196" s="243"/>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295</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22.5" outlineLevel="1" x14ac:dyDescent="0.2">
      <c r="A197" s="174">
        <v>71</v>
      </c>
      <c r="B197" s="175" t="s">
        <v>1531</v>
      </c>
      <c r="C197" s="185" t="s">
        <v>1532</v>
      </c>
      <c r="D197" s="176" t="s">
        <v>359</v>
      </c>
      <c r="E197" s="177">
        <v>3</v>
      </c>
      <c r="F197" s="178"/>
      <c r="G197" s="179">
        <f>ROUND(E197*F197,2)</f>
        <v>0</v>
      </c>
      <c r="H197" s="178"/>
      <c r="I197" s="179">
        <f>ROUND(E197*H197,2)</f>
        <v>0</v>
      </c>
      <c r="J197" s="178"/>
      <c r="K197" s="179">
        <f>ROUND(E197*J197,2)</f>
        <v>0</v>
      </c>
      <c r="L197" s="179">
        <v>21</v>
      </c>
      <c r="M197" s="179">
        <f>G197*(1+L197/100)</f>
        <v>0</v>
      </c>
      <c r="N197" s="179">
        <v>2.7E-4</v>
      </c>
      <c r="O197" s="179">
        <f>ROUND(E197*N197,2)</f>
        <v>0</v>
      </c>
      <c r="P197" s="179">
        <v>0</v>
      </c>
      <c r="Q197" s="179">
        <f>ROUND(E197*P197,2)</f>
        <v>0</v>
      </c>
      <c r="R197" s="179" t="s">
        <v>1384</v>
      </c>
      <c r="S197" s="179" t="s">
        <v>290</v>
      </c>
      <c r="T197" s="180" t="s">
        <v>291</v>
      </c>
      <c r="U197" s="160">
        <v>0</v>
      </c>
      <c r="V197" s="160">
        <f>ROUND(E197*U197,2)</f>
        <v>0</v>
      </c>
      <c r="W197" s="160"/>
      <c r="X197" s="150"/>
      <c r="Y197" s="150"/>
      <c r="Z197" s="150"/>
      <c r="AA197" s="150"/>
      <c r="AB197" s="150"/>
      <c r="AC197" s="150"/>
      <c r="AD197" s="150"/>
      <c r="AE197" s="150"/>
      <c r="AF197" s="150"/>
      <c r="AG197" s="150" t="s">
        <v>340</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2"/>
      <c r="D198" s="243"/>
      <c r="E198" s="243"/>
      <c r="F198" s="243"/>
      <c r="G198" s="243"/>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295</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ht="22.5" outlineLevel="1" x14ac:dyDescent="0.2">
      <c r="A199" s="174">
        <v>72</v>
      </c>
      <c r="B199" s="175" t="s">
        <v>1533</v>
      </c>
      <c r="C199" s="185" t="s">
        <v>1534</v>
      </c>
      <c r="D199" s="176" t="s">
        <v>359</v>
      </c>
      <c r="E199" s="177">
        <v>1</v>
      </c>
      <c r="F199" s="178"/>
      <c r="G199" s="179">
        <f>ROUND(E199*F199,2)</f>
        <v>0</v>
      </c>
      <c r="H199" s="178"/>
      <c r="I199" s="179">
        <f>ROUND(E199*H199,2)</f>
        <v>0</v>
      </c>
      <c r="J199" s="178"/>
      <c r="K199" s="179">
        <f>ROUND(E199*J199,2)</f>
        <v>0</v>
      </c>
      <c r="L199" s="179">
        <v>21</v>
      </c>
      <c r="M199" s="179">
        <f>G199*(1+L199/100)</f>
        <v>0</v>
      </c>
      <c r="N199" s="179">
        <v>7.6999999999999996E-4</v>
      </c>
      <c r="O199" s="179">
        <f>ROUND(E199*N199,2)</f>
        <v>0</v>
      </c>
      <c r="P199" s="179">
        <v>0</v>
      </c>
      <c r="Q199" s="179">
        <f>ROUND(E199*P199,2)</f>
        <v>0</v>
      </c>
      <c r="R199" s="179" t="s">
        <v>1384</v>
      </c>
      <c r="S199" s="179" t="s">
        <v>290</v>
      </c>
      <c r="T199" s="180" t="s">
        <v>291</v>
      </c>
      <c r="U199" s="160">
        <v>0</v>
      </c>
      <c r="V199" s="160">
        <f>ROUND(E199*U199,2)</f>
        <v>0</v>
      </c>
      <c r="W199" s="160"/>
      <c r="X199" s="150"/>
      <c r="Y199" s="150"/>
      <c r="Z199" s="150"/>
      <c r="AA199" s="150"/>
      <c r="AB199" s="150"/>
      <c r="AC199" s="150"/>
      <c r="AD199" s="150"/>
      <c r="AE199" s="150"/>
      <c r="AF199" s="150"/>
      <c r="AG199" s="150" t="s">
        <v>340</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2"/>
      <c r="D200" s="243"/>
      <c r="E200" s="243"/>
      <c r="F200" s="243"/>
      <c r="G200" s="243"/>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295</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4">
        <v>73</v>
      </c>
      <c r="B201" s="175" t="s">
        <v>1535</v>
      </c>
      <c r="C201" s="185" t="s">
        <v>1536</v>
      </c>
      <c r="D201" s="176" t="s">
        <v>359</v>
      </c>
      <c r="E201" s="177">
        <v>2</v>
      </c>
      <c r="F201" s="178"/>
      <c r="G201" s="179">
        <f>ROUND(E201*F201,2)</f>
        <v>0</v>
      </c>
      <c r="H201" s="178"/>
      <c r="I201" s="179">
        <f>ROUND(E201*H201,2)</f>
        <v>0</v>
      </c>
      <c r="J201" s="178"/>
      <c r="K201" s="179">
        <f>ROUND(E201*J201,2)</f>
        <v>0</v>
      </c>
      <c r="L201" s="179">
        <v>21</v>
      </c>
      <c r="M201" s="179">
        <f>G201*(1+L201/100)</f>
        <v>0</v>
      </c>
      <c r="N201" s="179">
        <v>1.8000000000000001E-4</v>
      </c>
      <c r="O201" s="179">
        <f>ROUND(E201*N201,2)</f>
        <v>0</v>
      </c>
      <c r="P201" s="179">
        <v>0</v>
      </c>
      <c r="Q201" s="179">
        <f>ROUND(E201*P201,2)</f>
        <v>0</v>
      </c>
      <c r="R201" s="179" t="s">
        <v>1384</v>
      </c>
      <c r="S201" s="179" t="s">
        <v>290</v>
      </c>
      <c r="T201" s="180" t="s">
        <v>291</v>
      </c>
      <c r="U201" s="160">
        <v>0</v>
      </c>
      <c r="V201" s="160">
        <f>ROUND(E201*U201,2)</f>
        <v>0</v>
      </c>
      <c r="W201" s="160"/>
      <c r="X201" s="150"/>
      <c r="Y201" s="150"/>
      <c r="Z201" s="150"/>
      <c r="AA201" s="150"/>
      <c r="AB201" s="150"/>
      <c r="AC201" s="150"/>
      <c r="AD201" s="150"/>
      <c r="AE201" s="150"/>
      <c r="AF201" s="150"/>
      <c r="AG201" s="150" t="s">
        <v>340</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42"/>
      <c r="D202" s="243"/>
      <c r="E202" s="243"/>
      <c r="F202" s="243"/>
      <c r="G202" s="243"/>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295</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74">
        <v>74</v>
      </c>
      <c r="B203" s="175" t="s">
        <v>1537</v>
      </c>
      <c r="C203" s="185" t="s">
        <v>1538</v>
      </c>
      <c r="D203" s="176" t="s">
        <v>359</v>
      </c>
      <c r="E203" s="177">
        <v>6</v>
      </c>
      <c r="F203" s="178"/>
      <c r="G203" s="179">
        <f>ROUND(E203*F203,2)</f>
        <v>0</v>
      </c>
      <c r="H203" s="178"/>
      <c r="I203" s="179">
        <f>ROUND(E203*H203,2)</f>
        <v>0</v>
      </c>
      <c r="J203" s="178"/>
      <c r="K203" s="179">
        <f>ROUND(E203*J203,2)</f>
        <v>0</v>
      </c>
      <c r="L203" s="179">
        <v>21</v>
      </c>
      <c r="M203" s="179">
        <f>G203*(1+L203/100)</f>
        <v>0</v>
      </c>
      <c r="N203" s="179">
        <v>2.7E-4</v>
      </c>
      <c r="O203" s="179">
        <f>ROUND(E203*N203,2)</f>
        <v>0</v>
      </c>
      <c r="P203" s="179">
        <v>0</v>
      </c>
      <c r="Q203" s="179">
        <f>ROUND(E203*P203,2)</f>
        <v>0</v>
      </c>
      <c r="R203" s="179" t="s">
        <v>1384</v>
      </c>
      <c r="S203" s="179" t="s">
        <v>290</v>
      </c>
      <c r="T203" s="180" t="s">
        <v>291</v>
      </c>
      <c r="U203" s="160">
        <v>0</v>
      </c>
      <c r="V203" s="160">
        <f>ROUND(E203*U203,2)</f>
        <v>0</v>
      </c>
      <c r="W203" s="160"/>
      <c r="X203" s="150"/>
      <c r="Y203" s="150"/>
      <c r="Z203" s="150"/>
      <c r="AA203" s="150"/>
      <c r="AB203" s="150"/>
      <c r="AC203" s="150"/>
      <c r="AD203" s="150"/>
      <c r="AE203" s="150"/>
      <c r="AF203" s="150"/>
      <c r="AG203" s="150" t="s">
        <v>340</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42"/>
      <c r="D204" s="243"/>
      <c r="E204" s="243"/>
      <c r="F204" s="243"/>
      <c r="G204" s="243"/>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295</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74">
        <v>75</v>
      </c>
      <c r="B205" s="175" t="s">
        <v>1539</v>
      </c>
      <c r="C205" s="185" t="s">
        <v>1540</v>
      </c>
      <c r="D205" s="176" t="s">
        <v>359</v>
      </c>
      <c r="E205" s="177">
        <v>2</v>
      </c>
      <c r="F205" s="178"/>
      <c r="G205" s="179">
        <f>ROUND(E205*F205,2)</f>
        <v>0</v>
      </c>
      <c r="H205" s="178"/>
      <c r="I205" s="179">
        <f>ROUND(E205*H205,2)</f>
        <v>0</v>
      </c>
      <c r="J205" s="178"/>
      <c r="K205" s="179">
        <f>ROUND(E205*J205,2)</f>
        <v>0</v>
      </c>
      <c r="L205" s="179">
        <v>21</v>
      </c>
      <c r="M205" s="179">
        <f>G205*(1+L205/100)</f>
        <v>0</v>
      </c>
      <c r="N205" s="179">
        <v>1.1800000000000001E-3</v>
      </c>
      <c r="O205" s="179">
        <f>ROUND(E205*N205,2)</f>
        <v>0</v>
      </c>
      <c r="P205" s="179">
        <v>0</v>
      </c>
      <c r="Q205" s="179">
        <f>ROUND(E205*P205,2)</f>
        <v>0</v>
      </c>
      <c r="R205" s="179" t="s">
        <v>1384</v>
      </c>
      <c r="S205" s="179" t="s">
        <v>290</v>
      </c>
      <c r="T205" s="180" t="s">
        <v>291</v>
      </c>
      <c r="U205" s="160">
        <v>0</v>
      </c>
      <c r="V205" s="160">
        <f>ROUND(E205*U205,2)</f>
        <v>0</v>
      </c>
      <c r="W205" s="160"/>
      <c r="X205" s="150"/>
      <c r="Y205" s="150"/>
      <c r="Z205" s="150"/>
      <c r="AA205" s="150"/>
      <c r="AB205" s="150"/>
      <c r="AC205" s="150"/>
      <c r="AD205" s="150"/>
      <c r="AE205" s="150"/>
      <c r="AF205" s="150"/>
      <c r="AG205" s="150" t="s">
        <v>340</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2"/>
      <c r="D206" s="243"/>
      <c r="E206" s="243"/>
      <c r="F206" s="243"/>
      <c r="G206" s="243"/>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295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ht="22.5" outlineLevel="1" x14ac:dyDescent="0.2">
      <c r="A207" s="174">
        <v>76</v>
      </c>
      <c r="B207" s="175" t="s">
        <v>1541</v>
      </c>
      <c r="C207" s="185" t="s">
        <v>1542</v>
      </c>
      <c r="D207" s="176" t="s">
        <v>359</v>
      </c>
      <c r="E207" s="177">
        <v>30</v>
      </c>
      <c r="F207" s="178"/>
      <c r="G207" s="179">
        <f>ROUND(E207*F207,2)</f>
        <v>0</v>
      </c>
      <c r="H207" s="178"/>
      <c r="I207" s="179">
        <f>ROUND(E207*H207,2)</f>
        <v>0</v>
      </c>
      <c r="J207" s="178"/>
      <c r="K207" s="179">
        <f>ROUND(E207*J207,2)</f>
        <v>0</v>
      </c>
      <c r="L207" s="179">
        <v>21</v>
      </c>
      <c r="M207" s="179">
        <f>G207*(1+L207/100)</f>
        <v>0</v>
      </c>
      <c r="N207" s="179">
        <v>1.9000000000000001E-4</v>
      </c>
      <c r="O207" s="179">
        <f>ROUND(E207*N207,2)</f>
        <v>0.01</v>
      </c>
      <c r="P207" s="179">
        <v>0</v>
      </c>
      <c r="Q207" s="179">
        <f>ROUND(E207*P207,2)</f>
        <v>0</v>
      </c>
      <c r="R207" s="179" t="s">
        <v>1384</v>
      </c>
      <c r="S207" s="179" t="s">
        <v>290</v>
      </c>
      <c r="T207" s="180" t="s">
        <v>291</v>
      </c>
      <c r="U207" s="160">
        <v>0</v>
      </c>
      <c r="V207" s="160">
        <f>ROUND(E207*U207,2)</f>
        <v>0</v>
      </c>
      <c r="W207" s="160"/>
      <c r="X207" s="150"/>
      <c r="Y207" s="150"/>
      <c r="Z207" s="150"/>
      <c r="AA207" s="150"/>
      <c r="AB207" s="150"/>
      <c r="AC207" s="150"/>
      <c r="AD207" s="150"/>
      <c r="AE207" s="150"/>
      <c r="AF207" s="150"/>
      <c r="AG207" s="150" t="s">
        <v>340</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242"/>
      <c r="D208" s="243"/>
      <c r="E208" s="243"/>
      <c r="F208" s="243"/>
      <c r="G208" s="243"/>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295</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22.5" outlineLevel="1" x14ac:dyDescent="0.2">
      <c r="A209" s="174">
        <v>77</v>
      </c>
      <c r="B209" s="175" t="s">
        <v>1543</v>
      </c>
      <c r="C209" s="185" t="s">
        <v>1544</v>
      </c>
      <c r="D209" s="176" t="s">
        <v>359</v>
      </c>
      <c r="E209" s="177">
        <v>1</v>
      </c>
      <c r="F209" s="178"/>
      <c r="G209" s="179">
        <f>ROUND(E209*F209,2)</f>
        <v>0</v>
      </c>
      <c r="H209" s="178"/>
      <c r="I209" s="179">
        <f>ROUND(E209*H209,2)</f>
        <v>0</v>
      </c>
      <c r="J209" s="178"/>
      <c r="K209" s="179">
        <f>ROUND(E209*J209,2)</f>
        <v>0</v>
      </c>
      <c r="L209" s="179">
        <v>21</v>
      </c>
      <c r="M209" s="179">
        <f>G209*(1+L209/100)</f>
        <v>0</v>
      </c>
      <c r="N209" s="179">
        <v>2.5000000000000001E-4</v>
      </c>
      <c r="O209" s="179">
        <f>ROUND(E209*N209,2)</f>
        <v>0</v>
      </c>
      <c r="P209" s="179">
        <v>0</v>
      </c>
      <c r="Q209" s="179">
        <f>ROUND(E209*P209,2)</f>
        <v>0</v>
      </c>
      <c r="R209" s="179" t="s">
        <v>1384</v>
      </c>
      <c r="S209" s="179" t="s">
        <v>290</v>
      </c>
      <c r="T209" s="180" t="s">
        <v>291</v>
      </c>
      <c r="U209" s="160">
        <v>0</v>
      </c>
      <c r="V209" s="160">
        <f>ROUND(E209*U209,2)</f>
        <v>0</v>
      </c>
      <c r="W209" s="160"/>
      <c r="X209" s="150"/>
      <c r="Y209" s="150"/>
      <c r="Z209" s="150"/>
      <c r="AA209" s="150"/>
      <c r="AB209" s="150"/>
      <c r="AC209" s="150"/>
      <c r="AD209" s="150"/>
      <c r="AE209" s="150"/>
      <c r="AF209" s="150"/>
      <c r="AG209" s="150" t="s">
        <v>340</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2"/>
      <c r="D210" s="243"/>
      <c r="E210" s="243"/>
      <c r="F210" s="243"/>
      <c r="G210" s="243"/>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295</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ht="22.5" outlineLevel="1" x14ac:dyDescent="0.2">
      <c r="A211" s="174">
        <v>78</v>
      </c>
      <c r="B211" s="175" t="s">
        <v>1545</v>
      </c>
      <c r="C211" s="185" t="s">
        <v>1546</v>
      </c>
      <c r="D211" s="176" t="s">
        <v>359</v>
      </c>
      <c r="E211" s="177">
        <v>3</v>
      </c>
      <c r="F211" s="178"/>
      <c r="G211" s="179">
        <f>ROUND(E211*F211,2)</f>
        <v>0</v>
      </c>
      <c r="H211" s="178"/>
      <c r="I211" s="179">
        <f>ROUND(E211*H211,2)</f>
        <v>0</v>
      </c>
      <c r="J211" s="178"/>
      <c r="K211" s="179">
        <f>ROUND(E211*J211,2)</f>
        <v>0</v>
      </c>
      <c r="L211" s="179">
        <v>21</v>
      </c>
      <c r="M211" s="179">
        <f>G211*(1+L211/100)</f>
        <v>0</v>
      </c>
      <c r="N211" s="179">
        <v>4.6000000000000001E-4</v>
      </c>
      <c r="O211" s="179">
        <f>ROUND(E211*N211,2)</f>
        <v>0</v>
      </c>
      <c r="P211" s="179">
        <v>0</v>
      </c>
      <c r="Q211" s="179">
        <f>ROUND(E211*P211,2)</f>
        <v>0</v>
      </c>
      <c r="R211" s="179" t="s">
        <v>1384</v>
      </c>
      <c r="S211" s="179" t="s">
        <v>290</v>
      </c>
      <c r="T211" s="180" t="s">
        <v>291</v>
      </c>
      <c r="U211" s="160">
        <v>0</v>
      </c>
      <c r="V211" s="160">
        <f>ROUND(E211*U211,2)</f>
        <v>0</v>
      </c>
      <c r="W211" s="160"/>
      <c r="X211" s="150"/>
      <c r="Y211" s="150"/>
      <c r="Z211" s="150"/>
      <c r="AA211" s="150"/>
      <c r="AB211" s="150"/>
      <c r="AC211" s="150"/>
      <c r="AD211" s="150"/>
      <c r="AE211" s="150"/>
      <c r="AF211" s="150"/>
      <c r="AG211" s="150" t="s">
        <v>340</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2"/>
      <c r="D212" s="243"/>
      <c r="E212" s="243"/>
      <c r="F212" s="243"/>
      <c r="G212" s="243"/>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295</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ht="22.5" outlineLevel="1" x14ac:dyDescent="0.2">
      <c r="A213" s="174">
        <v>79</v>
      </c>
      <c r="B213" s="175" t="s">
        <v>1547</v>
      </c>
      <c r="C213" s="185" t="s">
        <v>1548</v>
      </c>
      <c r="D213" s="176" t="s">
        <v>359</v>
      </c>
      <c r="E213" s="177">
        <v>1</v>
      </c>
      <c r="F213" s="178"/>
      <c r="G213" s="179">
        <f>ROUND(E213*F213,2)</f>
        <v>0</v>
      </c>
      <c r="H213" s="178"/>
      <c r="I213" s="179">
        <f>ROUND(E213*H213,2)</f>
        <v>0</v>
      </c>
      <c r="J213" s="178"/>
      <c r="K213" s="179">
        <f>ROUND(E213*J213,2)</f>
        <v>0</v>
      </c>
      <c r="L213" s="179">
        <v>21</v>
      </c>
      <c r="M213" s="179">
        <f>G213*(1+L213/100)</f>
        <v>0</v>
      </c>
      <c r="N213" s="179">
        <v>1.42E-3</v>
      </c>
      <c r="O213" s="179">
        <f>ROUND(E213*N213,2)</f>
        <v>0</v>
      </c>
      <c r="P213" s="179">
        <v>0</v>
      </c>
      <c r="Q213" s="179">
        <f>ROUND(E213*P213,2)</f>
        <v>0</v>
      </c>
      <c r="R213" s="179" t="s">
        <v>1384</v>
      </c>
      <c r="S213" s="179" t="s">
        <v>290</v>
      </c>
      <c r="T213" s="180" t="s">
        <v>291</v>
      </c>
      <c r="U213" s="160">
        <v>0</v>
      </c>
      <c r="V213" s="160">
        <f>ROUND(E213*U213,2)</f>
        <v>0</v>
      </c>
      <c r="W213" s="160"/>
      <c r="X213" s="150"/>
      <c r="Y213" s="150"/>
      <c r="Z213" s="150"/>
      <c r="AA213" s="150"/>
      <c r="AB213" s="150"/>
      <c r="AC213" s="150"/>
      <c r="AD213" s="150"/>
      <c r="AE213" s="150"/>
      <c r="AF213" s="150"/>
      <c r="AG213" s="150" t="s">
        <v>340</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42"/>
      <c r="D214" s="243"/>
      <c r="E214" s="243"/>
      <c r="F214" s="243"/>
      <c r="G214" s="243"/>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295</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ht="22.5" outlineLevel="1" x14ac:dyDescent="0.2">
      <c r="A215" s="174">
        <v>80</v>
      </c>
      <c r="B215" s="175" t="s">
        <v>1549</v>
      </c>
      <c r="C215" s="185" t="s">
        <v>1550</v>
      </c>
      <c r="D215" s="176" t="s">
        <v>359</v>
      </c>
      <c r="E215" s="177">
        <v>10</v>
      </c>
      <c r="F215" s="178"/>
      <c r="G215" s="179">
        <f>ROUND(E215*F215,2)</f>
        <v>0</v>
      </c>
      <c r="H215" s="178"/>
      <c r="I215" s="179">
        <f>ROUND(E215*H215,2)</f>
        <v>0</v>
      </c>
      <c r="J215" s="178"/>
      <c r="K215" s="179">
        <f>ROUND(E215*J215,2)</f>
        <v>0</v>
      </c>
      <c r="L215" s="179">
        <v>21</v>
      </c>
      <c r="M215" s="179">
        <f>G215*(1+L215/100)</f>
        <v>0</v>
      </c>
      <c r="N215" s="179">
        <v>2.5200000000000001E-3</v>
      </c>
      <c r="O215" s="179">
        <f>ROUND(E215*N215,2)</f>
        <v>0.03</v>
      </c>
      <c r="P215" s="179">
        <v>0</v>
      </c>
      <c r="Q215" s="179">
        <f>ROUND(E215*P215,2)</f>
        <v>0</v>
      </c>
      <c r="R215" s="179" t="s">
        <v>1384</v>
      </c>
      <c r="S215" s="179" t="s">
        <v>290</v>
      </c>
      <c r="T215" s="180" t="s">
        <v>291</v>
      </c>
      <c r="U215" s="160">
        <v>0</v>
      </c>
      <c r="V215" s="160">
        <f>ROUND(E215*U215,2)</f>
        <v>0</v>
      </c>
      <c r="W215" s="160"/>
      <c r="X215" s="150"/>
      <c r="Y215" s="150"/>
      <c r="Z215" s="150"/>
      <c r="AA215" s="150"/>
      <c r="AB215" s="150"/>
      <c r="AC215" s="150"/>
      <c r="AD215" s="150"/>
      <c r="AE215" s="150"/>
      <c r="AF215" s="150"/>
      <c r="AG215" s="150" t="s">
        <v>340</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2"/>
      <c r="D216" s="243"/>
      <c r="E216" s="243"/>
      <c r="F216" s="243"/>
      <c r="G216" s="243"/>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295</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ht="22.5" outlineLevel="1" x14ac:dyDescent="0.2">
      <c r="A217" s="174">
        <v>81</v>
      </c>
      <c r="B217" s="175" t="s">
        <v>1551</v>
      </c>
      <c r="C217" s="185" t="s">
        <v>1552</v>
      </c>
      <c r="D217" s="176" t="s">
        <v>359</v>
      </c>
      <c r="E217" s="177">
        <v>30</v>
      </c>
      <c r="F217" s="178"/>
      <c r="G217" s="179">
        <f>ROUND(E217*F217,2)</f>
        <v>0</v>
      </c>
      <c r="H217" s="178"/>
      <c r="I217" s="179">
        <f>ROUND(E217*H217,2)</f>
        <v>0</v>
      </c>
      <c r="J217" s="178"/>
      <c r="K217" s="179">
        <f>ROUND(E217*J217,2)</f>
        <v>0</v>
      </c>
      <c r="L217" s="179">
        <v>21</v>
      </c>
      <c r="M217" s="179">
        <f>G217*(1+L217/100)</f>
        <v>0</v>
      </c>
      <c r="N217" s="179">
        <v>2.4000000000000001E-4</v>
      </c>
      <c r="O217" s="179">
        <f>ROUND(E217*N217,2)</f>
        <v>0.01</v>
      </c>
      <c r="P217" s="179">
        <v>0</v>
      </c>
      <c r="Q217" s="179">
        <f>ROUND(E217*P217,2)</f>
        <v>0</v>
      </c>
      <c r="R217" s="179" t="s">
        <v>1384</v>
      </c>
      <c r="S217" s="179" t="s">
        <v>290</v>
      </c>
      <c r="T217" s="180" t="s">
        <v>291</v>
      </c>
      <c r="U217" s="160">
        <v>0</v>
      </c>
      <c r="V217" s="160">
        <f>ROUND(E217*U217,2)</f>
        <v>0</v>
      </c>
      <c r="W217" s="160"/>
      <c r="X217" s="150"/>
      <c r="Y217" s="150"/>
      <c r="Z217" s="150"/>
      <c r="AA217" s="150"/>
      <c r="AB217" s="150"/>
      <c r="AC217" s="150"/>
      <c r="AD217" s="150"/>
      <c r="AE217" s="150"/>
      <c r="AF217" s="150"/>
      <c r="AG217" s="150" t="s">
        <v>340</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4" t="s">
        <v>1553</v>
      </c>
      <c r="D218" s="245"/>
      <c r="E218" s="245"/>
      <c r="F218" s="245"/>
      <c r="G218" s="245"/>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294</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6"/>
      <c r="D219" s="247"/>
      <c r="E219" s="247"/>
      <c r="F219" s="247"/>
      <c r="G219" s="247"/>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295</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74">
        <v>82</v>
      </c>
      <c r="B220" s="175" t="s">
        <v>1554</v>
      </c>
      <c r="C220" s="185" t="s">
        <v>1555</v>
      </c>
      <c r="D220" s="176" t="s">
        <v>384</v>
      </c>
      <c r="E220" s="177">
        <v>9.8800000000000008</v>
      </c>
      <c r="F220" s="178"/>
      <c r="G220" s="179">
        <f>ROUND(E220*F220,2)</f>
        <v>0</v>
      </c>
      <c r="H220" s="178"/>
      <c r="I220" s="179">
        <f>ROUND(E220*H220,2)</f>
        <v>0</v>
      </c>
      <c r="J220" s="178"/>
      <c r="K220" s="179">
        <f>ROUND(E220*J220,2)</f>
        <v>0</v>
      </c>
      <c r="L220" s="179">
        <v>21</v>
      </c>
      <c r="M220" s="179">
        <f>G220*(1+L220/100)</f>
        <v>0</v>
      </c>
      <c r="N220" s="179">
        <v>8.0000000000000007E-5</v>
      </c>
      <c r="O220" s="179">
        <f>ROUND(E220*N220,2)</f>
        <v>0</v>
      </c>
      <c r="P220" s="179">
        <v>0</v>
      </c>
      <c r="Q220" s="179">
        <f>ROUND(E220*P220,2)</f>
        <v>0</v>
      </c>
      <c r="R220" s="179" t="s">
        <v>601</v>
      </c>
      <c r="S220" s="179" t="s">
        <v>290</v>
      </c>
      <c r="T220" s="180" t="s">
        <v>291</v>
      </c>
      <c r="U220" s="160">
        <v>0</v>
      </c>
      <c r="V220" s="160">
        <f>ROUND(E220*U220,2)</f>
        <v>0</v>
      </c>
      <c r="W220" s="160"/>
      <c r="X220" s="150"/>
      <c r="Y220" s="150"/>
      <c r="Z220" s="150"/>
      <c r="AA220" s="150"/>
      <c r="AB220" s="150"/>
      <c r="AC220" s="150"/>
      <c r="AD220" s="150"/>
      <c r="AE220" s="150"/>
      <c r="AF220" s="150"/>
      <c r="AG220" s="150" t="s">
        <v>340</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1556</v>
      </c>
      <c r="D221" s="165"/>
      <c r="E221" s="166">
        <v>9.8800000000000008</v>
      </c>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315</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6"/>
      <c r="D222" s="247"/>
      <c r="E222" s="247"/>
      <c r="F222" s="247"/>
      <c r="G222" s="247"/>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295</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74">
        <v>83</v>
      </c>
      <c r="B223" s="175" t="s">
        <v>1557</v>
      </c>
      <c r="C223" s="185" t="s">
        <v>1558</v>
      </c>
      <c r="D223" s="176" t="s">
        <v>432</v>
      </c>
      <c r="E223" s="177">
        <v>152</v>
      </c>
      <c r="F223" s="178"/>
      <c r="G223" s="179">
        <f>ROUND(E223*F223,2)</f>
        <v>0</v>
      </c>
      <c r="H223" s="178"/>
      <c r="I223" s="179">
        <f>ROUND(E223*H223,2)</f>
        <v>0</v>
      </c>
      <c r="J223" s="178"/>
      <c r="K223" s="179">
        <f>ROUND(E223*J223,2)</f>
        <v>0</v>
      </c>
      <c r="L223" s="179">
        <v>21</v>
      </c>
      <c r="M223" s="179">
        <f>G223*(1+L223/100)</f>
        <v>0</v>
      </c>
      <c r="N223" s="179">
        <v>3.0000000000000001E-5</v>
      </c>
      <c r="O223" s="179">
        <f>ROUND(E223*N223,2)</f>
        <v>0</v>
      </c>
      <c r="P223" s="179">
        <v>0</v>
      </c>
      <c r="Q223" s="179">
        <f>ROUND(E223*P223,2)</f>
        <v>0</v>
      </c>
      <c r="R223" s="179" t="s">
        <v>601</v>
      </c>
      <c r="S223" s="179" t="s">
        <v>290</v>
      </c>
      <c r="T223" s="180" t="s">
        <v>291</v>
      </c>
      <c r="U223" s="160">
        <v>0</v>
      </c>
      <c r="V223" s="160">
        <f>ROUND(E223*U223,2)</f>
        <v>0</v>
      </c>
      <c r="W223" s="160"/>
      <c r="X223" s="150"/>
      <c r="Y223" s="150"/>
      <c r="Z223" s="150"/>
      <c r="AA223" s="150"/>
      <c r="AB223" s="150"/>
      <c r="AC223" s="150"/>
      <c r="AD223" s="150"/>
      <c r="AE223" s="150"/>
      <c r="AF223" s="150"/>
      <c r="AG223" s="150" t="s">
        <v>340</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59" t="s">
        <v>1559</v>
      </c>
      <c r="D224" s="260"/>
      <c r="E224" s="260"/>
      <c r="F224" s="260"/>
      <c r="G224" s="2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370</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1470</v>
      </c>
      <c r="D225" s="165"/>
      <c r="E225" s="166">
        <v>8</v>
      </c>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315</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1471</v>
      </c>
      <c r="D226" s="165"/>
      <c r="E226" s="166">
        <v>36</v>
      </c>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315</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1560</v>
      </c>
      <c r="D227" s="165"/>
      <c r="E227" s="166">
        <v>16</v>
      </c>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315</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1473</v>
      </c>
      <c r="D228" s="165"/>
      <c r="E228" s="166">
        <v>32</v>
      </c>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315</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1476</v>
      </c>
      <c r="D229" s="165"/>
      <c r="E229" s="166">
        <v>60</v>
      </c>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295</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4">
        <v>84</v>
      </c>
      <c r="B231" s="175" t="s">
        <v>1410</v>
      </c>
      <c r="C231" s="185" t="s">
        <v>1411</v>
      </c>
      <c r="D231" s="176" t="s">
        <v>0</v>
      </c>
      <c r="E231" s="177">
        <v>5118.1387000000004</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t="s">
        <v>1384</v>
      </c>
      <c r="S231" s="179" t="s">
        <v>290</v>
      </c>
      <c r="T231" s="180" t="s">
        <v>291</v>
      </c>
      <c r="U231" s="160">
        <v>0</v>
      </c>
      <c r="V231" s="160">
        <f>ROUND(E231*U231,2)</f>
        <v>0</v>
      </c>
      <c r="W231" s="160"/>
      <c r="X231" s="150"/>
      <c r="Y231" s="150"/>
      <c r="Z231" s="150"/>
      <c r="AA231" s="150"/>
      <c r="AB231" s="150"/>
      <c r="AC231" s="150"/>
      <c r="AD231" s="150"/>
      <c r="AE231" s="150"/>
      <c r="AF231" s="150"/>
      <c r="AG231" s="150" t="s">
        <v>340</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2"/>
      <c r="D232" s="243"/>
      <c r="E232" s="243"/>
      <c r="F232" s="243"/>
      <c r="G232" s="243"/>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295</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4">
        <v>85</v>
      </c>
      <c r="B233" s="175" t="s">
        <v>1561</v>
      </c>
      <c r="C233" s="185" t="s">
        <v>1562</v>
      </c>
      <c r="D233" s="176" t="s">
        <v>949</v>
      </c>
      <c r="E233" s="177">
        <v>50</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322</v>
      </c>
      <c r="T233" s="180" t="s">
        <v>291</v>
      </c>
      <c r="U233" s="160">
        <v>0</v>
      </c>
      <c r="V233" s="160">
        <f>ROUND(E233*U233,2)</f>
        <v>0</v>
      </c>
      <c r="W233" s="160"/>
      <c r="X233" s="150"/>
      <c r="Y233" s="150"/>
      <c r="Z233" s="150"/>
      <c r="AA233" s="150"/>
      <c r="AB233" s="150"/>
      <c r="AC233" s="150"/>
      <c r="AD233" s="150"/>
      <c r="AE233" s="150"/>
      <c r="AF233" s="150"/>
      <c r="AG233" s="150" t="s">
        <v>340</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2"/>
      <c r="D234" s="243"/>
      <c r="E234" s="243"/>
      <c r="F234" s="243"/>
      <c r="G234" s="243"/>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295</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22.5" outlineLevel="1" x14ac:dyDescent="0.2">
      <c r="A235" s="174">
        <v>86</v>
      </c>
      <c r="B235" s="175" t="s">
        <v>1563</v>
      </c>
      <c r="C235" s="185" t="s">
        <v>1564</v>
      </c>
      <c r="D235" s="176" t="s">
        <v>856</v>
      </c>
      <c r="E235" s="177">
        <v>1</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322</v>
      </c>
      <c r="T235" s="180" t="s">
        <v>291</v>
      </c>
      <c r="U235" s="160">
        <v>0</v>
      </c>
      <c r="V235" s="160">
        <f>ROUND(E235*U235,2)</f>
        <v>0</v>
      </c>
      <c r="W235" s="160"/>
      <c r="X235" s="150"/>
      <c r="Y235" s="150"/>
      <c r="Z235" s="150"/>
      <c r="AA235" s="150"/>
      <c r="AB235" s="150"/>
      <c r="AC235" s="150"/>
      <c r="AD235" s="150"/>
      <c r="AE235" s="150"/>
      <c r="AF235" s="150"/>
      <c r="AG235" s="150" t="s">
        <v>340</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2"/>
      <c r="D236" s="243"/>
      <c r="E236" s="243"/>
      <c r="F236" s="243"/>
      <c r="G236" s="243"/>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295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2.5" outlineLevel="1" x14ac:dyDescent="0.2">
      <c r="A237" s="174">
        <v>87</v>
      </c>
      <c r="B237" s="175" t="s">
        <v>1565</v>
      </c>
      <c r="C237" s="185" t="s">
        <v>1566</v>
      </c>
      <c r="D237" s="176" t="s">
        <v>856</v>
      </c>
      <c r="E237" s="177">
        <v>1</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322</v>
      </c>
      <c r="T237" s="180" t="s">
        <v>291</v>
      </c>
      <c r="U237" s="160">
        <v>0</v>
      </c>
      <c r="V237" s="160">
        <f>ROUND(E237*U237,2)</f>
        <v>0</v>
      </c>
      <c r="W237" s="160"/>
      <c r="X237" s="150"/>
      <c r="Y237" s="150"/>
      <c r="Z237" s="150"/>
      <c r="AA237" s="150"/>
      <c r="AB237" s="150"/>
      <c r="AC237" s="150"/>
      <c r="AD237" s="150"/>
      <c r="AE237" s="150"/>
      <c r="AF237" s="150"/>
      <c r="AG237" s="150" t="s">
        <v>340</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2"/>
      <c r="D238" s="243"/>
      <c r="E238" s="243"/>
      <c r="F238" s="243"/>
      <c r="G238" s="243"/>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295</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74">
        <v>88</v>
      </c>
      <c r="B239" s="175" t="s">
        <v>1567</v>
      </c>
      <c r="C239" s="185" t="s">
        <v>1568</v>
      </c>
      <c r="D239" s="176" t="s">
        <v>856</v>
      </c>
      <c r="E239" s="177">
        <v>1</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322</v>
      </c>
      <c r="T239" s="180" t="s">
        <v>291</v>
      </c>
      <c r="U239" s="160">
        <v>0</v>
      </c>
      <c r="V239" s="160">
        <f>ROUND(E239*U239,2)</f>
        <v>0</v>
      </c>
      <c r="W239" s="160"/>
      <c r="X239" s="150"/>
      <c r="Y239" s="150"/>
      <c r="Z239" s="150"/>
      <c r="AA239" s="150"/>
      <c r="AB239" s="150"/>
      <c r="AC239" s="150"/>
      <c r="AD239" s="150"/>
      <c r="AE239" s="150"/>
      <c r="AF239" s="150"/>
      <c r="AG239" s="150" t="s">
        <v>340</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2"/>
      <c r="D240" s="243"/>
      <c r="E240" s="243"/>
      <c r="F240" s="243"/>
      <c r="G240" s="243"/>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295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ht="22.5" outlineLevel="1" x14ac:dyDescent="0.2">
      <c r="A241" s="174">
        <v>89</v>
      </c>
      <c r="B241" s="175" t="s">
        <v>1569</v>
      </c>
      <c r="C241" s="185" t="s">
        <v>1570</v>
      </c>
      <c r="D241" s="176" t="s">
        <v>856</v>
      </c>
      <c r="E241" s="177">
        <v>1</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322</v>
      </c>
      <c r="T241" s="180" t="s">
        <v>291</v>
      </c>
      <c r="U241" s="160">
        <v>0</v>
      </c>
      <c r="V241" s="160">
        <f>ROUND(E241*U241,2)</f>
        <v>0</v>
      </c>
      <c r="W241" s="160"/>
      <c r="X241" s="150"/>
      <c r="Y241" s="150"/>
      <c r="Z241" s="150"/>
      <c r="AA241" s="150"/>
      <c r="AB241" s="150"/>
      <c r="AC241" s="150"/>
      <c r="AD241" s="150"/>
      <c r="AE241" s="150"/>
      <c r="AF241" s="150"/>
      <c r="AG241" s="150" t="s">
        <v>340</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295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22.5" outlineLevel="1" x14ac:dyDescent="0.2">
      <c r="A243" s="174">
        <v>90</v>
      </c>
      <c r="B243" s="175" t="s">
        <v>1571</v>
      </c>
      <c r="C243" s="185" t="s">
        <v>1572</v>
      </c>
      <c r="D243" s="176" t="s">
        <v>856</v>
      </c>
      <c r="E243" s="177">
        <v>1</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322</v>
      </c>
      <c r="T243" s="180" t="s">
        <v>291</v>
      </c>
      <c r="U243" s="160">
        <v>0</v>
      </c>
      <c r="V243" s="160">
        <f>ROUND(E243*U243,2)</f>
        <v>0</v>
      </c>
      <c r="W243" s="160"/>
      <c r="X243" s="150"/>
      <c r="Y243" s="150"/>
      <c r="Z243" s="150"/>
      <c r="AA243" s="150"/>
      <c r="AB243" s="150"/>
      <c r="AC243" s="150"/>
      <c r="AD243" s="150"/>
      <c r="AE243" s="150"/>
      <c r="AF243" s="150"/>
      <c r="AG243" s="150" t="s">
        <v>340</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2"/>
      <c r="D244" s="243"/>
      <c r="E244" s="243"/>
      <c r="F244" s="243"/>
      <c r="G244" s="243"/>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295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91</v>
      </c>
      <c r="B245" s="175" t="s">
        <v>1573</v>
      </c>
      <c r="C245" s="185" t="s">
        <v>1574</v>
      </c>
      <c r="D245" s="176" t="s">
        <v>856</v>
      </c>
      <c r="E245" s="177">
        <v>5</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322</v>
      </c>
      <c r="T245" s="180" t="s">
        <v>291</v>
      </c>
      <c r="U245" s="160">
        <v>0</v>
      </c>
      <c r="V245" s="160">
        <f>ROUND(E245*U245,2)</f>
        <v>0</v>
      </c>
      <c r="W245" s="160"/>
      <c r="X245" s="150"/>
      <c r="Y245" s="150"/>
      <c r="Z245" s="150"/>
      <c r="AA245" s="150"/>
      <c r="AB245" s="150"/>
      <c r="AC245" s="150"/>
      <c r="AD245" s="150"/>
      <c r="AE245" s="150"/>
      <c r="AF245" s="150"/>
      <c r="AG245" s="150" t="s">
        <v>340</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42"/>
      <c r="D246" s="243"/>
      <c r="E246" s="243"/>
      <c r="F246" s="243"/>
      <c r="G246" s="243"/>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295</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74">
        <v>92</v>
      </c>
      <c r="B247" s="175" t="s">
        <v>1575</v>
      </c>
      <c r="C247" s="185" t="s">
        <v>1576</v>
      </c>
      <c r="D247" s="176" t="s">
        <v>856</v>
      </c>
      <c r="E247" s="177">
        <v>30</v>
      </c>
      <c r="F247" s="178"/>
      <c r="G247" s="179">
        <f>ROUND(E247*F247,2)</f>
        <v>0</v>
      </c>
      <c r="H247" s="178"/>
      <c r="I247" s="179">
        <f>ROUND(E247*H247,2)</f>
        <v>0</v>
      </c>
      <c r="J247" s="178"/>
      <c r="K247" s="179">
        <f>ROUND(E247*J247,2)</f>
        <v>0</v>
      </c>
      <c r="L247" s="179">
        <v>21</v>
      </c>
      <c r="M247" s="179">
        <f>G247*(1+L247/100)</f>
        <v>0</v>
      </c>
      <c r="N247" s="179">
        <v>0</v>
      </c>
      <c r="O247" s="179">
        <f>ROUND(E247*N247,2)</f>
        <v>0</v>
      </c>
      <c r="P247" s="179">
        <v>0</v>
      </c>
      <c r="Q247" s="179">
        <f>ROUND(E247*P247,2)</f>
        <v>0</v>
      </c>
      <c r="R247" s="179"/>
      <c r="S247" s="179" t="s">
        <v>322</v>
      </c>
      <c r="T247" s="180" t="s">
        <v>291</v>
      </c>
      <c r="U247" s="160">
        <v>0</v>
      </c>
      <c r="V247" s="160">
        <f>ROUND(E247*U247,2)</f>
        <v>0</v>
      </c>
      <c r="W247" s="160"/>
      <c r="X247" s="150"/>
      <c r="Y247" s="150"/>
      <c r="Z247" s="150"/>
      <c r="AA247" s="150"/>
      <c r="AB247" s="150"/>
      <c r="AC247" s="150"/>
      <c r="AD247" s="150"/>
      <c r="AE247" s="150"/>
      <c r="AF247" s="150"/>
      <c r="AG247" s="150" t="s">
        <v>340</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2"/>
      <c r="D248" s="243"/>
      <c r="E248" s="243"/>
      <c r="F248" s="243"/>
      <c r="G248" s="243"/>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295</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74">
        <v>93</v>
      </c>
      <c r="B249" s="175" t="s">
        <v>1577</v>
      </c>
      <c r="C249" s="185" t="s">
        <v>1578</v>
      </c>
      <c r="D249" s="176" t="s">
        <v>856</v>
      </c>
      <c r="E249" s="177">
        <v>2</v>
      </c>
      <c r="F249" s="178"/>
      <c r="G249" s="179">
        <f>ROUND(E249*F249,2)</f>
        <v>0</v>
      </c>
      <c r="H249" s="178"/>
      <c r="I249" s="179">
        <f>ROUND(E249*H249,2)</f>
        <v>0</v>
      </c>
      <c r="J249" s="178"/>
      <c r="K249" s="179">
        <f>ROUND(E249*J249,2)</f>
        <v>0</v>
      </c>
      <c r="L249" s="179">
        <v>21</v>
      </c>
      <c r="M249" s="179">
        <f>G249*(1+L249/100)</f>
        <v>0</v>
      </c>
      <c r="N249" s="179">
        <v>0</v>
      </c>
      <c r="O249" s="179">
        <f>ROUND(E249*N249,2)</f>
        <v>0</v>
      </c>
      <c r="P249" s="179">
        <v>0</v>
      </c>
      <c r="Q249" s="179">
        <f>ROUND(E249*P249,2)</f>
        <v>0</v>
      </c>
      <c r="R249" s="179"/>
      <c r="S249" s="179" t="s">
        <v>322</v>
      </c>
      <c r="T249" s="180" t="s">
        <v>291</v>
      </c>
      <c r="U249" s="160">
        <v>0</v>
      </c>
      <c r="V249" s="160">
        <f>ROUND(E249*U249,2)</f>
        <v>0</v>
      </c>
      <c r="W249" s="160"/>
      <c r="X249" s="150"/>
      <c r="Y249" s="150"/>
      <c r="Z249" s="150"/>
      <c r="AA249" s="150"/>
      <c r="AB249" s="150"/>
      <c r="AC249" s="150"/>
      <c r="AD249" s="150"/>
      <c r="AE249" s="150"/>
      <c r="AF249" s="150"/>
      <c r="AG249" s="150" t="s">
        <v>340</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2"/>
      <c r="D250" s="243"/>
      <c r="E250" s="243"/>
      <c r="F250" s="243"/>
      <c r="G250" s="243"/>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295</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74">
        <v>94</v>
      </c>
      <c r="B251" s="175" t="s">
        <v>1579</v>
      </c>
      <c r="C251" s="185" t="s">
        <v>1580</v>
      </c>
      <c r="D251" s="176" t="s">
        <v>856</v>
      </c>
      <c r="E251" s="177">
        <v>3</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322</v>
      </c>
      <c r="T251" s="180" t="s">
        <v>291</v>
      </c>
      <c r="U251" s="160">
        <v>0</v>
      </c>
      <c r="V251" s="160">
        <f>ROUND(E251*U251,2)</f>
        <v>0</v>
      </c>
      <c r="W251" s="160"/>
      <c r="X251" s="150"/>
      <c r="Y251" s="150"/>
      <c r="Z251" s="150"/>
      <c r="AA251" s="150"/>
      <c r="AB251" s="150"/>
      <c r="AC251" s="150"/>
      <c r="AD251" s="150"/>
      <c r="AE251" s="150"/>
      <c r="AF251" s="150"/>
      <c r="AG251" s="150" t="s">
        <v>340</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2"/>
      <c r="D252" s="243"/>
      <c r="E252" s="243"/>
      <c r="F252" s="243"/>
      <c r="G252" s="243"/>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295</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74">
        <v>95</v>
      </c>
      <c r="B253" s="175" t="s">
        <v>1581</v>
      </c>
      <c r="C253" s="185" t="s">
        <v>1582</v>
      </c>
      <c r="D253" s="176" t="s">
        <v>856</v>
      </c>
      <c r="E253" s="177">
        <v>1</v>
      </c>
      <c r="F253" s="178"/>
      <c r="G253" s="179">
        <f>ROUND(E253*F253,2)</f>
        <v>0</v>
      </c>
      <c r="H253" s="178"/>
      <c r="I253" s="179">
        <f>ROUND(E253*H253,2)</f>
        <v>0</v>
      </c>
      <c r="J253" s="178"/>
      <c r="K253" s="179">
        <f>ROUND(E253*J253,2)</f>
        <v>0</v>
      </c>
      <c r="L253" s="179">
        <v>21</v>
      </c>
      <c r="M253" s="179">
        <f>G253*(1+L253/100)</f>
        <v>0</v>
      </c>
      <c r="N253" s="179">
        <v>0</v>
      </c>
      <c r="O253" s="179">
        <f>ROUND(E253*N253,2)</f>
        <v>0</v>
      </c>
      <c r="P253" s="179">
        <v>0</v>
      </c>
      <c r="Q253" s="179">
        <f>ROUND(E253*P253,2)</f>
        <v>0</v>
      </c>
      <c r="R253" s="179"/>
      <c r="S253" s="179" t="s">
        <v>322</v>
      </c>
      <c r="T253" s="180" t="s">
        <v>291</v>
      </c>
      <c r="U253" s="160">
        <v>0</v>
      </c>
      <c r="V253" s="160">
        <f>ROUND(E253*U253,2)</f>
        <v>0</v>
      </c>
      <c r="W253" s="160"/>
      <c r="X253" s="150"/>
      <c r="Y253" s="150"/>
      <c r="Z253" s="150"/>
      <c r="AA253" s="150"/>
      <c r="AB253" s="150"/>
      <c r="AC253" s="150"/>
      <c r="AD253" s="150"/>
      <c r="AE253" s="150"/>
      <c r="AF253" s="150"/>
      <c r="AG253" s="150" t="s">
        <v>340</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2"/>
      <c r="D254" s="243"/>
      <c r="E254" s="243"/>
      <c r="F254" s="243"/>
      <c r="G254" s="243"/>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295</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74">
        <v>96</v>
      </c>
      <c r="B255" s="175" t="s">
        <v>1583</v>
      </c>
      <c r="C255" s="185" t="s">
        <v>1584</v>
      </c>
      <c r="D255" s="176" t="s">
        <v>359</v>
      </c>
      <c r="E255" s="177">
        <v>20</v>
      </c>
      <c r="F255" s="178"/>
      <c r="G255" s="179">
        <f>ROUND(E255*F255,2)</f>
        <v>0</v>
      </c>
      <c r="H255" s="178"/>
      <c r="I255" s="179">
        <f>ROUND(E255*H255,2)</f>
        <v>0</v>
      </c>
      <c r="J255" s="178"/>
      <c r="K255" s="179">
        <f>ROUND(E255*J255,2)</f>
        <v>0</v>
      </c>
      <c r="L255" s="179">
        <v>21</v>
      </c>
      <c r="M255" s="179">
        <f>G255*(1+L255/100)</f>
        <v>0</v>
      </c>
      <c r="N255" s="179">
        <v>6.7000000000000002E-4</v>
      </c>
      <c r="O255" s="179">
        <f>ROUND(E255*N255,2)</f>
        <v>0.01</v>
      </c>
      <c r="P255" s="179">
        <v>0</v>
      </c>
      <c r="Q255" s="179">
        <f>ROUND(E255*P255,2)</f>
        <v>0</v>
      </c>
      <c r="R255" s="179"/>
      <c r="S255" s="179" t="s">
        <v>322</v>
      </c>
      <c r="T255" s="180" t="s">
        <v>291</v>
      </c>
      <c r="U255" s="160">
        <v>0</v>
      </c>
      <c r="V255" s="160">
        <f>ROUND(E255*U255,2)</f>
        <v>0</v>
      </c>
      <c r="W255" s="160"/>
      <c r="X255" s="150"/>
      <c r="Y255" s="150"/>
      <c r="Z255" s="150"/>
      <c r="AA255" s="150"/>
      <c r="AB255" s="150"/>
      <c r="AC255" s="150"/>
      <c r="AD255" s="150"/>
      <c r="AE255" s="150"/>
      <c r="AF255" s="150"/>
      <c r="AG255" s="150" t="s">
        <v>340</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2"/>
      <c r="D256" s="243"/>
      <c r="E256" s="243"/>
      <c r="F256" s="243"/>
      <c r="G256" s="243"/>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295</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74">
        <v>97</v>
      </c>
      <c r="B257" s="175" t="s">
        <v>1585</v>
      </c>
      <c r="C257" s="185" t="s">
        <v>1586</v>
      </c>
      <c r="D257" s="176" t="s">
        <v>359</v>
      </c>
      <c r="E257" s="177">
        <v>1</v>
      </c>
      <c r="F257" s="178"/>
      <c r="G257" s="179">
        <f>ROUND(E257*F257,2)</f>
        <v>0</v>
      </c>
      <c r="H257" s="178"/>
      <c r="I257" s="179">
        <f>ROUND(E257*H257,2)</f>
        <v>0</v>
      </c>
      <c r="J257" s="178"/>
      <c r="K257" s="179">
        <f>ROUND(E257*J257,2)</f>
        <v>0</v>
      </c>
      <c r="L257" s="179">
        <v>21</v>
      </c>
      <c r="M257" s="179">
        <f>G257*(1+L257/100)</f>
        <v>0</v>
      </c>
      <c r="N257" s="179">
        <v>0</v>
      </c>
      <c r="O257" s="179">
        <f>ROUND(E257*N257,2)</f>
        <v>0</v>
      </c>
      <c r="P257" s="179">
        <v>0</v>
      </c>
      <c r="Q257" s="179">
        <f>ROUND(E257*P257,2)</f>
        <v>0</v>
      </c>
      <c r="R257" s="179"/>
      <c r="S257" s="179" t="s">
        <v>322</v>
      </c>
      <c r="T257" s="180" t="s">
        <v>291</v>
      </c>
      <c r="U257" s="160">
        <v>0</v>
      </c>
      <c r="V257" s="160">
        <f>ROUND(E257*U257,2)</f>
        <v>0</v>
      </c>
      <c r="W257" s="160"/>
      <c r="X257" s="150"/>
      <c r="Y257" s="150"/>
      <c r="Z257" s="150"/>
      <c r="AA257" s="150"/>
      <c r="AB257" s="150"/>
      <c r="AC257" s="150"/>
      <c r="AD257" s="150"/>
      <c r="AE257" s="150"/>
      <c r="AF257" s="150"/>
      <c r="AG257" s="150" t="s">
        <v>340</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44" t="s">
        <v>1511</v>
      </c>
      <c r="D258" s="245"/>
      <c r="E258" s="245"/>
      <c r="F258" s="245"/>
      <c r="G258" s="245"/>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294</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55" t="s">
        <v>1512</v>
      </c>
      <c r="D259" s="256"/>
      <c r="E259" s="256"/>
      <c r="F259" s="256"/>
      <c r="G259" s="256"/>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294</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6"/>
      <c r="D260" s="247"/>
      <c r="E260" s="247"/>
      <c r="F260" s="247"/>
      <c r="G260" s="247"/>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295</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74">
        <v>98</v>
      </c>
      <c r="B261" s="175" t="s">
        <v>1587</v>
      </c>
      <c r="C261" s="185" t="s">
        <v>1588</v>
      </c>
      <c r="D261" s="176" t="s">
        <v>359</v>
      </c>
      <c r="E261" s="177">
        <v>10</v>
      </c>
      <c r="F261" s="178"/>
      <c r="G261" s="179">
        <f>ROUND(E261*F261,2)</f>
        <v>0</v>
      </c>
      <c r="H261" s="178"/>
      <c r="I261" s="179">
        <f>ROUND(E261*H261,2)</f>
        <v>0</v>
      </c>
      <c r="J261" s="178"/>
      <c r="K261" s="179">
        <f>ROUND(E261*J261,2)</f>
        <v>0</v>
      </c>
      <c r="L261" s="179">
        <v>21</v>
      </c>
      <c r="M261" s="179">
        <f>G261*(1+L261/100)</f>
        <v>0</v>
      </c>
      <c r="N261" s="179">
        <v>2.4000000000000001E-4</v>
      </c>
      <c r="O261" s="179">
        <f>ROUND(E261*N261,2)</f>
        <v>0</v>
      </c>
      <c r="P261" s="179">
        <v>0</v>
      </c>
      <c r="Q261" s="179">
        <f>ROUND(E261*P261,2)</f>
        <v>0</v>
      </c>
      <c r="R261" s="179"/>
      <c r="S261" s="179" t="s">
        <v>322</v>
      </c>
      <c r="T261" s="180" t="s">
        <v>291</v>
      </c>
      <c r="U261" s="160">
        <v>0</v>
      </c>
      <c r="V261" s="160">
        <f>ROUND(E261*U261,2)</f>
        <v>0</v>
      </c>
      <c r="W261" s="160"/>
      <c r="X261" s="150"/>
      <c r="Y261" s="150"/>
      <c r="Z261" s="150"/>
      <c r="AA261" s="150"/>
      <c r="AB261" s="150"/>
      <c r="AC261" s="150"/>
      <c r="AD261" s="150"/>
      <c r="AE261" s="150"/>
      <c r="AF261" s="150"/>
      <c r="AG261" s="150" t="s">
        <v>340</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2"/>
      <c r="D262" s="243"/>
      <c r="E262" s="243"/>
      <c r="F262" s="243"/>
      <c r="G262" s="243"/>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295</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74">
        <v>99</v>
      </c>
      <c r="B263" s="175" t="s">
        <v>1589</v>
      </c>
      <c r="C263" s="185" t="s">
        <v>1590</v>
      </c>
      <c r="D263" s="176" t="s">
        <v>949</v>
      </c>
      <c r="E263" s="177">
        <v>152</v>
      </c>
      <c r="F263" s="178"/>
      <c r="G263" s="179">
        <f>ROUND(E263*F263,2)</f>
        <v>0</v>
      </c>
      <c r="H263" s="178"/>
      <c r="I263" s="179">
        <f>ROUND(E263*H263,2)</f>
        <v>0</v>
      </c>
      <c r="J263" s="178"/>
      <c r="K263" s="179">
        <f>ROUND(E263*J263,2)</f>
        <v>0</v>
      </c>
      <c r="L263" s="179">
        <v>21</v>
      </c>
      <c r="M263" s="179">
        <f>G263*(1+L263/100)</f>
        <v>0</v>
      </c>
      <c r="N263" s="179">
        <v>1.06E-3</v>
      </c>
      <c r="O263" s="179">
        <f>ROUND(E263*N263,2)</f>
        <v>0.16</v>
      </c>
      <c r="P263" s="179">
        <v>0</v>
      </c>
      <c r="Q263" s="179">
        <f>ROUND(E263*P263,2)</f>
        <v>0</v>
      </c>
      <c r="R263" s="179" t="s">
        <v>1017</v>
      </c>
      <c r="S263" s="179" t="s">
        <v>290</v>
      </c>
      <c r="T263" s="180" t="s">
        <v>291</v>
      </c>
      <c r="U263" s="160">
        <v>0</v>
      </c>
      <c r="V263" s="160">
        <f>ROUND(E263*U263,2)</f>
        <v>0</v>
      </c>
      <c r="W263" s="160"/>
      <c r="X263" s="150"/>
      <c r="Y263" s="150"/>
      <c r="Z263" s="150"/>
      <c r="AA263" s="150"/>
      <c r="AB263" s="150"/>
      <c r="AC263" s="150"/>
      <c r="AD263" s="150"/>
      <c r="AE263" s="150"/>
      <c r="AF263" s="150"/>
      <c r="AG263" s="150" t="s">
        <v>1023</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42"/>
      <c r="D264" s="243"/>
      <c r="E264" s="243"/>
      <c r="F264" s="243"/>
      <c r="G264" s="243"/>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295</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74">
        <v>100</v>
      </c>
      <c r="B265" s="175" t="s">
        <v>1457</v>
      </c>
      <c r="C265" s="185" t="s">
        <v>1458</v>
      </c>
      <c r="D265" s="176" t="s">
        <v>1459</v>
      </c>
      <c r="E265" s="177">
        <v>208</v>
      </c>
      <c r="F265" s="178"/>
      <c r="G265" s="179">
        <f>ROUND(E265*F265,2)</f>
        <v>0</v>
      </c>
      <c r="H265" s="178"/>
      <c r="I265" s="179">
        <f>ROUND(E265*H265,2)</f>
        <v>0</v>
      </c>
      <c r="J265" s="178"/>
      <c r="K265" s="179">
        <f>ROUND(E265*J265,2)</f>
        <v>0</v>
      </c>
      <c r="L265" s="179">
        <v>21</v>
      </c>
      <c r="M265" s="179">
        <f>G265*(1+L265/100)</f>
        <v>0</v>
      </c>
      <c r="N265" s="179">
        <v>0</v>
      </c>
      <c r="O265" s="179">
        <f>ROUND(E265*N265,2)</f>
        <v>0</v>
      </c>
      <c r="P265" s="179">
        <v>0</v>
      </c>
      <c r="Q265" s="179">
        <f>ROUND(E265*P265,2)</f>
        <v>0</v>
      </c>
      <c r="R265" s="179" t="s">
        <v>1460</v>
      </c>
      <c r="S265" s="179" t="s">
        <v>290</v>
      </c>
      <c r="T265" s="180" t="s">
        <v>291</v>
      </c>
      <c r="U265" s="160">
        <v>0</v>
      </c>
      <c r="V265" s="160">
        <f>ROUND(E265*U265,2)</f>
        <v>0</v>
      </c>
      <c r="W265" s="160"/>
      <c r="X265" s="150"/>
      <c r="Y265" s="150"/>
      <c r="Z265" s="150"/>
      <c r="AA265" s="150"/>
      <c r="AB265" s="150"/>
      <c r="AC265" s="150"/>
      <c r="AD265" s="150"/>
      <c r="AE265" s="150"/>
      <c r="AF265" s="150"/>
      <c r="AG265" s="150" t="s">
        <v>659</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1591</v>
      </c>
      <c r="D266" s="165"/>
      <c r="E266" s="166">
        <v>36</v>
      </c>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315</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1592</v>
      </c>
      <c r="D267" s="165"/>
      <c r="E267" s="166">
        <v>160</v>
      </c>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315</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1593</v>
      </c>
      <c r="D268" s="165"/>
      <c r="E268" s="166">
        <v>12</v>
      </c>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315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6"/>
      <c r="D269" s="247"/>
      <c r="E269" s="247"/>
      <c r="F269" s="247"/>
      <c r="G269" s="247"/>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295</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4">
        <v>101</v>
      </c>
      <c r="B270" s="175" t="s">
        <v>1594</v>
      </c>
      <c r="C270" s="185" t="s">
        <v>1595</v>
      </c>
      <c r="D270" s="176" t="s">
        <v>1459</v>
      </c>
      <c r="E270" s="177">
        <v>72</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t="s">
        <v>1460</v>
      </c>
      <c r="S270" s="179" t="s">
        <v>290</v>
      </c>
      <c r="T270" s="180" t="s">
        <v>291</v>
      </c>
      <c r="U270" s="160">
        <v>0</v>
      </c>
      <c r="V270" s="160">
        <f>ROUND(E270*U270,2)</f>
        <v>0</v>
      </c>
      <c r="W270" s="160"/>
      <c r="X270" s="150"/>
      <c r="Y270" s="150"/>
      <c r="Z270" s="150"/>
      <c r="AA270" s="150"/>
      <c r="AB270" s="150"/>
      <c r="AC270" s="150"/>
      <c r="AD270" s="150"/>
      <c r="AE270" s="150"/>
      <c r="AF270" s="150"/>
      <c r="AG270" s="150" t="s">
        <v>659</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4" t="s">
        <v>1596</v>
      </c>
      <c r="D271" s="245"/>
      <c r="E271" s="245"/>
      <c r="F271" s="245"/>
      <c r="G271" s="245"/>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294</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1597</v>
      </c>
      <c r="D272" s="165"/>
      <c r="E272" s="166">
        <v>72</v>
      </c>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6"/>
      <c r="D273" s="247"/>
      <c r="E273" s="247"/>
      <c r="F273" s="247"/>
      <c r="G273" s="247"/>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295</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74">
        <v>102</v>
      </c>
      <c r="B274" s="175" t="s">
        <v>1598</v>
      </c>
      <c r="C274" s="185" t="s">
        <v>1599</v>
      </c>
      <c r="D274" s="176" t="s">
        <v>1459</v>
      </c>
      <c r="E274" s="177">
        <v>50</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t="s">
        <v>1460</v>
      </c>
      <c r="S274" s="179" t="s">
        <v>290</v>
      </c>
      <c r="T274" s="180" t="s">
        <v>291</v>
      </c>
      <c r="U274" s="160">
        <v>0</v>
      </c>
      <c r="V274" s="160">
        <f>ROUND(E274*U274,2)</f>
        <v>0</v>
      </c>
      <c r="W274" s="160"/>
      <c r="X274" s="150"/>
      <c r="Y274" s="150"/>
      <c r="Z274" s="150"/>
      <c r="AA274" s="150"/>
      <c r="AB274" s="150"/>
      <c r="AC274" s="150"/>
      <c r="AD274" s="150"/>
      <c r="AE274" s="150"/>
      <c r="AF274" s="150"/>
      <c r="AG274" s="150" t="s">
        <v>659</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2"/>
      <c r="D275" s="243"/>
      <c r="E275" s="243"/>
      <c r="F275" s="243"/>
      <c r="G275" s="243"/>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295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103</v>
      </c>
      <c r="B276" s="175" t="s">
        <v>1462</v>
      </c>
      <c r="C276" s="185" t="s">
        <v>1463</v>
      </c>
      <c r="D276" s="176" t="s">
        <v>359</v>
      </c>
      <c r="E276" s="177">
        <v>12</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t="s">
        <v>419</v>
      </c>
      <c r="S276" s="179" t="s">
        <v>290</v>
      </c>
      <c r="T276" s="180" t="s">
        <v>291</v>
      </c>
      <c r="U276" s="160">
        <v>0</v>
      </c>
      <c r="V276" s="160">
        <f>ROUND(E276*U276,2)</f>
        <v>0</v>
      </c>
      <c r="W276" s="160"/>
      <c r="X276" s="150"/>
      <c r="Y276" s="150"/>
      <c r="Z276" s="150"/>
      <c r="AA276" s="150"/>
      <c r="AB276" s="150"/>
      <c r="AC276" s="150"/>
      <c r="AD276" s="150"/>
      <c r="AE276" s="150"/>
      <c r="AF276" s="150"/>
      <c r="AG276" s="150" t="s">
        <v>420</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2"/>
      <c r="D277" s="243"/>
      <c r="E277" s="243"/>
      <c r="F277" s="243"/>
      <c r="G277" s="243"/>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295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ht="33.75" outlineLevel="1" x14ac:dyDescent="0.2">
      <c r="A278" s="174">
        <v>104</v>
      </c>
      <c r="B278" s="175" t="s">
        <v>1600</v>
      </c>
      <c r="C278" s="185" t="s">
        <v>1601</v>
      </c>
      <c r="D278" s="176" t="s">
        <v>432</v>
      </c>
      <c r="E278" s="177">
        <v>8</v>
      </c>
      <c r="F278" s="178"/>
      <c r="G278" s="179">
        <f>ROUND(E278*F278,2)</f>
        <v>0</v>
      </c>
      <c r="H278" s="178"/>
      <c r="I278" s="179">
        <f>ROUND(E278*H278,2)</f>
        <v>0</v>
      </c>
      <c r="J278" s="178"/>
      <c r="K278" s="179">
        <f>ROUND(E278*J278,2)</f>
        <v>0</v>
      </c>
      <c r="L278" s="179">
        <v>21</v>
      </c>
      <c r="M278" s="179">
        <f>G278*(1+L278/100)</f>
        <v>0</v>
      </c>
      <c r="N278" s="179">
        <v>3.6999999999999999E-4</v>
      </c>
      <c r="O278" s="179">
        <f>ROUND(E278*N278,2)</f>
        <v>0</v>
      </c>
      <c r="P278" s="179">
        <v>0</v>
      </c>
      <c r="Q278" s="179">
        <f>ROUND(E278*P278,2)</f>
        <v>0</v>
      </c>
      <c r="R278" s="179" t="s">
        <v>419</v>
      </c>
      <c r="S278" s="179" t="s">
        <v>290</v>
      </c>
      <c r="T278" s="180" t="s">
        <v>291</v>
      </c>
      <c r="U278" s="160">
        <v>0</v>
      </c>
      <c r="V278" s="160">
        <f>ROUND(E278*U278,2)</f>
        <v>0</v>
      </c>
      <c r="W278" s="160"/>
      <c r="X278" s="150"/>
      <c r="Y278" s="150"/>
      <c r="Z278" s="150"/>
      <c r="AA278" s="150"/>
      <c r="AB278" s="150"/>
      <c r="AC278" s="150"/>
      <c r="AD278" s="150"/>
      <c r="AE278" s="150"/>
      <c r="AF278" s="150"/>
      <c r="AG278" s="150" t="s">
        <v>420</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1602</v>
      </c>
      <c r="D279" s="165"/>
      <c r="E279" s="166">
        <v>8</v>
      </c>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315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6"/>
      <c r="D280" s="247"/>
      <c r="E280" s="247"/>
      <c r="F280" s="247"/>
      <c r="G280" s="247"/>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295</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ht="33.75" outlineLevel="1" x14ac:dyDescent="0.2">
      <c r="A281" s="174">
        <v>105</v>
      </c>
      <c r="B281" s="175" t="s">
        <v>1603</v>
      </c>
      <c r="C281" s="185" t="s">
        <v>1604</v>
      </c>
      <c r="D281" s="176" t="s">
        <v>432</v>
      </c>
      <c r="E281" s="177">
        <v>36</v>
      </c>
      <c r="F281" s="178"/>
      <c r="G281" s="179">
        <f>ROUND(E281*F281,2)</f>
        <v>0</v>
      </c>
      <c r="H281" s="178"/>
      <c r="I281" s="179">
        <f>ROUND(E281*H281,2)</f>
        <v>0</v>
      </c>
      <c r="J281" s="178"/>
      <c r="K281" s="179">
        <f>ROUND(E281*J281,2)</f>
        <v>0</v>
      </c>
      <c r="L281" s="179">
        <v>21</v>
      </c>
      <c r="M281" s="179">
        <f>G281*(1+L281/100)</f>
        <v>0</v>
      </c>
      <c r="N281" s="179">
        <v>4.2000000000000002E-4</v>
      </c>
      <c r="O281" s="179">
        <f>ROUND(E281*N281,2)</f>
        <v>0.02</v>
      </c>
      <c r="P281" s="179">
        <v>0</v>
      </c>
      <c r="Q281" s="179">
        <f>ROUND(E281*P281,2)</f>
        <v>0</v>
      </c>
      <c r="R281" s="179" t="s">
        <v>419</v>
      </c>
      <c r="S281" s="179" t="s">
        <v>290</v>
      </c>
      <c r="T281" s="180" t="s">
        <v>291</v>
      </c>
      <c r="U281" s="160">
        <v>0</v>
      </c>
      <c r="V281" s="160">
        <f>ROUND(E281*U281,2)</f>
        <v>0</v>
      </c>
      <c r="W281" s="160"/>
      <c r="X281" s="150"/>
      <c r="Y281" s="150"/>
      <c r="Z281" s="150"/>
      <c r="AA281" s="150"/>
      <c r="AB281" s="150"/>
      <c r="AC281" s="150"/>
      <c r="AD281" s="150"/>
      <c r="AE281" s="150"/>
      <c r="AF281" s="150"/>
      <c r="AG281" s="150" t="s">
        <v>420</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1496</v>
      </c>
      <c r="D282" s="165"/>
      <c r="E282" s="166">
        <v>36</v>
      </c>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315</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6"/>
      <c r="D283" s="247"/>
      <c r="E283" s="247"/>
      <c r="F283" s="247"/>
      <c r="G283" s="247"/>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295</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33.75" outlineLevel="1" x14ac:dyDescent="0.2">
      <c r="A284" s="174">
        <v>106</v>
      </c>
      <c r="B284" s="175" t="s">
        <v>1605</v>
      </c>
      <c r="C284" s="185" t="s">
        <v>1606</v>
      </c>
      <c r="D284" s="176" t="s">
        <v>432</v>
      </c>
      <c r="E284" s="177">
        <v>16</v>
      </c>
      <c r="F284" s="178"/>
      <c r="G284" s="179">
        <f>ROUND(E284*F284,2)</f>
        <v>0</v>
      </c>
      <c r="H284" s="178"/>
      <c r="I284" s="179">
        <f>ROUND(E284*H284,2)</f>
        <v>0</v>
      </c>
      <c r="J284" s="178"/>
      <c r="K284" s="179">
        <f>ROUND(E284*J284,2)</f>
        <v>0</v>
      </c>
      <c r="L284" s="179">
        <v>21</v>
      </c>
      <c r="M284" s="179">
        <f>G284*(1+L284/100)</f>
        <v>0</v>
      </c>
      <c r="N284" s="179">
        <v>4.8000000000000001E-4</v>
      </c>
      <c r="O284" s="179">
        <f>ROUND(E284*N284,2)</f>
        <v>0.01</v>
      </c>
      <c r="P284" s="179">
        <v>0</v>
      </c>
      <c r="Q284" s="179">
        <f>ROUND(E284*P284,2)</f>
        <v>0</v>
      </c>
      <c r="R284" s="179" t="s">
        <v>419</v>
      </c>
      <c r="S284" s="179" t="s">
        <v>290</v>
      </c>
      <c r="T284" s="180" t="s">
        <v>291</v>
      </c>
      <c r="U284" s="160">
        <v>0</v>
      </c>
      <c r="V284" s="160">
        <f>ROUND(E284*U284,2)</f>
        <v>0</v>
      </c>
      <c r="W284" s="160"/>
      <c r="X284" s="150"/>
      <c r="Y284" s="150"/>
      <c r="Z284" s="150"/>
      <c r="AA284" s="150"/>
      <c r="AB284" s="150"/>
      <c r="AC284" s="150"/>
      <c r="AD284" s="150"/>
      <c r="AE284" s="150"/>
      <c r="AF284" s="150"/>
      <c r="AG284" s="150" t="s">
        <v>420</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1472</v>
      </c>
      <c r="D285" s="165"/>
      <c r="E285" s="166">
        <v>16</v>
      </c>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315</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6"/>
      <c r="D286" s="247"/>
      <c r="E286" s="247"/>
      <c r="F286" s="247"/>
      <c r="G286" s="247"/>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295</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ht="33.75" outlineLevel="1" x14ac:dyDescent="0.2">
      <c r="A287" s="174">
        <v>107</v>
      </c>
      <c r="B287" s="175" t="s">
        <v>1607</v>
      </c>
      <c r="C287" s="185" t="s">
        <v>1608</v>
      </c>
      <c r="D287" s="176" t="s">
        <v>432</v>
      </c>
      <c r="E287" s="177">
        <v>32</v>
      </c>
      <c r="F287" s="178"/>
      <c r="G287" s="179">
        <f>ROUND(E287*F287,2)</f>
        <v>0</v>
      </c>
      <c r="H287" s="178"/>
      <c r="I287" s="179">
        <f>ROUND(E287*H287,2)</f>
        <v>0</v>
      </c>
      <c r="J287" s="178"/>
      <c r="K287" s="179">
        <f>ROUND(E287*J287,2)</f>
        <v>0</v>
      </c>
      <c r="L287" s="179">
        <v>21</v>
      </c>
      <c r="M287" s="179">
        <f>G287*(1+L287/100)</f>
        <v>0</v>
      </c>
      <c r="N287" s="179">
        <v>5.1999999999999995E-4</v>
      </c>
      <c r="O287" s="179">
        <f>ROUND(E287*N287,2)</f>
        <v>0.02</v>
      </c>
      <c r="P287" s="179">
        <v>0</v>
      </c>
      <c r="Q287" s="179">
        <f>ROUND(E287*P287,2)</f>
        <v>0</v>
      </c>
      <c r="R287" s="179" t="s">
        <v>419</v>
      </c>
      <c r="S287" s="179" t="s">
        <v>290</v>
      </c>
      <c r="T287" s="180" t="s">
        <v>291</v>
      </c>
      <c r="U287" s="160">
        <v>0</v>
      </c>
      <c r="V287" s="160">
        <f>ROUND(E287*U287,2)</f>
        <v>0</v>
      </c>
      <c r="W287" s="160"/>
      <c r="X287" s="150"/>
      <c r="Y287" s="150"/>
      <c r="Z287" s="150"/>
      <c r="AA287" s="150"/>
      <c r="AB287" s="150"/>
      <c r="AC287" s="150"/>
      <c r="AD287" s="150"/>
      <c r="AE287" s="150"/>
      <c r="AF287" s="150"/>
      <c r="AG287" s="150" t="s">
        <v>420</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1473</v>
      </c>
      <c r="D288" s="165"/>
      <c r="E288" s="166">
        <v>32</v>
      </c>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315</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6"/>
      <c r="D289" s="247"/>
      <c r="E289" s="247"/>
      <c r="F289" s="247"/>
      <c r="G289" s="247"/>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295</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ht="33.75" outlineLevel="1" x14ac:dyDescent="0.2">
      <c r="A290" s="174">
        <v>108</v>
      </c>
      <c r="B290" s="175" t="s">
        <v>1609</v>
      </c>
      <c r="C290" s="185" t="s">
        <v>1610</v>
      </c>
      <c r="D290" s="176" t="s">
        <v>432</v>
      </c>
      <c r="E290" s="177">
        <v>60</v>
      </c>
      <c r="F290" s="178"/>
      <c r="G290" s="179">
        <f>ROUND(E290*F290,2)</f>
        <v>0</v>
      </c>
      <c r="H290" s="178"/>
      <c r="I290" s="179">
        <f>ROUND(E290*H290,2)</f>
        <v>0</v>
      </c>
      <c r="J290" s="178"/>
      <c r="K290" s="179">
        <f>ROUND(E290*J290,2)</f>
        <v>0</v>
      </c>
      <c r="L290" s="179">
        <v>21</v>
      </c>
      <c r="M290" s="179">
        <f>G290*(1+L290/100)</f>
        <v>0</v>
      </c>
      <c r="N290" s="179">
        <v>1.2099999999999999E-3</v>
      </c>
      <c r="O290" s="179">
        <f>ROUND(E290*N290,2)</f>
        <v>7.0000000000000007E-2</v>
      </c>
      <c r="P290" s="179">
        <v>0</v>
      </c>
      <c r="Q290" s="179">
        <f>ROUND(E290*P290,2)</f>
        <v>0</v>
      </c>
      <c r="R290" s="179" t="s">
        <v>419</v>
      </c>
      <c r="S290" s="179" t="s">
        <v>290</v>
      </c>
      <c r="T290" s="180" t="s">
        <v>291</v>
      </c>
      <c r="U290" s="160">
        <v>0</v>
      </c>
      <c r="V290" s="160">
        <f>ROUND(E290*U290,2)</f>
        <v>0</v>
      </c>
      <c r="W290" s="160"/>
      <c r="X290" s="150"/>
      <c r="Y290" s="150"/>
      <c r="Z290" s="150"/>
      <c r="AA290" s="150"/>
      <c r="AB290" s="150"/>
      <c r="AC290" s="150"/>
      <c r="AD290" s="150"/>
      <c r="AE290" s="150"/>
      <c r="AF290" s="150"/>
      <c r="AG290" s="150" t="s">
        <v>420</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1476</v>
      </c>
      <c r="D291" s="165"/>
      <c r="E291" s="166">
        <v>60</v>
      </c>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315</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46"/>
      <c r="D292" s="247"/>
      <c r="E292" s="247"/>
      <c r="F292" s="247"/>
      <c r="G292" s="247"/>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295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x14ac:dyDescent="0.2">
      <c r="A293" s="168" t="s">
        <v>285</v>
      </c>
      <c r="B293" s="169" t="s">
        <v>118</v>
      </c>
      <c r="C293" s="184" t="s">
        <v>119</v>
      </c>
      <c r="D293" s="170"/>
      <c r="E293" s="171"/>
      <c r="F293" s="172"/>
      <c r="G293" s="172">
        <f>SUMIF(AG294:AG446,"&lt;&gt;NOR",G294:G446)</f>
        <v>0</v>
      </c>
      <c r="H293" s="172"/>
      <c r="I293" s="172">
        <f>SUM(I294:I446)</f>
        <v>0</v>
      </c>
      <c r="J293" s="172"/>
      <c r="K293" s="172">
        <f>SUM(K294:K446)</f>
        <v>0</v>
      </c>
      <c r="L293" s="172"/>
      <c r="M293" s="172">
        <f>SUM(M294:M446)</f>
        <v>0</v>
      </c>
      <c r="N293" s="172"/>
      <c r="O293" s="172">
        <f>SUM(O294:O446)</f>
        <v>0.47000000000000008</v>
      </c>
      <c r="P293" s="172"/>
      <c r="Q293" s="172">
        <f>SUM(Q294:Q446)</f>
        <v>1.1000000000000001</v>
      </c>
      <c r="R293" s="172"/>
      <c r="S293" s="172"/>
      <c r="T293" s="173"/>
      <c r="U293" s="167"/>
      <c r="V293" s="167">
        <f>SUM(V294:V446)</f>
        <v>0</v>
      </c>
      <c r="W293" s="167"/>
      <c r="AG293" t="s">
        <v>286</v>
      </c>
    </row>
    <row r="294" spans="1:60" outlineLevel="1" x14ac:dyDescent="0.2">
      <c r="A294" s="174">
        <v>109</v>
      </c>
      <c r="B294" s="175" t="s">
        <v>582</v>
      </c>
      <c r="C294" s="185" t="s">
        <v>583</v>
      </c>
      <c r="D294" s="176" t="s">
        <v>384</v>
      </c>
      <c r="E294" s="177">
        <v>10</v>
      </c>
      <c r="F294" s="178"/>
      <c r="G294" s="179">
        <f>ROUND(E294*F294,2)</f>
        <v>0</v>
      </c>
      <c r="H294" s="178"/>
      <c r="I294" s="179">
        <f>ROUND(E294*H294,2)</f>
        <v>0</v>
      </c>
      <c r="J294" s="178"/>
      <c r="K294" s="179">
        <f>ROUND(E294*J294,2)</f>
        <v>0</v>
      </c>
      <c r="L294" s="179">
        <v>21</v>
      </c>
      <c r="M294" s="179">
        <f>G294*(1+L294/100)</f>
        <v>0</v>
      </c>
      <c r="N294" s="179">
        <v>5.9199999999999999E-3</v>
      </c>
      <c r="O294" s="179">
        <f>ROUND(E294*N294,2)</f>
        <v>0.06</v>
      </c>
      <c r="P294" s="179">
        <v>0</v>
      </c>
      <c r="Q294" s="179">
        <f>ROUND(E294*P294,2)</f>
        <v>0</v>
      </c>
      <c r="R294" s="179" t="s">
        <v>584</v>
      </c>
      <c r="S294" s="179" t="s">
        <v>290</v>
      </c>
      <c r="T294" s="180" t="s">
        <v>291</v>
      </c>
      <c r="U294" s="160">
        <v>0</v>
      </c>
      <c r="V294" s="160">
        <f>ROUND(E294*U294,2)</f>
        <v>0</v>
      </c>
      <c r="W294" s="160"/>
      <c r="X294" s="150"/>
      <c r="Y294" s="150"/>
      <c r="Z294" s="150"/>
      <c r="AA294" s="150"/>
      <c r="AB294" s="150"/>
      <c r="AC294" s="150"/>
      <c r="AD294" s="150"/>
      <c r="AE294" s="150"/>
      <c r="AF294" s="150"/>
      <c r="AG294" s="150" t="s">
        <v>340</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4" t="s">
        <v>1367</v>
      </c>
      <c r="D295" s="245"/>
      <c r="E295" s="245"/>
      <c r="F295" s="245"/>
      <c r="G295" s="245"/>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294</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46"/>
      <c r="D296" s="247"/>
      <c r="E296" s="247"/>
      <c r="F296" s="247"/>
      <c r="G296" s="247"/>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295</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ht="22.5" outlineLevel="1" x14ac:dyDescent="0.2">
      <c r="A297" s="174">
        <v>110</v>
      </c>
      <c r="B297" s="175" t="s">
        <v>1373</v>
      </c>
      <c r="C297" s="185" t="s">
        <v>1374</v>
      </c>
      <c r="D297" s="176" t="s">
        <v>384</v>
      </c>
      <c r="E297" s="177">
        <v>36.11</v>
      </c>
      <c r="F297" s="178"/>
      <c r="G297" s="179">
        <f>ROUND(E297*F297,2)</f>
        <v>0</v>
      </c>
      <c r="H297" s="178"/>
      <c r="I297" s="179">
        <f>ROUND(E297*H297,2)</f>
        <v>0</v>
      </c>
      <c r="J297" s="178"/>
      <c r="K297" s="179">
        <f>ROUND(E297*J297,2)</f>
        <v>0</v>
      </c>
      <c r="L297" s="179">
        <v>21</v>
      </c>
      <c r="M297" s="179">
        <f>G297*(1+L297/100)</f>
        <v>0</v>
      </c>
      <c r="N297" s="179">
        <v>0</v>
      </c>
      <c r="O297" s="179">
        <f>ROUND(E297*N297,2)</f>
        <v>0</v>
      </c>
      <c r="P297" s="179">
        <v>2.0999999999999999E-3</v>
      </c>
      <c r="Q297" s="179">
        <f>ROUND(E297*P297,2)</f>
        <v>0.08</v>
      </c>
      <c r="R297" s="179" t="s">
        <v>799</v>
      </c>
      <c r="S297" s="179" t="s">
        <v>290</v>
      </c>
      <c r="T297" s="180" t="s">
        <v>291</v>
      </c>
      <c r="U297" s="160">
        <v>0</v>
      </c>
      <c r="V297" s="160">
        <f>ROUND(E297*U297,2)</f>
        <v>0</v>
      </c>
      <c r="W297" s="160"/>
      <c r="X297" s="150"/>
      <c r="Y297" s="150"/>
      <c r="Z297" s="150"/>
      <c r="AA297" s="150"/>
      <c r="AB297" s="150"/>
      <c r="AC297" s="150"/>
      <c r="AD297" s="150"/>
      <c r="AE297" s="150"/>
      <c r="AF297" s="150"/>
      <c r="AG297" s="150" t="s">
        <v>340</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1611</v>
      </c>
      <c r="D298" s="165"/>
      <c r="E298" s="166">
        <v>4.71</v>
      </c>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315</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1612</v>
      </c>
      <c r="D299" s="165"/>
      <c r="E299" s="166">
        <v>31.4</v>
      </c>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315</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6"/>
      <c r="D300" s="247"/>
      <c r="E300" s="247"/>
      <c r="F300" s="247"/>
      <c r="G300" s="247"/>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295</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74">
        <v>111</v>
      </c>
      <c r="B301" s="175" t="s">
        <v>1381</v>
      </c>
      <c r="C301" s="185" t="s">
        <v>1382</v>
      </c>
      <c r="D301" s="176" t="s">
        <v>1383</v>
      </c>
      <c r="E301" s="177">
        <v>40</v>
      </c>
      <c r="F301" s="178"/>
      <c r="G301" s="179">
        <f>ROUND(E301*F301,2)</f>
        <v>0</v>
      </c>
      <c r="H301" s="178"/>
      <c r="I301" s="179">
        <f>ROUND(E301*H301,2)</f>
        <v>0</v>
      </c>
      <c r="J301" s="178"/>
      <c r="K301" s="179">
        <f>ROUND(E301*J301,2)</f>
        <v>0</v>
      </c>
      <c r="L301" s="179">
        <v>21</v>
      </c>
      <c r="M301" s="179">
        <f>G301*(1+L301/100)</f>
        <v>0</v>
      </c>
      <c r="N301" s="179">
        <v>1.1299999999999999E-3</v>
      </c>
      <c r="O301" s="179">
        <f>ROUND(E301*N301,2)</f>
        <v>0.05</v>
      </c>
      <c r="P301" s="179">
        <v>0</v>
      </c>
      <c r="Q301" s="179">
        <f>ROUND(E301*P301,2)</f>
        <v>0</v>
      </c>
      <c r="R301" s="179" t="s">
        <v>1384</v>
      </c>
      <c r="S301" s="179" t="s">
        <v>290</v>
      </c>
      <c r="T301" s="180" t="s">
        <v>291</v>
      </c>
      <c r="U301" s="160">
        <v>0</v>
      </c>
      <c r="V301" s="160">
        <f>ROUND(E301*U301,2)</f>
        <v>0</v>
      </c>
      <c r="W301" s="160"/>
      <c r="X301" s="150"/>
      <c r="Y301" s="150"/>
      <c r="Z301" s="150"/>
      <c r="AA301" s="150"/>
      <c r="AB301" s="150"/>
      <c r="AC301" s="150"/>
      <c r="AD301" s="150"/>
      <c r="AE301" s="150"/>
      <c r="AF301" s="150"/>
      <c r="AG301" s="150" t="s">
        <v>340</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2"/>
      <c r="D302" s="243"/>
      <c r="E302" s="243"/>
      <c r="F302" s="243"/>
      <c r="G302" s="243"/>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295</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74">
        <v>112</v>
      </c>
      <c r="B303" s="175" t="s">
        <v>1492</v>
      </c>
      <c r="C303" s="185" t="s">
        <v>1493</v>
      </c>
      <c r="D303" s="176" t="s">
        <v>432</v>
      </c>
      <c r="E303" s="177">
        <v>30</v>
      </c>
      <c r="F303" s="178"/>
      <c r="G303" s="179">
        <f>ROUND(E303*F303,2)</f>
        <v>0</v>
      </c>
      <c r="H303" s="178"/>
      <c r="I303" s="179">
        <f>ROUND(E303*H303,2)</f>
        <v>0</v>
      </c>
      <c r="J303" s="178"/>
      <c r="K303" s="179">
        <f>ROUND(E303*J303,2)</f>
        <v>0</v>
      </c>
      <c r="L303" s="179">
        <v>21</v>
      </c>
      <c r="M303" s="179">
        <f>G303*(1+L303/100)</f>
        <v>0</v>
      </c>
      <c r="N303" s="179">
        <v>5.0000000000000002E-5</v>
      </c>
      <c r="O303" s="179">
        <f>ROUND(E303*N303,2)</f>
        <v>0</v>
      </c>
      <c r="P303" s="179">
        <v>5.3200000000000001E-3</v>
      </c>
      <c r="Q303" s="179">
        <f>ROUND(E303*P303,2)</f>
        <v>0.16</v>
      </c>
      <c r="R303" s="179" t="s">
        <v>1384</v>
      </c>
      <c r="S303" s="179" t="s">
        <v>290</v>
      </c>
      <c r="T303" s="180" t="s">
        <v>291</v>
      </c>
      <c r="U303" s="160">
        <v>0</v>
      </c>
      <c r="V303" s="160">
        <f>ROUND(E303*U303,2)</f>
        <v>0</v>
      </c>
      <c r="W303" s="160"/>
      <c r="X303" s="150"/>
      <c r="Y303" s="150"/>
      <c r="Z303" s="150"/>
      <c r="AA303" s="150"/>
      <c r="AB303" s="150"/>
      <c r="AC303" s="150"/>
      <c r="AD303" s="150"/>
      <c r="AE303" s="150"/>
      <c r="AF303" s="150"/>
      <c r="AG303" s="150" t="s">
        <v>340</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ht="45" outlineLevel="1" x14ac:dyDescent="0.2">
      <c r="A304" s="157"/>
      <c r="B304" s="158"/>
      <c r="C304" s="244" t="s">
        <v>1613</v>
      </c>
      <c r="D304" s="245"/>
      <c r="E304" s="245"/>
      <c r="F304" s="245"/>
      <c r="G304" s="245"/>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294</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81" t="str">
        <f>C304</f>
        <v>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v>
      </c>
      <c r="BB304" s="150"/>
      <c r="BC304" s="150"/>
      <c r="BD304" s="150"/>
      <c r="BE304" s="150"/>
      <c r="BF304" s="150"/>
      <c r="BG304" s="150"/>
      <c r="BH304" s="150"/>
    </row>
    <row r="305" spans="1:60" outlineLevel="1" x14ac:dyDescent="0.2">
      <c r="A305" s="157"/>
      <c r="B305" s="158"/>
      <c r="C305" s="246"/>
      <c r="D305" s="247"/>
      <c r="E305" s="247"/>
      <c r="F305" s="247"/>
      <c r="G305" s="247"/>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295</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74">
        <v>113</v>
      </c>
      <c r="B306" s="175" t="s">
        <v>1614</v>
      </c>
      <c r="C306" s="185" t="s">
        <v>1615</v>
      </c>
      <c r="D306" s="176" t="s">
        <v>432</v>
      </c>
      <c r="E306" s="177">
        <v>100</v>
      </c>
      <c r="F306" s="178"/>
      <c r="G306" s="179">
        <f>ROUND(E306*F306,2)</f>
        <v>0</v>
      </c>
      <c r="H306" s="178"/>
      <c r="I306" s="179">
        <f>ROUND(E306*H306,2)</f>
        <v>0</v>
      </c>
      <c r="J306" s="178"/>
      <c r="K306" s="179">
        <f>ROUND(E306*J306,2)</f>
        <v>0</v>
      </c>
      <c r="L306" s="179">
        <v>21</v>
      </c>
      <c r="M306" s="179">
        <f>G306*(1+L306/100)</f>
        <v>0</v>
      </c>
      <c r="N306" s="179">
        <v>9.0000000000000006E-5</v>
      </c>
      <c r="O306" s="179">
        <f>ROUND(E306*N306,2)</f>
        <v>0.01</v>
      </c>
      <c r="P306" s="179">
        <v>8.5800000000000008E-3</v>
      </c>
      <c r="Q306" s="179">
        <f>ROUND(E306*P306,2)</f>
        <v>0.86</v>
      </c>
      <c r="R306" s="179" t="s">
        <v>1384</v>
      </c>
      <c r="S306" s="179" t="s">
        <v>290</v>
      </c>
      <c r="T306" s="180" t="s">
        <v>291</v>
      </c>
      <c r="U306" s="160">
        <v>0</v>
      </c>
      <c r="V306" s="160">
        <f>ROUND(E306*U306,2)</f>
        <v>0</v>
      </c>
      <c r="W306" s="160"/>
      <c r="X306" s="150"/>
      <c r="Y306" s="150"/>
      <c r="Z306" s="150"/>
      <c r="AA306" s="150"/>
      <c r="AB306" s="150"/>
      <c r="AC306" s="150"/>
      <c r="AD306" s="150"/>
      <c r="AE306" s="150"/>
      <c r="AF306" s="150"/>
      <c r="AG306" s="150" t="s">
        <v>340</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45" outlineLevel="1" x14ac:dyDescent="0.2">
      <c r="A307" s="157"/>
      <c r="B307" s="158"/>
      <c r="C307" s="244" t="s">
        <v>1613</v>
      </c>
      <c r="D307" s="245"/>
      <c r="E307" s="245"/>
      <c r="F307" s="245"/>
      <c r="G307" s="245"/>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294</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81" t="str">
        <f>C307</f>
        <v>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v>
      </c>
      <c r="BB307" s="150"/>
      <c r="BC307" s="150"/>
      <c r="BD307" s="150"/>
      <c r="BE307" s="150"/>
      <c r="BF307" s="150"/>
      <c r="BG307" s="150"/>
      <c r="BH307" s="150"/>
    </row>
    <row r="308" spans="1:60" outlineLevel="1" x14ac:dyDescent="0.2">
      <c r="A308" s="157"/>
      <c r="B308" s="158"/>
      <c r="C308" s="246"/>
      <c r="D308" s="247"/>
      <c r="E308" s="247"/>
      <c r="F308" s="247"/>
      <c r="G308" s="247"/>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295</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ht="22.5" outlineLevel="1" x14ac:dyDescent="0.2">
      <c r="A309" s="174">
        <v>114</v>
      </c>
      <c r="B309" s="175" t="s">
        <v>1499</v>
      </c>
      <c r="C309" s="185" t="s">
        <v>1500</v>
      </c>
      <c r="D309" s="176" t="s">
        <v>432</v>
      </c>
      <c r="E309" s="177">
        <v>26</v>
      </c>
      <c r="F309" s="178"/>
      <c r="G309" s="179">
        <f>ROUND(E309*F309,2)</f>
        <v>0</v>
      </c>
      <c r="H309" s="178"/>
      <c r="I309" s="179">
        <f>ROUND(E309*H309,2)</f>
        <v>0</v>
      </c>
      <c r="J309" s="178"/>
      <c r="K309" s="179">
        <f>ROUND(E309*J309,2)</f>
        <v>0</v>
      </c>
      <c r="L309" s="179">
        <v>21</v>
      </c>
      <c r="M309" s="179">
        <f>G309*(1+L309/100)</f>
        <v>0</v>
      </c>
      <c r="N309" s="179">
        <v>0</v>
      </c>
      <c r="O309" s="179">
        <f>ROUND(E309*N309,2)</f>
        <v>0</v>
      </c>
      <c r="P309" s="179">
        <v>0</v>
      </c>
      <c r="Q309" s="179">
        <f>ROUND(E309*P309,2)</f>
        <v>0</v>
      </c>
      <c r="R309" s="179" t="s">
        <v>1384</v>
      </c>
      <c r="S309" s="179" t="s">
        <v>290</v>
      </c>
      <c r="T309" s="180" t="s">
        <v>291</v>
      </c>
      <c r="U309" s="160">
        <v>0</v>
      </c>
      <c r="V309" s="160">
        <f>ROUND(E309*U309,2)</f>
        <v>0</v>
      </c>
      <c r="W309" s="160"/>
      <c r="X309" s="150"/>
      <c r="Y309" s="150"/>
      <c r="Z309" s="150"/>
      <c r="AA309" s="150"/>
      <c r="AB309" s="150"/>
      <c r="AC309" s="150"/>
      <c r="AD309" s="150"/>
      <c r="AE309" s="150"/>
      <c r="AF309" s="150"/>
      <c r="AG309" s="150" t="s">
        <v>340</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42"/>
      <c r="D310" s="243"/>
      <c r="E310" s="243"/>
      <c r="F310" s="243"/>
      <c r="G310" s="243"/>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295</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ht="22.5" outlineLevel="1" x14ac:dyDescent="0.2">
      <c r="A311" s="174">
        <v>115</v>
      </c>
      <c r="B311" s="175" t="s">
        <v>1391</v>
      </c>
      <c r="C311" s="185" t="s">
        <v>1392</v>
      </c>
      <c r="D311" s="176" t="s">
        <v>377</v>
      </c>
      <c r="E311" s="177">
        <v>1.0934299999999999</v>
      </c>
      <c r="F311" s="178"/>
      <c r="G311" s="179">
        <f>ROUND(E311*F311,2)</f>
        <v>0</v>
      </c>
      <c r="H311" s="178"/>
      <c r="I311" s="179">
        <f>ROUND(E311*H311,2)</f>
        <v>0</v>
      </c>
      <c r="J311" s="178"/>
      <c r="K311" s="179">
        <f>ROUND(E311*J311,2)</f>
        <v>0</v>
      </c>
      <c r="L311" s="179">
        <v>21</v>
      </c>
      <c r="M311" s="179">
        <f>G311*(1+L311/100)</f>
        <v>0</v>
      </c>
      <c r="N311" s="179">
        <v>0</v>
      </c>
      <c r="O311" s="179">
        <f>ROUND(E311*N311,2)</f>
        <v>0</v>
      </c>
      <c r="P311" s="179">
        <v>0</v>
      </c>
      <c r="Q311" s="179">
        <f>ROUND(E311*P311,2)</f>
        <v>0</v>
      </c>
      <c r="R311" s="179" t="s">
        <v>1384</v>
      </c>
      <c r="S311" s="179" t="s">
        <v>290</v>
      </c>
      <c r="T311" s="180" t="s">
        <v>291</v>
      </c>
      <c r="U311" s="160">
        <v>0</v>
      </c>
      <c r="V311" s="160">
        <f>ROUND(E311*U311,2)</f>
        <v>0</v>
      </c>
      <c r="W311" s="160"/>
      <c r="X311" s="150"/>
      <c r="Y311" s="150"/>
      <c r="Z311" s="150"/>
      <c r="AA311" s="150"/>
      <c r="AB311" s="150"/>
      <c r="AC311" s="150"/>
      <c r="AD311" s="150"/>
      <c r="AE311" s="150"/>
      <c r="AF311" s="150"/>
      <c r="AG311" s="150" t="s">
        <v>340</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186" t="s">
        <v>1616</v>
      </c>
      <c r="D312" s="165"/>
      <c r="E312" s="166">
        <v>0.16</v>
      </c>
      <c r="F312" s="160"/>
      <c r="G312" s="160"/>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315</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1617</v>
      </c>
      <c r="D313" s="165"/>
      <c r="E313" s="166">
        <v>0.86</v>
      </c>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315</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1618</v>
      </c>
      <c r="D314" s="165"/>
      <c r="E314" s="166">
        <v>0.08</v>
      </c>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315</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46"/>
      <c r="D315" s="247"/>
      <c r="E315" s="247"/>
      <c r="F315" s="247"/>
      <c r="G315" s="247"/>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295</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74">
        <v>116</v>
      </c>
      <c r="B316" s="175" t="s">
        <v>1619</v>
      </c>
      <c r="C316" s="185" t="s">
        <v>1620</v>
      </c>
      <c r="D316" s="176" t="s">
        <v>1383</v>
      </c>
      <c r="E316" s="177">
        <v>1</v>
      </c>
      <c r="F316" s="178"/>
      <c r="G316" s="179">
        <f>ROUND(E316*F316,2)</f>
        <v>0</v>
      </c>
      <c r="H316" s="178"/>
      <c r="I316" s="179">
        <f>ROUND(E316*H316,2)</f>
        <v>0</v>
      </c>
      <c r="J316" s="178"/>
      <c r="K316" s="179">
        <f>ROUND(E316*J316,2)</f>
        <v>0</v>
      </c>
      <c r="L316" s="179">
        <v>21</v>
      </c>
      <c r="M316" s="179">
        <f>G316*(1+L316/100)</f>
        <v>0</v>
      </c>
      <c r="N316" s="179">
        <v>5.7099999999999998E-3</v>
      </c>
      <c r="O316" s="179">
        <f>ROUND(E316*N316,2)</f>
        <v>0.01</v>
      </c>
      <c r="P316" s="179">
        <v>0</v>
      </c>
      <c r="Q316" s="179">
        <f>ROUND(E316*P316,2)</f>
        <v>0</v>
      </c>
      <c r="R316" s="179" t="s">
        <v>1384</v>
      </c>
      <c r="S316" s="179" t="s">
        <v>290</v>
      </c>
      <c r="T316" s="180" t="s">
        <v>291</v>
      </c>
      <c r="U316" s="160">
        <v>0</v>
      </c>
      <c r="V316" s="160">
        <f>ROUND(E316*U316,2)</f>
        <v>0</v>
      </c>
      <c r="W316" s="160"/>
      <c r="X316" s="150"/>
      <c r="Y316" s="150"/>
      <c r="Z316" s="150"/>
      <c r="AA316" s="150"/>
      <c r="AB316" s="150"/>
      <c r="AC316" s="150"/>
      <c r="AD316" s="150"/>
      <c r="AE316" s="150"/>
      <c r="AF316" s="150"/>
      <c r="AG316" s="150" t="s">
        <v>340</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4" t="s">
        <v>1621</v>
      </c>
      <c r="D317" s="245"/>
      <c r="E317" s="245"/>
      <c r="F317" s="245"/>
      <c r="G317" s="245"/>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294</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46"/>
      <c r="D318" s="247"/>
      <c r="E318" s="247"/>
      <c r="F318" s="247"/>
      <c r="G318" s="247"/>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295</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ht="33.75" outlineLevel="1" x14ac:dyDescent="0.2">
      <c r="A319" s="174">
        <v>117</v>
      </c>
      <c r="B319" s="175" t="s">
        <v>1622</v>
      </c>
      <c r="C319" s="185" t="s">
        <v>1623</v>
      </c>
      <c r="D319" s="176" t="s">
        <v>359</v>
      </c>
      <c r="E319" s="177">
        <v>1</v>
      </c>
      <c r="F319" s="178"/>
      <c r="G319" s="179">
        <f>ROUND(E319*F319,2)</f>
        <v>0</v>
      </c>
      <c r="H319" s="178"/>
      <c r="I319" s="179">
        <f>ROUND(E319*H319,2)</f>
        <v>0</v>
      </c>
      <c r="J319" s="178"/>
      <c r="K319" s="179">
        <f>ROUND(E319*J319,2)</f>
        <v>0</v>
      </c>
      <c r="L319" s="179">
        <v>21</v>
      </c>
      <c r="M319" s="179">
        <f>G319*(1+L319/100)</f>
        <v>0</v>
      </c>
      <c r="N319" s="179">
        <v>3.0589999999999999E-2</v>
      </c>
      <c r="O319" s="179">
        <f>ROUND(E319*N319,2)</f>
        <v>0.03</v>
      </c>
      <c r="P319" s="179">
        <v>0</v>
      </c>
      <c r="Q319" s="179">
        <f>ROUND(E319*P319,2)</f>
        <v>0</v>
      </c>
      <c r="R319" s="179" t="s">
        <v>1384</v>
      </c>
      <c r="S319" s="179" t="s">
        <v>290</v>
      </c>
      <c r="T319" s="180" t="s">
        <v>291</v>
      </c>
      <c r="U319" s="160">
        <v>0</v>
      </c>
      <c r="V319" s="160">
        <f>ROUND(E319*U319,2)</f>
        <v>0</v>
      </c>
      <c r="W319" s="160"/>
      <c r="X319" s="150"/>
      <c r="Y319" s="150"/>
      <c r="Z319" s="150"/>
      <c r="AA319" s="150"/>
      <c r="AB319" s="150"/>
      <c r="AC319" s="150"/>
      <c r="AD319" s="150"/>
      <c r="AE319" s="150"/>
      <c r="AF319" s="150"/>
      <c r="AG319" s="150" t="s">
        <v>340</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42"/>
      <c r="D320" s="243"/>
      <c r="E320" s="243"/>
      <c r="F320" s="243"/>
      <c r="G320" s="243"/>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295</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ht="22.5" outlineLevel="1" x14ac:dyDescent="0.2">
      <c r="A321" s="174">
        <v>118</v>
      </c>
      <c r="B321" s="175" t="s">
        <v>1624</v>
      </c>
      <c r="C321" s="185" t="s">
        <v>1625</v>
      </c>
      <c r="D321" s="176" t="s">
        <v>1383</v>
      </c>
      <c r="E321" s="177">
        <v>2</v>
      </c>
      <c r="F321" s="178"/>
      <c r="G321" s="179">
        <f>ROUND(E321*F321,2)</f>
        <v>0</v>
      </c>
      <c r="H321" s="178"/>
      <c r="I321" s="179">
        <f>ROUND(E321*H321,2)</f>
        <v>0</v>
      </c>
      <c r="J321" s="178"/>
      <c r="K321" s="179">
        <f>ROUND(E321*J321,2)</f>
        <v>0</v>
      </c>
      <c r="L321" s="179">
        <v>21</v>
      </c>
      <c r="M321" s="179">
        <f>G321*(1+L321/100)</f>
        <v>0</v>
      </c>
      <c r="N321" s="179">
        <v>6.62E-3</v>
      </c>
      <c r="O321" s="179">
        <f>ROUND(E321*N321,2)</f>
        <v>0.01</v>
      </c>
      <c r="P321" s="179">
        <v>0</v>
      </c>
      <c r="Q321" s="179">
        <f>ROUND(E321*P321,2)</f>
        <v>0</v>
      </c>
      <c r="R321" s="179" t="s">
        <v>1384</v>
      </c>
      <c r="S321" s="179" t="s">
        <v>290</v>
      </c>
      <c r="T321" s="180" t="s">
        <v>291</v>
      </c>
      <c r="U321" s="160">
        <v>0</v>
      </c>
      <c r="V321" s="160">
        <f>ROUND(E321*U321,2)</f>
        <v>0</v>
      </c>
      <c r="W321" s="160"/>
      <c r="X321" s="150"/>
      <c r="Y321" s="150"/>
      <c r="Z321" s="150"/>
      <c r="AA321" s="150"/>
      <c r="AB321" s="150"/>
      <c r="AC321" s="150"/>
      <c r="AD321" s="150"/>
      <c r="AE321" s="150"/>
      <c r="AF321" s="150"/>
      <c r="AG321" s="150" t="s">
        <v>340</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2"/>
      <c r="D322" s="243"/>
      <c r="E322" s="243"/>
      <c r="F322" s="243"/>
      <c r="G322" s="243"/>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295</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ht="22.5" outlineLevel="1" x14ac:dyDescent="0.2">
      <c r="A323" s="174">
        <v>119</v>
      </c>
      <c r="B323" s="175" t="s">
        <v>1626</v>
      </c>
      <c r="C323" s="185" t="s">
        <v>1627</v>
      </c>
      <c r="D323" s="176" t="s">
        <v>1383</v>
      </c>
      <c r="E323" s="177">
        <v>7</v>
      </c>
      <c r="F323" s="178"/>
      <c r="G323" s="179">
        <f>ROUND(E323*F323,2)</f>
        <v>0</v>
      </c>
      <c r="H323" s="178"/>
      <c r="I323" s="179">
        <f>ROUND(E323*H323,2)</f>
        <v>0</v>
      </c>
      <c r="J323" s="178"/>
      <c r="K323" s="179">
        <f>ROUND(E323*J323,2)</f>
        <v>0</v>
      </c>
      <c r="L323" s="179">
        <v>21</v>
      </c>
      <c r="M323" s="179">
        <f>G323*(1+L323/100)</f>
        <v>0</v>
      </c>
      <c r="N323" s="179">
        <v>8.4600000000000005E-3</v>
      </c>
      <c r="O323" s="179">
        <f>ROUND(E323*N323,2)</f>
        <v>0.06</v>
      </c>
      <c r="P323" s="179">
        <v>0</v>
      </c>
      <c r="Q323" s="179">
        <f>ROUND(E323*P323,2)</f>
        <v>0</v>
      </c>
      <c r="R323" s="179" t="s">
        <v>1384</v>
      </c>
      <c r="S323" s="179" t="s">
        <v>290</v>
      </c>
      <c r="T323" s="180" t="s">
        <v>291</v>
      </c>
      <c r="U323" s="160">
        <v>0</v>
      </c>
      <c r="V323" s="160">
        <f>ROUND(E323*U323,2)</f>
        <v>0</v>
      </c>
      <c r="W323" s="160"/>
      <c r="X323" s="150"/>
      <c r="Y323" s="150"/>
      <c r="Z323" s="150"/>
      <c r="AA323" s="150"/>
      <c r="AB323" s="150"/>
      <c r="AC323" s="150"/>
      <c r="AD323" s="150"/>
      <c r="AE323" s="150"/>
      <c r="AF323" s="150"/>
      <c r="AG323" s="150" t="s">
        <v>340</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1628</v>
      </c>
      <c r="D324" s="165"/>
      <c r="E324" s="166">
        <v>3</v>
      </c>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315</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1629</v>
      </c>
      <c r="D325" s="165"/>
      <c r="E325" s="166">
        <v>4</v>
      </c>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315</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6"/>
      <c r="D326" s="247"/>
      <c r="E326" s="247"/>
      <c r="F326" s="247"/>
      <c r="G326" s="247"/>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295</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ht="22.5" outlineLevel="1" x14ac:dyDescent="0.2">
      <c r="A327" s="174">
        <v>120</v>
      </c>
      <c r="B327" s="175" t="s">
        <v>1630</v>
      </c>
      <c r="C327" s="185" t="s">
        <v>1631</v>
      </c>
      <c r="D327" s="176" t="s">
        <v>359</v>
      </c>
      <c r="E327" s="177">
        <v>3</v>
      </c>
      <c r="F327" s="178"/>
      <c r="G327" s="179">
        <f>ROUND(E327*F327,2)</f>
        <v>0</v>
      </c>
      <c r="H327" s="178"/>
      <c r="I327" s="179">
        <f>ROUND(E327*H327,2)</f>
        <v>0</v>
      </c>
      <c r="J327" s="178"/>
      <c r="K327" s="179">
        <f>ROUND(E327*J327,2)</f>
        <v>0</v>
      </c>
      <c r="L327" s="179">
        <v>21</v>
      </c>
      <c r="M327" s="179">
        <f>G327*(1+L327/100)</f>
        <v>0</v>
      </c>
      <c r="N327" s="179">
        <v>6.0400000000000002E-3</v>
      </c>
      <c r="O327" s="179">
        <f>ROUND(E327*N327,2)</f>
        <v>0.02</v>
      </c>
      <c r="P327" s="179">
        <v>0</v>
      </c>
      <c r="Q327" s="179">
        <f>ROUND(E327*P327,2)</f>
        <v>0</v>
      </c>
      <c r="R327" s="179" t="s">
        <v>1384</v>
      </c>
      <c r="S327" s="179" t="s">
        <v>290</v>
      </c>
      <c r="T327" s="180" t="s">
        <v>291</v>
      </c>
      <c r="U327" s="160">
        <v>0</v>
      </c>
      <c r="V327" s="160">
        <f>ROUND(E327*U327,2)</f>
        <v>0</v>
      </c>
      <c r="W327" s="160"/>
      <c r="X327" s="150"/>
      <c r="Y327" s="150"/>
      <c r="Z327" s="150"/>
      <c r="AA327" s="150"/>
      <c r="AB327" s="150"/>
      <c r="AC327" s="150"/>
      <c r="AD327" s="150"/>
      <c r="AE327" s="150"/>
      <c r="AF327" s="150"/>
      <c r="AG327" s="150" t="s">
        <v>340</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42"/>
      <c r="D328" s="243"/>
      <c r="E328" s="243"/>
      <c r="F328" s="243"/>
      <c r="G328" s="243"/>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295</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74">
        <v>121</v>
      </c>
      <c r="B329" s="175" t="s">
        <v>1515</v>
      </c>
      <c r="C329" s="185" t="s">
        <v>1516</v>
      </c>
      <c r="D329" s="176" t="s">
        <v>359</v>
      </c>
      <c r="E329" s="177">
        <v>1</v>
      </c>
      <c r="F329" s="178"/>
      <c r="G329" s="179">
        <f>ROUND(E329*F329,2)</f>
        <v>0</v>
      </c>
      <c r="H329" s="178"/>
      <c r="I329" s="179">
        <f>ROUND(E329*H329,2)</f>
        <v>0</v>
      </c>
      <c r="J329" s="178"/>
      <c r="K329" s="179">
        <f>ROUND(E329*J329,2)</f>
        <v>0</v>
      </c>
      <c r="L329" s="179">
        <v>21</v>
      </c>
      <c r="M329" s="179">
        <f>G329*(1+L329/100)</f>
        <v>0</v>
      </c>
      <c r="N329" s="179">
        <v>0</v>
      </c>
      <c r="O329" s="179">
        <f>ROUND(E329*N329,2)</f>
        <v>0</v>
      </c>
      <c r="P329" s="179">
        <v>0</v>
      </c>
      <c r="Q329" s="179">
        <f>ROUND(E329*P329,2)</f>
        <v>0</v>
      </c>
      <c r="R329" s="179" t="s">
        <v>1384</v>
      </c>
      <c r="S329" s="179" t="s">
        <v>290</v>
      </c>
      <c r="T329" s="180" t="s">
        <v>291</v>
      </c>
      <c r="U329" s="160">
        <v>0</v>
      </c>
      <c r="V329" s="160">
        <f>ROUND(E329*U329,2)</f>
        <v>0</v>
      </c>
      <c r="W329" s="160"/>
      <c r="X329" s="150"/>
      <c r="Y329" s="150"/>
      <c r="Z329" s="150"/>
      <c r="AA329" s="150"/>
      <c r="AB329" s="150"/>
      <c r="AC329" s="150"/>
      <c r="AD329" s="150"/>
      <c r="AE329" s="150"/>
      <c r="AF329" s="150"/>
      <c r="AG329" s="150" t="s">
        <v>340</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4" t="s">
        <v>1621</v>
      </c>
      <c r="D330" s="245"/>
      <c r="E330" s="245"/>
      <c r="F330" s="245"/>
      <c r="G330" s="245"/>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294</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6"/>
      <c r="D331" s="247"/>
      <c r="E331" s="247"/>
      <c r="F331" s="247"/>
      <c r="G331" s="247"/>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295</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74">
        <v>122</v>
      </c>
      <c r="B332" s="175" t="s">
        <v>1632</v>
      </c>
      <c r="C332" s="185" t="s">
        <v>1633</v>
      </c>
      <c r="D332" s="176" t="s">
        <v>359</v>
      </c>
      <c r="E332" s="177">
        <v>3</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t="s">
        <v>1384</v>
      </c>
      <c r="S332" s="179" t="s">
        <v>290</v>
      </c>
      <c r="T332" s="180" t="s">
        <v>291</v>
      </c>
      <c r="U332" s="160">
        <v>0</v>
      </c>
      <c r="V332" s="160">
        <f>ROUND(E332*U332,2)</f>
        <v>0</v>
      </c>
      <c r="W332" s="160"/>
      <c r="X332" s="150"/>
      <c r="Y332" s="150"/>
      <c r="Z332" s="150"/>
      <c r="AA332" s="150"/>
      <c r="AB332" s="150"/>
      <c r="AC332" s="150"/>
      <c r="AD332" s="150"/>
      <c r="AE332" s="150"/>
      <c r="AF332" s="150"/>
      <c r="AG332" s="150" t="s">
        <v>340</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4" t="s">
        <v>1621</v>
      </c>
      <c r="D333" s="245"/>
      <c r="E333" s="245"/>
      <c r="F333" s="245"/>
      <c r="G333" s="245"/>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294</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46"/>
      <c r="D334" s="247"/>
      <c r="E334" s="247"/>
      <c r="F334" s="247"/>
      <c r="G334" s="247"/>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295</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ht="22.5" outlineLevel="1" x14ac:dyDescent="0.2">
      <c r="A335" s="174">
        <v>123</v>
      </c>
      <c r="B335" s="175" t="s">
        <v>1634</v>
      </c>
      <c r="C335" s="185" t="s">
        <v>1635</v>
      </c>
      <c r="D335" s="176" t="s">
        <v>359</v>
      </c>
      <c r="E335" s="177">
        <v>4</v>
      </c>
      <c r="F335" s="178"/>
      <c r="G335" s="179">
        <f>ROUND(E335*F335,2)</f>
        <v>0</v>
      </c>
      <c r="H335" s="178"/>
      <c r="I335" s="179">
        <f>ROUND(E335*H335,2)</f>
        <v>0</v>
      </c>
      <c r="J335" s="178"/>
      <c r="K335" s="179">
        <f>ROUND(E335*J335,2)</f>
        <v>0</v>
      </c>
      <c r="L335" s="179">
        <v>21</v>
      </c>
      <c r="M335" s="179">
        <f>G335*(1+L335/100)</f>
        <v>0</v>
      </c>
      <c r="N335" s="179">
        <v>6.8000000000000005E-4</v>
      </c>
      <c r="O335" s="179">
        <f>ROUND(E335*N335,2)</f>
        <v>0</v>
      </c>
      <c r="P335" s="179">
        <v>0</v>
      </c>
      <c r="Q335" s="179">
        <f>ROUND(E335*P335,2)</f>
        <v>0</v>
      </c>
      <c r="R335" s="179" t="s">
        <v>1384</v>
      </c>
      <c r="S335" s="179" t="s">
        <v>290</v>
      </c>
      <c r="T335" s="180" t="s">
        <v>291</v>
      </c>
      <c r="U335" s="160">
        <v>0</v>
      </c>
      <c r="V335" s="160">
        <f>ROUND(E335*U335,2)</f>
        <v>0</v>
      </c>
      <c r="W335" s="160"/>
      <c r="X335" s="150"/>
      <c r="Y335" s="150"/>
      <c r="Z335" s="150"/>
      <c r="AA335" s="150"/>
      <c r="AB335" s="150"/>
      <c r="AC335" s="150"/>
      <c r="AD335" s="150"/>
      <c r="AE335" s="150"/>
      <c r="AF335" s="150"/>
      <c r="AG335" s="150" t="s">
        <v>340</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2"/>
      <c r="D336" s="243"/>
      <c r="E336" s="243"/>
      <c r="F336" s="243"/>
      <c r="G336" s="243"/>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295</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ht="22.5" outlineLevel="1" x14ac:dyDescent="0.2">
      <c r="A337" s="174">
        <v>124</v>
      </c>
      <c r="B337" s="175" t="s">
        <v>1636</v>
      </c>
      <c r="C337" s="185" t="s">
        <v>1637</v>
      </c>
      <c r="D337" s="176" t="s">
        <v>359</v>
      </c>
      <c r="E337" s="177">
        <v>14</v>
      </c>
      <c r="F337" s="178"/>
      <c r="G337" s="179">
        <f>ROUND(E337*F337,2)</f>
        <v>0</v>
      </c>
      <c r="H337" s="178"/>
      <c r="I337" s="179">
        <f>ROUND(E337*H337,2)</f>
        <v>0</v>
      </c>
      <c r="J337" s="178"/>
      <c r="K337" s="179">
        <f>ROUND(E337*J337,2)</f>
        <v>0</v>
      </c>
      <c r="L337" s="179">
        <v>21</v>
      </c>
      <c r="M337" s="179">
        <f>G337*(1+L337/100)</f>
        <v>0</v>
      </c>
      <c r="N337" s="179">
        <v>2.5999999999999998E-4</v>
      </c>
      <c r="O337" s="179">
        <f>ROUND(E337*N337,2)</f>
        <v>0</v>
      </c>
      <c r="P337" s="179">
        <v>0</v>
      </c>
      <c r="Q337" s="179">
        <f>ROUND(E337*P337,2)</f>
        <v>0</v>
      </c>
      <c r="R337" s="179" t="s">
        <v>1384</v>
      </c>
      <c r="S337" s="179" t="s">
        <v>290</v>
      </c>
      <c r="T337" s="180" t="s">
        <v>291</v>
      </c>
      <c r="U337" s="160">
        <v>0</v>
      </c>
      <c r="V337" s="160">
        <f>ROUND(E337*U337,2)</f>
        <v>0</v>
      </c>
      <c r="W337" s="160"/>
      <c r="X337" s="150"/>
      <c r="Y337" s="150"/>
      <c r="Z337" s="150"/>
      <c r="AA337" s="150"/>
      <c r="AB337" s="150"/>
      <c r="AC337" s="150"/>
      <c r="AD337" s="150"/>
      <c r="AE337" s="150"/>
      <c r="AF337" s="150"/>
      <c r="AG337" s="150" t="s">
        <v>340</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44" t="s">
        <v>1638</v>
      </c>
      <c r="D338" s="245"/>
      <c r="E338" s="245"/>
      <c r="F338" s="245"/>
      <c r="G338" s="245"/>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294</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6"/>
      <c r="D339" s="247"/>
      <c r="E339" s="247"/>
      <c r="F339" s="247"/>
      <c r="G339" s="247"/>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295</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ht="22.5" outlineLevel="1" x14ac:dyDescent="0.2">
      <c r="A340" s="174">
        <v>125</v>
      </c>
      <c r="B340" s="175" t="s">
        <v>1639</v>
      </c>
      <c r="C340" s="185" t="s">
        <v>1640</v>
      </c>
      <c r="D340" s="176" t="s">
        <v>359</v>
      </c>
      <c r="E340" s="177">
        <v>8</v>
      </c>
      <c r="F340" s="178"/>
      <c r="G340" s="179">
        <f>ROUND(E340*F340,2)</f>
        <v>0</v>
      </c>
      <c r="H340" s="178"/>
      <c r="I340" s="179">
        <f>ROUND(E340*H340,2)</f>
        <v>0</v>
      </c>
      <c r="J340" s="178"/>
      <c r="K340" s="179">
        <f>ROUND(E340*J340,2)</f>
        <v>0</v>
      </c>
      <c r="L340" s="179">
        <v>21</v>
      </c>
      <c r="M340" s="179">
        <f>G340*(1+L340/100)</f>
        <v>0</v>
      </c>
      <c r="N340" s="179">
        <v>3.8999999999999999E-4</v>
      </c>
      <c r="O340" s="179">
        <f>ROUND(E340*N340,2)</f>
        <v>0</v>
      </c>
      <c r="P340" s="179">
        <v>0</v>
      </c>
      <c r="Q340" s="179">
        <f>ROUND(E340*P340,2)</f>
        <v>0</v>
      </c>
      <c r="R340" s="179" t="s">
        <v>1384</v>
      </c>
      <c r="S340" s="179" t="s">
        <v>290</v>
      </c>
      <c r="T340" s="180" t="s">
        <v>291</v>
      </c>
      <c r="U340" s="160">
        <v>0</v>
      </c>
      <c r="V340" s="160">
        <f>ROUND(E340*U340,2)</f>
        <v>0</v>
      </c>
      <c r="W340" s="160"/>
      <c r="X340" s="150"/>
      <c r="Y340" s="150"/>
      <c r="Z340" s="150"/>
      <c r="AA340" s="150"/>
      <c r="AB340" s="150"/>
      <c r="AC340" s="150"/>
      <c r="AD340" s="150"/>
      <c r="AE340" s="150"/>
      <c r="AF340" s="150"/>
      <c r="AG340" s="150" t="s">
        <v>340</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2"/>
      <c r="D341" s="243"/>
      <c r="E341" s="243"/>
      <c r="F341" s="243"/>
      <c r="G341" s="243"/>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295</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126</v>
      </c>
      <c r="B342" s="175" t="s">
        <v>1641</v>
      </c>
      <c r="C342" s="185" t="s">
        <v>1642</v>
      </c>
      <c r="D342" s="176" t="s">
        <v>359</v>
      </c>
      <c r="E342" s="177">
        <v>1</v>
      </c>
      <c r="F342" s="178"/>
      <c r="G342" s="179">
        <f>ROUND(E342*F342,2)</f>
        <v>0</v>
      </c>
      <c r="H342" s="178"/>
      <c r="I342" s="179">
        <f>ROUND(E342*H342,2)</f>
        <v>0</v>
      </c>
      <c r="J342" s="178"/>
      <c r="K342" s="179">
        <f>ROUND(E342*J342,2)</f>
        <v>0</v>
      </c>
      <c r="L342" s="179">
        <v>21</v>
      </c>
      <c r="M342" s="179">
        <f>G342*(1+L342/100)</f>
        <v>0</v>
      </c>
      <c r="N342" s="179">
        <v>1.1E-4</v>
      </c>
      <c r="O342" s="179">
        <f>ROUND(E342*N342,2)</f>
        <v>0</v>
      </c>
      <c r="P342" s="179">
        <v>0</v>
      </c>
      <c r="Q342" s="179">
        <f>ROUND(E342*P342,2)</f>
        <v>0</v>
      </c>
      <c r="R342" s="179" t="s">
        <v>1384</v>
      </c>
      <c r="S342" s="179" t="s">
        <v>290</v>
      </c>
      <c r="T342" s="180" t="s">
        <v>291</v>
      </c>
      <c r="U342" s="160">
        <v>0</v>
      </c>
      <c r="V342" s="160">
        <f>ROUND(E342*U342,2)</f>
        <v>0</v>
      </c>
      <c r="W342" s="160"/>
      <c r="X342" s="150"/>
      <c r="Y342" s="150"/>
      <c r="Z342" s="150"/>
      <c r="AA342" s="150"/>
      <c r="AB342" s="150"/>
      <c r="AC342" s="150"/>
      <c r="AD342" s="150"/>
      <c r="AE342" s="150"/>
      <c r="AF342" s="150"/>
      <c r="AG342" s="150" t="s">
        <v>340</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1643</v>
      </c>
      <c r="D343" s="165"/>
      <c r="E343" s="166">
        <v>1</v>
      </c>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315</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6"/>
      <c r="D344" s="247"/>
      <c r="E344" s="247"/>
      <c r="F344" s="247"/>
      <c r="G344" s="247"/>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295</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74">
        <v>127</v>
      </c>
      <c r="B345" s="175" t="s">
        <v>1537</v>
      </c>
      <c r="C345" s="185" t="s">
        <v>1538</v>
      </c>
      <c r="D345" s="176" t="s">
        <v>359</v>
      </c>
      <c r="E345" s="177">
        <v>6</v>
      </c>
      <c r="F345" s="178"/>
      <c r="G345" s="179">
        <f>ROUND(E345*F345,2)</f>
        <v>0</v>
      </c>
      <c r="H345" s="178"/>
      <c r="I345" s="179">
        <f>ROUND(E345*H345,2)</f>
        <v>0</v>
      </c>
      <c r="J345" s="178"/>
      <c r="K345" s="179">
        <f>ROUND(E345*J345,2)</f>
        <v>0</v>
      </c>
      <c r="L345" s="179">
        <v>21</v>
      </c>
      <c r="M345" s="179">
        <f>G345*(1+L345/100)</f>
        <v>0</v>
      </c>
      <c r="N345" s="179">
        <v>2.7E-4</v>
      </c>
      <c r="O345" s="179">
        <f>ROUND(E345*N345,2)</f>
        <v>0</v>
      </c>
      <c r="P345" s="179">
        <v>0</v>
      </c>
      <c r="Q345" s="179">
        <f>ROUND(E345*P345,2)</f>
        <v>0</v>
      </c>
      <c r="R345" s="179" t="s">
        <v>1384</v>
      </c>
      <c r="S345" s="179" t="s">
        <v>290</v>
      </c>
      <c r="T345" s="180" t="s">
        <v>291</v>
      </c>
      <c r="U345" s="160">
        <v>0</v>
      </c>
      <c r="V345" s="160">
        <f>ROUND(E345*U345,2)</f>
        <v>0</v>
      </c>
      <c r="W345" s="160"/>
      <c r="X345" s="150"/>
      <c r="Y345" s="150"/>
      <c r="Z345" s="150"/>
      <c r="AA345" s="150"/>
      <c r="AB345" s="150"/>
      <c r="AC345" s="150"/>
      <c r="AD345" s="150"/>
      <c r="AE345" s="150"/>
      <c r="AF345" s="150"/>
      <c r="AG345" s="150" t="s">
        <v>340</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42"/>
      <c r="D346" s="243"/>
      <c r="E346" s="243"/>
      <c r="F346" s="243"/>
      <c r="G346" s="243"/>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295</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74">
        <v>128</v>
      </c>
      <c r="B347" s="175" t="s">
        <v>1644</v>
      </c>
      <c r="C347" s="185" t="s">
        <v>1645</v>
      </c>
      <c r="D347" s="176" t="s">
        <v>359</v>
      </c>
      <c r="E347" s="177">
        <v>16</v>
      </c>
      <c r="F347" s="178"/>
      <c r="G347" s="179">
        <f>ROUND(E347*F347,2)</f>
        <v>0</v>
      </c>
      <c r="H347" s="178"/>
      <c r="I347" s="179">
        <f>ROUND(E347*H347,2)</f>
        <v>0</v>
      </c>
      <c r="J347" s="178"/>
      <c r="K347" s="179">
        <f>ROUND(E347*J347,2)</f>
        <v>0</v>
      </c>
      <c r="L347" s="179">
        <v>21</v>
      </c>
      <c r="M347" s="179">
        <f>G347*(1+L347/100)</f>
        <v>0</v>
      </c>
      <c r="N347" s="179">
        <v>4.0000000000000002E-4</v>
      </c>
      <c r="O347" s="179">
        <f>ROUND(E347*N347,2)</f>
        <v>0.01</v>
      </c>
      <c r="P347" s="179">
        <v>0</v>
      </c>
      <c r="Q347" s="179">
        <f>ROUND(E347*P347,2)</f>
        <v>0</v>
      </c>
      <c r="R347" s="179" t="s">
        <v>1384</v>
      </c>
      <c r="S347" s="179" t="s">
        <v>290</v>
      </c>
      <c r="T347" s="180" t="s">
        <v>291</v>
      </c>
      <c r="U347" s="160">
        <v>0</v>
      </c>
      <c r="V347" s="160">
        <f>ROUND(E347*U347,2)</f>
        <v>0</v>
      </c>
      <c r="W347" s="160"/>
      <c r="X347" s="150"/>
      <c r="Y347" s="150"/>
      <c r="Z347" s="150"/>
      <c r="AA347" s="150"/>
      <c r="AB347" s="150"/>
      <c r="AC347" s="150"/>
      <c r="AD347" s="150"/>
      <c r="AE347" s="150"/>
      <c r="AF347" s="150"/>
      <c r="AG347" s="150" t="s">
        <v>340</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6" t="s">
        <v>1646</v>
      </c>
      <c r="D348" s="165"/>
      <c r="E348" s="166">
        <v>4</v>
      </c>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315</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6" t="s">
        <v>1647</v>
      </c>
      <c r="D349" s="165"/>
      <c r="E349" s="166">
        <v>6</v>
      </c>
      <c r="F349" s="160"/>
      <c r="G349" s="160"/>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315</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1648</v>
      </c>
      <c r="D350" s="165"/>
      <c r="E350" s="166">
        <v>3</v>
      </c>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315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1649</v>
      </c>
      <c r="D351" s="165"/>
      <c r="E351" s="166">
        <v>3</v>
      </c>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315</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6"/>
      <c r="D352" s="247"/>
      <c r="E352" s="247"/>
      <c r="F352" s="247"/>
      <c r="G352" s="247"/>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295</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ht="22.5" outlineLevel="1" x14ac:dyDescent="0.2">
      <c r="A353" s="174">
        <v>129</v>
      </c>
      <c r="B353" s="175" t="s">
        <v>1650</v>
      </c>
      <c r="C353" s="185" t="s">
        <v>1651</v>
      </c>
      <c r="D353" s="176" t="s">
        <v>359</v>
      </c>
      <c r="E353" s="177">
        <v>32</v>
      </c>
      <c r="F353" s="178"/>
      <c r="G353" s="179">
        <f>ROUND(E353*F353,2)</f>
        <v>0</v>
      </c>
      <c r="H353" s="178"/>
      <c r="I353" s="179">
        <f>ROUND(E353*H353,2)</f>
        <v>0</v>
      </c>
      <c r="J353" s="178"/>
      <c r="K353" s="179">
        <f>ROUND(E353*J353,2)</f>
        <v>0</v>
      </c>
      <c r="L353" s="179">
        <v>21</v>
      </c>
      <c r="M353" s="179">
        <f>G353*(1+L353/100)</f>
        <v>0</v>
      </c>
      <c r="N353" s="179">
        <v>5.5999999999999995E-4</v>
      </c>
      <c r="O353" s="179">
        <f>ROUND(E353*N353,2)</f>
        <v>0.02</v>
      </c>
      <c r="P353" s="179">
        <v>0</v>
      </c>
      <c r="Q353" s="179">
        <f>ROUND(E353*P353,2)</f>
        <v>0</v>
      </c>
      <c r="R353" s="179" t="s">
        <v>1384</v>
      </c>
      <c r="S353" s="179" t="s">
        <v>290</v>
      </c>
      <c r="T353" s="180" t="s">
        <v>291</v>
      </c>
      <c r="U353" s="160">
        <v>0</v>
      </c>
      <c r="V353" s="160">
        <f>ROUND(E353*U353,2)</f>
        <v>0</v>
      </c>
      <c r="W353" s="160"/>
      <c r="X353" s="150"/>
      <c r="Y353" s="150"/>
      <c r="Z353" s="150"/>
      <c r="AA353" s="150"/>
      <c r="AB353" s="150"/>
      <c r="AC353" s="150"/>
      <c r="AD353" s="150"/>
      <c r="AE353" s="150"/>
      <c r="AF353" s="150"/>
      <c r="AG353" s="150" t="s">
        <v>340</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42"/>
      <c r="D354" s="243"/>
      <c r="E354" s="243"/>
      <c r="F354" s="243"/>
      <c r="G354" s="243"/>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295</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ht="33.75" outlineLevel="1" x14ac:dyDescent="0.2">
      <c r="A355" s="174">
        <v>130</v>
      </c>
      <c r="B355" s="175" t="s">
        <v>1652</v>
      </c>
      <c r="C355" s="185" t="s">
        <v>1653</v>
      </c>
      <c r="D355" s="176" t="s">
        <v>359</v>
      </c>
      <c r="E355" s="177">
        <v>8</v>
      </c>
      <c r="F355" s="178"/>
      <c r="G355" s="179">
        <f>ROUND(E355*F355,2)</f>
        <v>0</v>
      </c>
      <c r="H355" s="178"/>
      <c r="I355" s="179">
        <f>ROUND(E355*H355,2)</f>
        <v>0</v>
      </c>
      <c r="J355" s="178"/>
      <c r="K355" s="179">
        <f>ROUND(E355*J355,2)</f>
        <v>0</v>
      </c>
      <c r="L355" s="179">
        <v>21</v>
      </c>
      <c r="M355" s="179">
        <f>G355*(1+L355/100)</f>
        <v>0</v>
      </c>
      <c r="N355" s="179">
        <v>6.3000000000000003E-4</v>
      </c>
      <c r="O355" s="179">
        <f>ROUND(E355*N355,2)</f>
        <v>0.01</v>
      </c>
      <c r="P355" s="179">
        <v>0</v>
      </c>
      <c r="Q355" s="179">
        <f>ROUND(E355*P355,2)</f>
        <v>0</v>
      </c>
      <c r="R355" s="179" t="s">
        <v>1384</v>
      </c>
      <c r="S355" s="179" t="s">
        <v>290</v>
      </c>
      <c r="T355" s="180" t="s">
        <v>291</v>
      </c>
      <c r="U355" s="160">
        <v>0</v>
      </c>
      <c r="V355" s="160">
        <f>ROUND(E355*U355,2)</f>
        <v>0</v>
      </c>
      <c r="W355" s="160"/>
      <c r="X355" s="150"/>
      <c r="Y355" s="150"/>
      <c r="Z355" s="150"/>
      <c r="AA355" s="150"/>
      <c r="AB355" s="150"/>
      <c r="AC355" s="150"/>
      <c r="AD355" s="150"/>
      <c r="AE355" s="150"/>
      <c r="AF355" s="150"/>
      <c r="AG355" s="150" t="s">
        <v>340</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44" t="s">
        <v>1654</v>
      </c>
      <c r="D356" s="245"/>
      <c r="E356" s="245"/>
      <c r="F356" s="245"/>
      <c r="G356" s="245"/>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294</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6"/>
      <c r="D357" s="247"/>
      <c r="E357" s="247"/>
      <c r="F357" s="247"/>
      <c r="G357" s="247"/>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295</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ht="22.5" outlineLevel="1" x14ac:dyDescent="0.2">
      <c r="A358" s="174">
        <v>131</v>
      </c>
      <c r="B358" s="175" t="s">
        <v>1549</v>
      </c>
      <c r="C358" s="185" t="s">
        <v>1550</v>
      </c>
      <c r="D358" s="176" t="s">
        <v>359</v>
      </c>
      <c r="E358" s="177">
        <v>12</v>
      </c>
      <c r="F358" s="178"/>
      <c r="G358" s="179">
        <f>ROUND(E358*F358,2)</f>
        <v>0</v>
      </c>
      <c r="H358" s="178"/>
      <c r="I358" s="179">
        <f>ROUND(E358*H358,2)</f>
        <v>0</v>
      </c>
      <c r="J358" s="178"/>
      <c r="K358" s="179">
        <f>ROUND(E358*J358,2)</f>
        <v>0</v>
      </c>
      <c r="L358" s="179">
        <v>21</v>
      </c>
      <c r="M358" s="179">
        <f>G358*(1+L358/100)</f>
        <v>0</v>
      </c>
      <c r="N358" s="179">
        <v>2.5200000000000001E-3</v>
      </c>
      <c r="O358" s="179">
        <f>ROUND(E358*N358,2)</f>
        <v>0.03</v>
      </c>
      <c r="P358" s="179">
        <v>0</v>
      </c>
      <c r="Q358" s="179">
        <f>ROUND(E358*P358,2)</f>
        <v>0</v>
      </c>
      <c r="R358" s="179" t="s">
        <v>1384</v>
      </c>
      <c r="S358" s="179" t="s">
        <v>290</v>
      </c>
      <c r="T358" s="180" t="s">
        <v>291</v>
      </c>
      <c r="U358" s="160">
        <v>0</v>
      </c>
      <c r="V358" s="160">
        <f>ROUND(E358*U358,2)</f>
        <v>0</v>
      </c>
      <c r="W358" s="160"/>
      <c r="X358" s="150"/>
      <c r="Y358" s="150"/>
      <c r="Z358" s="150"/>
      <c r="AA358" s="150"/>
      <c r="AB358" s="150"/>
      <c r="AC358" s="150"/>
      <c r="AD358" s="150"/>
      <c r="AE358" s="150"/>
      <c r="AF358" s="150"/>
      <c r="AG358" s="150" t="s">
        <v>340</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2"/>
      <c r="D359" s="243"/>
      <c r="E359" s="243"/>
      <c r="F359" s="243"/>
      <c r="G359" s="243"/>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295</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ht="22.5" outlineLevel="1" x14ac:dyDescent="0.2">
      <c r="A360" s="174">
        <v>132</v>
      </c>
      <c r="B360" s="175" t="s">
        <v>1655</v>
      </c>
      <c r="C360" s="185" t="s">
        <v>1656</v>
      </c>
      <c r="D360" s="176" t="s">
        <v>359</v>
      </c>
      <c r="E360" s="177">
        <v>12</v>
      </c>
      <c r="F360" s="178"/>
      <c r="G360" s="179">
        <f>ROUND(E360*F360,2)</f>
        <v>0</v>
      </c>
      <c r="H360" s="178"/>
      <c r="I360" s="179">
        <f>ROUND(E360*H360,2)</f>
        <v>0</v>
      </c>
      <c r="J360" s="178"/>
      <c r="K360" s="179">
        <f>ROUND(E360*J360,2)</f>
        <v>0</v>
      </c>
      <c r="L360" s="179">
        <v>21</v>
      </c>
      <c r="M360" s="179">
        <f>G360*(1+L360/100)</f>
        <v>0</v>
      </c>
      <c r="N360" s="179">
        <v>5.1000000000000004E-4</v>
      </c>
      <c r="O360" s="179">
        <f>ROUND(E360*N360,2)</f>
        <v>0.01</v>
      </c>
      <c r="P360" s="179">
        <v>0</v>
      </c>
      <c r="Q360" s="179">
        <f>ROUND(E360*P360,2)</f>
        <v>0</v>
      </c>
      <c r="R360" s="179" t="s">
        <v>1384</v>
      </c>
      <c r="S360" s="179" t="s">
        <v>290</v>
      </c>
      <c r="T360" s="180" t="s">
        <v>291</v>
      </c>
      <c r="U360" s="160">
        <v>0</v>
      </c>
      <c r="V360" s="160">
        <f>ROUND(E360*U360,2)</f>
        <v>0</v>
      </c>
      <c r="W360" s="160"/>
      <c r="X360" s="150"/>
      <c r="Y360" s="150"/>
      <c r="Z360" s="150"/>
      <c r="AA360" s="150"/>
      <c r="AB360" s="150"/>
      <c r="AC360" s="150"/>
      <c r="AD360" s="150"/>
      <c r="AE360" s="150"/>
      <c r="AF360" s="150"/>
      <c r="AG360" s="150" t="s">
        <v>340</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2"/>
      <c r="D361" s="243"/>
      <c r="E361" s="243"/>
      <c r="F361" s="243"/>
      <c r="G361" s="243"/>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295</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ht="22.5" outlineLevel="1" x14ac:dyDescent="0.2">
      <c r="A362" s="174">
        <v>133</v>
      </c>
      <c r="B362" s="175" t="s">
        <v>1657</v>
      </c>
      <c r="C362" s="185" t="s">
        <v>1658</v>
      </c>
      <c r="D362" s="176" t="s">
        <v>359</v>
      </c>
      <c r="E362" s="177">
        <v>10</v>
      </c>
      <c r="F362" s="178"/>
      <c r="G362" s="179">
        <f>ROUND(E362*F362,2)</f>
        <v>0</v>
      </c>
      <c r="H362" s="178"/>
      <c r="I362" s="179">
        <f>ROUND(E362*H362,2)</f>
        <v>0</v>
      </c>
      <c r="J362" s="178"/>
      <c r="K362" s="179">
        <f>ROUND(E362*J362,2)</f>
        <v>0</v>
      </c>
      <c r="L362" s="179">
        <v>21</v>
      </c>
      <c r="M362" s="179">
        <f>G362*(1+L362/100)</f>
        <v>0</v>
      </c>
      <c r="N362" s="179">
        <v>3.6999999999999999E-4</v>
      </c>
      <c r="O362" s="179">
        <f>ROUND(E362*N362,2)</f>
        <v>0</v>
      </c>
      <c r="P362" s="179">
        <v>0</v>
      </c>
      <c r="Q362" s="179">
        <f>ROUND(E362*P362,2)</f>
        <v>0</v>
      </c>
      <c r="R362" s="179" t="s">
        <v>1384</v>
      </c>
      <c r="S362" s="179" t="s">
        <v>290</v>
      </c>
      <c r="T362" s="180" t="s">
        <v>291</v>
      </c>
      <c r="U362" s="160">
        <v>0</v>
      </c>
      <c r="V362" s="160">
        <f>ROUND(E362*U362,2)</f>
        <v>0</v>
      </c>
      <c r="W362" s="160"/>
      <c r="X362" s="150"/>
      <c r="Y362" s="150"/>
      <c r="Z362" s="150"/>
      <c r="AA362" s="150"/>
      <c r="AB362" s="150"/>
      <c r="AC362" s="150"/>
      <c r="AD362" s="150"/>
      <c r="AE362" s="150"/>
      <c r="AF362" s="150"/>
      <c r="AG362" s="150" t="s">
        <v>340</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4" t="s">
        <v>1659</v>
      </c>
      <c r="D363" s="245"/>
      <c r="E363" s="245"/>
      <c r="F363" s="245"/>
      <c r="G363" s="245"/>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294</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46"/>
      <c r="D364" s="247"/>
      <c r="E364" s="247"/>
      <c r="F364" s="247"/>
      <c r="G364" s="247"/>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295</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74">
        <v>134</v>
      </c>
      <c r="B365" s="175" t="s">
        <v>1660</v>
      </c>
      <c r="C365" s="185" t="s">
        <v>1661</v>
      </c>
      <c r="D365" s="176" t="s">
        <v>384</v>
      </c>
      <c r="E365" s="177">
        <v>7</v>
      </c>
      <c r="F365" s="178"/>
      <c r="G365" s="179">
        <f>ROUND(E365*F365,2)</f>
        <v>0</v>
      </c>
      <c r="H365" s="178"/>
      <c r="I365" s="179">
        <f>ROUND(E365*H365,2)</f>
        <v>0</v>
      </c>
      <c r="J365" s="178"/>
      <c r="K365" s="179">
        <f>ROUND(E365*J365,2)</f>
        <v>0</v>
      </c>
      <c r="L365" s="179">
        <v>21</v>
      </c>
      <c r="M365" s="179">
        <f>G365*(1+L365/100)</f>
        <v>0</v>
      </c>
      <c r="N365" s="179">
        <v>2.4000000000000001E-4</v>
      </c>
      <c r="O365" s="179">
        <f>ROUND(E365*N365,2)</f>
        <v>0</v>
      </c>
      <c r="P365" s="179">
        <v>0</v>
      </c>
      <c r="Q365" s="179">
        <f>ROUND(E365*P365,2)</f>
        <v>0</v>
      </c>
      <c r="R365" s="179" t="s">
        <v>601</v>
      </c>
      <c r="S365" s="179" t="s">
        <v>290</v>
      </c>
      <c r="T365" s="180" t="s">
        <v>291</v>
      </c>
      <c r="U365" s="160">
        <v>0</v>
      </c>
      <c r="V365" s="160">
        <f>ROUND(E365*U365,2)</f>
        <v>0</v>
      </c>
      <c r="W365" s="160"/>
      <c r="X365" s="150"/>
      <c r="Y365" s="150"/>
      <c r="Z365" s="150"/>
      <c r="AA365" s="150"/>
      <c r="AB365" s="150"/>
      <c r="AC365" s="150"/>
      <c r="AD365" s="150"/>
      <c r="AE365" s="150"/>
      <c r="AF365" s="150"/>
      <c r="AG365" s="150" t="s">
        <v>340</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2"/>
      <c r="D366" s="243"/>
      <c r="E366" s="243"/>
      <c r="F366" s="243"/>
      <c r="G366" s="243"/>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295</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74">
        <v>135</v>
      </c>
      <c r="B367" s="175" t="s">
        <v>1554</v>
      </c>
      <c r="C367" s="185" t="s">
        <v>1555</v>
      </c>
      <c r="D367" s="176" t="s">
        <v>384</v>
      </c>
      <c r="E367" s="177">
        <v>7</v>
      </c>
      <c r="F367" s="178"/>
      <c r="G367" s="179">
        <f>ROUND(E367*F367,2)</f>
        <v>0</v>
      </c>
      <c r="H367" s="178"/>
      <c r="I367" s="179">
        <f>ROUND(E367*H367,2)</f>
        <v>0</v>
      </c>
      <c r="J367" s="178"/>
      <c r="K367" s="179">
        <f>ROUND(E367*J367,2)</f>
        <v>0</v>
      </c>
      <c r="L367" s="179">
        <v>21</v>
      </c>
      <c r="M367" s="179">
        <f>G367*(1+L367/100)</f>
        <v>0</v>
      </c>
      <c r="N367" s="179">
        <v>8.0000000000000007E-5</v>
      </c>
      <c r="O367" s="179">
        <f>ROUND(E367*N367,2)</f>
        <v>0</v>
      </c>
      <c r="P367" s="179">
        <v>0</v>
      </c>
      <c r="Q367" s="179">
        <f>ROUND(E367*P367,2)</f>
        <v>0</v>
      </c>
      <c r="R367" s="179" t="s">
        <v>601</v>
      </c>
      <c r="S367" s="179" t="s">
        <v>290</v>
      </c>
      <c r="T367" s="180" t="s">
        <v>291</v>
      </c>
      <c r="U367" s="160">
        <v>0</v>
      </c>
      <c r="V367" s="160">
        <f>ROUND(E367*U367,2)</f>
        <v>0</v>
      </c>
      <c r="W367" s="160"/>
      <c r="X367" s="150"/>
      <c r="Y367" s="150"/>
      <c r="Z367" s="150"/>
      <c r="AA367" s="150"/>
      <c r="AB367" s="150"/>
      <c r="AC367" s="150"/>
      <c r="AD367" s="150"/>
      <c r="AE367" s="150"/>
      <c r="AF367" s="150"/>
      <c r="AG367" s="150" t="s">
        <v>340</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42"/>
      <c r="D368" s="243"/>
      <c r="E368" s="243"/>
      <c r="F368" s="243"/>
      <c r="G368" s="243"/>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295</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74">
        <v>136</v>
      </c>
      <c r="B369" s="175" t="s">
        <v>1410</v>
      </c>
      <c r="C369" s="185" t="s">
        <v>1411</v>
      </c>
      <c r="D369" s="176" t="s">
        <v>0</v>
      </c>
      <c r="E369" s="177">
        <v>4582.7433000000001</v>
      </c>
      <c r="F369" s="178"/>
      <c r="G369" s="179">
        <f>ROUND(E369*F369,2)</f>
        <v>0</v>
      </c>
      <c r="H369" s="178"/>
      <c r="I369" s="179">
        <f>ROUND(E369*H369,2)</f>
        <v>0</v>
      </c>
      <c r="J369" s="178"/>
      <c r="K369" s="179">
        <f>ROUND(E369*J369,2)</f>
        <v>0</v>
      </c>
      <c r="L369" s="179">
        <v>21</v>
      </c>
      <c r="M369" s="179">
        <f>G369*(1+L369/100)</f>
        <v>0</v>
      </c>
      <c r="N369" s="179">
        <v>0</v>
      </c>
      <c r="O369" s="179">
        <f>ROUND(E369*N369,2)</f>
        <v>0</v>
      </c>
      <c r="P369" s="179">
        <v>0</v>
      </c>
      <c r="Q369" s="179">
        <f>ROUND(E369*P369,2)</f>
        <v>0</v>
      </c>
      <c r="R369" s="179" t="s">
        <v>1384</v>
      </c>
      <c r="S369" s="179" t="s">
        <v>290</v>
      </c>
      <c r="T369" s="180" t="s">
        <v>291</v>
      </c>
      <c r="U369" s="160">
        <v>0</v>
      </c>
      <c r="V369" s="160">
        <f>ROUND(E369*U369,2)</f>
        <v>0</v>
      </c>
      <c r="W369" s="160"/>
      <c r="X369" s="150"/>
      <c r="Y369" s="150"/>
      <c r="Z369" s="150"/>
      <c r="AA369" s="150"/>
      <c r="AB369" s="150"/>
      <c r="AC369" s="150"/>
      <c r="AD369" s="150"/>
      <c r="AE369" s="150"/>
      <c r="AF369" s="150"/>
      <c r="AG369" s="150" t="s">
        <v>340</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42"/>
      <c r="D370" s="243"/>
      <c r="E370" s="243"/>
      <c r="F370" s="243"/>
      <c r="G370" s="243"/>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295</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74">
        <v>137</v>
      </c>
      <c r="B371" s="175" t="s">
        <v>1662</v>
      </c>
      <c r="C371" s="185" t="s">
        <v>1663</v>
      </c>
      <c r="D371" s="176" t="s">
        <v>432</v>
      </c>
      <c r="E371" s="177">
        <v>26</v>
      </c>
      <c r="F371" s="178"/>
      <c r="G371" s="179">
        <f>ROUND(E371*F371,2)</f>
        <v>0</v>
      </c>
      <c r="H371" s="178"/>
      <c r="I371" s="179">
        <f>ROUND(E371*H371,2)</f>
        <v>0</v>
      </c>
      <c r="J371" s="178"/>
      <c r="K371" s="179">
        <f>ROUND(E371*J371,2)</f>
        <v>0</v>
      </c>
      <c r="L371" s="179">
        <v>21</v>
      </c>
      <c r="M371" s="179">
        <f>G371*(1+L371/100)</f>
        <v>0</v>
      </c>
      <c r="N371" s="179">
        <v>0</v>
      </c>
      <c r="O371" s="179">
        <f>ROUND(E371*N371,2)</f>
        <v>0</v>
      </c>
      <c r="P371" s="179">
        <v>0</v>
      </c>
      <c r="Q371" s="179">
        <f>ROUND(E371*P371,2)</f>
        <v>0</v>
      </c>
      <c r="R371" s="179"/>
      <c r="S371" s="179" t="s">
        <v>322</v>
      </c>
      <c r="T371" s="180" t="s">
        <v>291</v>
      </c>
      <c r="U371" s="160">
        <v>0</v>
      </c>
      <c r="V371" s="160">
        <f>ROUND(E371*U371,2)</f>
        <v>0</v>
      </c>
      <c r="W371" s="160"/>
      <c r="X371" s="150"/>
      <c r="Y371" s="150"/>
      <c r="Z371" s="150"/>
      <c r="AA371" s="150"/>
      <c r="AB371" s="150"/>
      <c r="AC371" s="150"/>
      <c r="AD371" s="150"/>
      <c r="AE371" s="150"/>
      <c r="AF371" s="150"/>
      <c r="AG371" s="150" t="s">
        <v>340</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42"/>
      <c r="D372" s="243"/>
      <c r="E372" s="243"/>
      <c r="F372" s="243"/>
      <c r="G372" s="243"/>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295</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74">
        <v>138</v>
      </c>
      <c r="B373" s="175" t="s">
        <v>1664</v>
      </c>
      <c r="C373" s="185" t="s">
        <v>1665</v>
      </c>
      <c r="D373" s="176" t="s">
        <v>432</v>
      </c>
      <c r="E373" s="177">
        <v>106</v>
      </c>
      <c r="F373" s="178"/>
      <c r="G373" s="179">
        <f>ROUND(E373*F373,2)</f>
        <v>0</v>
      </c>
      <c r="H373" s="178"/>
      <c r="I373" s="179">
        <f>ROUND(E373*H373,2)</f>
        <v>0</v>
      </c>
      <c r="J373" s="178"/>
      <c r="K373" s="179">
        <f>ROUND(E373*J373,2)</f>
        <v>0</v>
      </c>
      <c r="L373" s="179">
        <v>21</v>
      </c>
      <c r="M373" s="179">
        <f>G373*(1+L373/100)</f>
        <v>0</v>
      </c>
      <c r="N373" s="179">
        <v>0</v>
      </c>
      <c r="O373" s="179">
        <f>ROUND(E373*N373,2)</f>
        <v>0</v>
      </c>
      <c r="P373" s="179">
        <v>0</v>
      </c>
      <c r="Q373" s="179">
        <f>ROUND(E373*P373,2)</f>
        <v>0</v>
      </c>
      <c r="R373" s="179"/>
      <c r="S373" s="179" t="s">
        <v>322</v>
      </c>
      <c r="T373" s="180" t="s">
        <v>291</v>
      </c>
      <c r="U373" s="160">
        <v>0</v>
      </c>
      <c r="V373" s="160">
        <f>ROUND(E373*U373,2)</f>
        <v>0</v>
      </c>
      <c r="W373" s="160"/>
      <c r="X373" s="150"/>
      <c r="Y373" s="150"/>
      <c r="Z373" s="150"/>
      <c r="AA373" s="150"/>
      <c r="AB373" s="150"/>
      <c r="AC373" s="150"/>
      <c r="AD373" s="150"/>
      <c r="AE373" s="150"/>
      <c r="AF373" s="150"/>
      <c r="AG373" s="150" t="s">
        <v>340</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2"/>
      <c r="D374" s="243"/>
      <c r="E374" s="243"/>
      <c r="F374" s="243"/>
      <c r="G374" s="243"/>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295</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ht="33.75" outlineLevel="1" x14ac:dyDescent="0.2">
      <c r="A375" s="174">
        <v>139</v>
      </c>
      <c r="B375" s="175" t="s">
        <v>1666</v>
      </c>
      <c r="C375" s="185" t="s">
        <v>1667</v>
      </c>
      <c r="D375" s="176" t="s">
        <v>432</v>
      </c>
      <c r="E375" s="177">
        <v>2</v>
      </c>
      <c r="F375" s="178"/>
      <c r="G375" s="179">
        <f>ROUND(E375*F375,2)</f>
        <v>0</v>
      </c>
      <c r="H375" s="178"/>
      <c r="I375" s="179">
        <f>ROUND(E375*H375,2)</f>
        <v>0</v>
      </c>
      <c r="J375" s="178"/>
      <c r="K375" s="179">
        <f>ROUND(E375*J375,2)</f>
        <v>0</v>
      </c>
      <c r="L375" s="179">
        <v>21</v>
      </c>
      <c r="M375" s="179">
        <f>G375*(1+L375/100)</f>
        <v>0</v>
      </c>
      <c r="N375" s="179">
        <v>0</v>
      </c>
      <c r="O375" s="179">
        <f>ROUND(E375*N375,2)</f>
        <v>0</v>
      </c>
      <c r="P375" s="179">
        <v>0</v>
      </c>
      <c r="Q375" s="179">
        <f>ROUND(E375*P375,2)</f>
        <v>0</v>
      </c>
      <c r="R375" s="179"/>
      <c r="S375" s="179" t="s">
        <v>322</v>
      </c>
      <c r="T375" s="180" t="s">
        <v>291</v>
      </c>
      <c r="U375" s="160">
        <v>0</v>
      </c>
      <c r="V375" s="160">
        <f>ROUND(E375*U375,2)</f>
        <v>0</v>
      </c>
      <c r="W375" s="160"/>
      <c r="X375" s="150"/>
      <c r="Y375" s="150"/>
      <c r="Z375" s="150"/>
      <c r="AA375" s="150"/>
      <c r="AB375" s="150"/>
      <c r="AC375" s="150"/>
      <c r="AD375" s="150"/>
      <c r="AE375" s="150"/>
      <c r="AF375" s="150"/>
      <c r="AG375" s="150" t="s">
        <v>340</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4" t="s">
        <v>1668</v>
      </c>
      <c r="D376" s="245"/>
      <c r="E376" s="245"/>
      <c r="F376" s="245"/>
      <c r="G376" s="245"/>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294</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1669</v>
      </c>
      <c r="D377" s="165"/>
      <c r="E377" s="166">
        <v>2</v>
      </c>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315</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6"/>
      <c r="D378" s="247"/>
      <c r="E378" s="247"/>
      <c r="F378" s="247"/>
      <c r="G378" s="247"/>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295</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ht="33.75" outlineLevel="1" x14ac:dyDescent="0.2">
      <c r="A379" s="174">
        <v>140</v>
      </c>
      <c r="B379" s="175" t="s">
        <v>1670</v>
      </c>
      <c r="C379" s="185" t="s">
        <v>1667</v>
      </c>
      <c r="D379" s="176" t="s">
        <v>432</v>
      </c>
      <c r="E379" s="177">
        <v>18</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322</v>
      </c>
      <c r="T379" s="180" t="s">
        <v>291</v>
      </c>
      <c r="U379" s="160">
        <v>0</v>
      </c>
      <c r="V379" s="160">
        <f>ROUND(E379*U379,2)</f>
        <v>0</v>
      </c>
      <c r="W379" s="160"/>
      <c r="X379" s="150"/>
      <c r="Y379" s="150"/>
      <c r="Z379" s="150"/>
      <c r="AA379" s="150"/>
      <c r="AB379" s="150"/>
      <c r="AC379" s="150"/>
      <c r="AD379" s="150"/>
      <c r="AE379" s="150"/>
      <c r="AF379" s="150"/>
      <c r="AG379" s="150" t="s">
        <v>340</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44" t="s">
        <v>1671</v>
      </c>
      <c r="D380" s="245"/>
      <c r="E380" s="245"/>
      <c r="F380" s="245"/>
      <c r="G380" s="245"/>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294</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1672</v>
      </c>
      <c r="D381" s="165"/>
      <c r="E381" s="166">
        <v>18</v>
      </c>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315</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6"/>
      <c r="D382" s="247"/>
      <c r="E382" s="247"/>
      <c r="F382" s="247"/>
      <c r="G382" s="247"/>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295</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ht="33.75" outlineLevel="1" x14ac:dyDescent="0.2">
      <c r="A383" s="174">
        <v>141</v>
      </c>
      <c r="B383" s="175" t="s">
        <v>1673</v>
      </c>
      <c r="C383" s="185" t="s">
        <v>1667</v>
      </c>
      <c r="D383" s="176" t="s">
        <v>432</v>
      </c>
      <c r="E383" s="177">
        <v>6</v>
      </c>
      <c r="F383" s="178"/>
      <c r="G383" s="179">
        <f>ROUND(E383*F383,2)</f>
        <v>0</v>
      </c>
      <c r="H383" s="178"/>
      <c r="I383" s="179">
        <f>ROUND(E383*H383,2)</f>
        <v>0</v>
      </c>
      <c r="J383" s="178"/>
      <c r="K383" s="179">
        <f>ROUND(E383*J383,2)</f>
        <v>0</v>
      </c>
      <c r="L383" s="179">
        <v>21</v>
      </c>
      <c r="M383" s="179">
        <f>G383*(1+L383/100)</f>
        <v>0</v>
      </c>
      <c r="N383" s="179">
        <v>0</v>
      </c>
      <c r="O383" s="179">
        <f>ROUND(E383*N383,2)</f>
        <v>0</v>
      </c>
      <c r="P383" s="179">
        <v>0</v>
      </c>
      <c r="Q383" s="179">
        <f>ROUND(E383*P383,2)</f>
        <v>0</v>
      </c>
      <c r="R383" s="179"/>
      <c r="S383" s="179" t="s">
        <v>322</v>
      </c>
      <c r="T383" s="180" t="s">
        <v>291</v>
      </c>
      <c r="U383" s="160">
        <v>0</v>
      </c>
      <c r="V383" s="160">
        <f>ROUND(E383*U383,2)</f>
        <v>0</v>
      </c>
      <c r="W383" s="160"/>
      <c r="X383" s="150"/>
      <c r="Y383" s="150"/>
      <c r="Z383" s="150"/>
      <c r="AA383" s="150"/>
      <c r="AB383" s="150"/>
      <c r="AC383" s="150"/>
      <c r="AD383" s="150"/>
      <c r="AE383" s="150"/>
      <c r="AF383" s="150"/>
      <c r="AG383" s="150" t="s">
        <v>340</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44" t="s">
        <v>1674</v>
      </c>
      <c r="D384" s="245"/>
      <c r="E384" s="245"/>
      <c r="F384" s="245"/>
      <c r="G384" s="245"/>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294</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1675</v>
      </c>
      <c r="D385" s="165"/>
      <c r="E385" s="166">
        <v>6</v>
      </c>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315</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6"/>
      <c r="D386" s="247"/>
      <c r="E386" s="247"/>
      <c r="F386" s="247"/>
      <c r="G386" s="247"/>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295</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ht="33.75" outlineLevel="1" x14ac:dyDescent="0.2">
      <c r="A387" s="174">
        <v>142</v>
      </c>
      <c r="B387" s="175" t="s">
        <v>1676</v>
      </c>
      <c r="C387" s="185" t="s">
        <v>1667</v>
      </c>
      <c r="D387" s="176" t="s">
        <v>432</v>
      </c>
      <c r="E387" s="177">
        <v>40</v>
      </c>
      <c r="F387" s="178"/>
      <c r="G387" s="179">
        <f>ROUND(E387*F387,2)</f>
        <v>0</v>
      </c>
      <c r="H387" s="178"/>
      <c r="I387" s="179">
        <f>ROUND(E387*H387,2)</f>
        <v>0</v>
      </c>
      <c r="J387" s="178"/>
      <c r="K387" s="179">
        <f>ROUND(E387*J387,2)</f>
        <v>0</v>
      </c>
      <c r="L387" s="179">
        <v>21</v>
      </c>
      <c r="M387" s="179">
        <f>G387*(1+L387/100)</f>
        <v>0</v>
      </c>
      <c r="N387" s="179">
        <v>0</v>
      </c>
      <c r="O387" s="179">
        <f>ROUND(E387*N387,2)</f>
        <v>0</v>
      </c>
      <c r="P387" s="179">
        <v>0</v>
      </c>
      <c r="Q387" s="179">
        <f>ROUND(E387*P387,2)</f>
        <v>0</v>
      </c>
      <c r="R387" s="179"/>
      <c r="S387" s="179" t="s">
        <v>322</v>
      </c>
      <c r="T387" s="180" t="s">
        <v>291</v>
      </c>
      <c r="U387" s="160">
        <v>0</v>
      </c>
      <c r="V387" s="160">
        <f>ROUND(E387*U387,2)</f>
        <v>0</v>
      </c>
      <c r="W387" s="160"/>
      <c r="X387" s="150"/>
      <c r="Y387" s="150"/>
      <c r="Z387" s="150"/>
      <c r="AA387" s="150"/>
      <c r="AB387" s="150"/>
      <c r="AC387" s="150"/>
      <c r="AD387" s="150"/>
      <c r="AE387" s="150"/>
      <c r="AF387" s="150"/>
      <c r="AG387" s="150" t="s">
        <v>340</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44" t="s">
        <v>1677</v>
      </c>
      <c r="D388" s="245"/>
      <c r="E388" s="245"/>
      <c r="F388" s="245"/>
      <c r="G388" s="245"/>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294</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1678</v>
      </c>
      <c r="D389" s="165"/>
      <c r="E389" s="166">
        <v>40</v>
      </c>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315</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46"/>
      <c r="D390" s="247"/>
      <c r="E390" s="247"/>
      <c r="F390" s="247"/>
      <c r="G390" s="247"/>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295</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ht="33.75" outlineLevel="1" x14ac:dyDescent="0.2">
      <c r="A391" s="174">
        <v>143</v>
      </c>
      <c r="B391" s="175" t="s">
        <v>1679</v>
      </c>
      <c r="C391" s="185" t="s">
        <v>1667</v>
      </c>
      <c r="D391" s="176" t="s">
        <v>432</v>
      </c>
      <c r="E391" s="177">
        <v>66</v>
      </c>
      <c r="F391" s="178"/>
      <c r="G391" s="179">
        <f>ROUND(E391*F391,2)</f>
        <v>0</v>
      </c>
      <c r="H391" s="178"/>
      <c r="I391" s="179">
        <f>ROUND(E391*H391,2)</f>
        <v>0</v>
      </c>
      <c r="J391" s="178"/>
      <c r="K391" s="179">
        <f>ROUND(E391*J391,2)</f>
        <v>0</v>
      </c>
      <c r="L391" s="179">
        <v>21</v>
      </c>
      <c r="M391" s="179">
        <f>G391*(1+L391/100)</f>
        <v>0</v>
      </c>
      <c r="N391" s="179">
        <v>0</v>
      </c>
      <c r="O391" s="179">
        <f>ROUND(E391*N391,2)</f>
        <v>0</v>
      </c>
      <c r="P391" s="179">
        <v>0</v>
      </c>
      <c r="Q391" s="179">
        <f>ROUND(E391*P391,2)</f>
        <v>0</v>
      </c>
      <c r="R391" s="179"/>
      <c r="S391" s="179" t="s">
        <v>322</v>
      </c>
      <c r="T391" s="180" t="s">
        <v>291</v>
      </c>
      <c r="U391" s="160">
        <v>0</v>
      </c>
      <c r="V391" s="160">
        <f>ROUND(E391*U391,2)</f>
        <v>0</v>
      </c>
      <c r="W391" s="160"/>
      <c r="X391" s="150"/>
      <c r="Y391" s="150"/>
      <c r="Z391" s="150"/>
      <c r="AA391" s="150"/>
      <c r="AB391" s="150"/>
      <c r="AC391" s="150"/>
      <c r="AD391" s="150"/>
      <c r="AE391" s="150"/>
      <c r="AF391" s="150"/>
      <c r="AG391" s="150" t="s">
        <v>340</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44" t="s">
        <v>1680</v>
      </c>
      <c r="D392" s="245"/>
      <c r="E392" s="245"/>
      <c r="F392" s="245"/>
      <c r="G392" s="245"/>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294</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1681</v>
      </c>
      <c r="D393" s="165"/>
      <c r="E393" s="166">
        <v>66</v>
      </c>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315</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6"/>
      <c r="D394" s="247"/>
      <c r="E394" s="247"/>
      <c r="F394" s="247"/>
      <c r="G394" s="247"/>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295</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74">
        <v>144</v>
      </c>
      <c r="B395" s="175" t="s">
        <v>1682</v>
      </c>
      <c r="C395" s="185" t="s">
        <v>1683</v>
      </c>
      <c r="D395" s="176" t="s">
        <v>359</v>
      </c>
      <c r="E395" s="177">
        <v>4</v>
      </c>
      <c r="F395" s="178"/>
      <c r="G395" s="179">
        <f>ROUND(E395*F395,2)</f>
        <v>0</v>
      </c>
      <c r="H395" s="178"/>
      <c r="I395" s="179">
        <f>ROUND(E395*H395,2)</f>
        <v>0</v>
      </c>
      <c r="J395" s="178"/>
      <c r="K395" s="179">
        <f>ROUND(E395*J395,2)</f>
        <v>0</v>
      </c>
      <c r="L395" s="179">
        <v>21</v>
      </c>
      <c r="M395" s="179">
        <f>G395*(1+L395/100)</f>
        <v>0</v>
      </c>
      <c r="N395" s="179">
        <v>2.9999999999999997E-4</v>
      </c>
      <c r="O395" s="179">
        <f>ROUND(E395*N395,2)</f>
        <v>0</v>
      </c>
      <c r="P395" s="179">
        <v>0</v>
      </c>
      <c r="Q395" s="179">
        <f>ROUND(E395*P395,2)</f>
        <v>0</v>
      </c>
      <c r="R395" s="179"/>
      <c r="S395" s="179" t="s">
        <v>322</v>
      </c>
      <c r="T395" s="180" t="s">
        <v>291</v>
      </c>
      <c r="U395" s="160">
        <v>0</v>
      </c>
      <c r="V395" s="160">
        <f>ROUND(E395*U395,2)</f>
        <v>0</v>
      </c>
      <c r="W395" s="160"/>
      <c r="X395" s="150"/>
      <c r="Y395" s="150"/>
      <c r="Z395" s="150"/>
      <c r="AA395" s="150"/>
      <c r="AB395" s="150"/>
      <c r="AC395" s="150"/>
      <c r="AD395" s="150"/>
      <c r="AE395" s="150"/>
      <c r="AF395" s="150"/>
      <c r="AG395" s="150" t="s">
        <v>340</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42"/>
      <c r="D396" s="243"/>
      <c r="E396" s="243"/>
      <c r="F396" s="243"/>
      <c r="G396" s="243"/>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295</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ht="33.75" outlineLevel="1" x14ac:dyDescent="0.2">
      <c r="A397" s="174">
        <v>145</v>
      </c>
      <c r="B397" s="175" t="s">
        <v>1684</v>
      </c>
      <c r="C397" s="185" t="s">
        <v>1685</v>
      </c>
      <c r="D397" s="176" t="s">
        <v>359</v>
      </c>
      <c r="E397" s="177">
        <v>6</v>
      </c>
      <c r="F397" s="178"/>
      <c r="G397" s="179">
        <f>ROUND(E397*F397,2)</f>
        <v>0</v>
      </c>
      <c r="H397" s="178"/>
      <c r="I397" s="179">
        <f>ROUND(E397*H397,2)</f>
        <v>0</v>
      </c>
      <c r="J397" s="178"/>
      <c r="K397" s="179">
        <f>ROUND(E397*J397,2)</f>
        <v>0</v>
      </c>
      <c r="L397" s="179">
        <v>21</v>
      </c>
      <c r="M397" s="179">
        <f>G397*(1+L397/100)</f>
        <v>0</v>
      </c>
      <c r="N397" s="179">
        <v>0</v>
      </c>
      <c r="O397" s="179">
        <f>ROUND(E397*N397,2)</f>
        <v>0</v>
      </c>
      <c r="P397" s="179">
        <v>0</v>
      </c>
      <c r="Q397" s="179">
        <f>ROUND(E397*P397,2)</f>
        <v>0</v>
      </c>
      <c r="R397" s="179"/>
      <c r="S397" s="179" t="s">
        <v>322</v>
      </c>
      <c r="T397" s="180" t="s">
        <v>291</v>
      </c>
      <c r="U397" s="160">
        <v>0</v>
      </c>
      <c r="V397" s="160">
        <f>ROUND(E397*U397,2)</f>
        <v>0</v>
      </c>
      <c r="W397" s="160"/>
      <c r="X397" s="150"/>
      <c r="Y397" s="150"/>
      <c r="Z397" s="150"/>
      <c r="AA397" s="150"/>
      <c r="AB397" s="150"/>
      <c r="AC397" s="150"/>
      <c r="AD397" s="150"/>
      <c r="AE397" s="150"/>
      <c r="AF397" s="150"/>
      <c r="AG397" s="150" t="s">
        <v>340</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4" t="s">
        <v>1686</v>
      </c>
      <c r="D398" s="245"/>
      <c r="E398" s="245"/>
      <c r="F398" s="245"/>
      <c r="G398" s="245"/>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294</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246"/>
      <c r="D399" s="247"/>
      <c r="E399" s="247"/>
      <c r="F399" s="247"/>
      <c r="G399" s="247"/>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295</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74">
        <v>146</v>
      </c>
      <c r="B400" s="175" t="s">
        <v>1687</v>
      </c>
      <c r="C400" s="185" t="s">
        <v>1688</v>
      </c>
      <c r="D400" s="176" t="s">
        <v>949</v>
      </c>
      <c r="E400" s="177">
        <v>40</v>
      </c>
      <c r="F400" s="178"/>
      <c r="G400" s="179">
        <f>ROUND(E400*F400,2)</f>
        <v>0</v>
      </c>
      <c r="H400" s="178"/>
      <c r="I400" s="179">
        <f>ROUND(E400*H400,2)</f>
        <v>0</v>
      </c>
      <c r="J400" s="178"/>
      <c r="K400" s="179">
        <f>ROUND(E400*J400,2)</f>
        <v>0</v>
      </c>
      <c r="L400" s="179">
        <v>21</v>
      </c>
      <c r="M400" s="179">
        <f>G400*(1+L400/100)</f>
        <v>0</v>
      </c>
      <c r="N400" s="179">
        <v>0</v>
      </c>
      <c r="O400" s="179">
        <f>ROUND(E400*N400,2)</f>
        <v>0</v>
      </c>
      <c r="P400" s="179">
        <v>0</v>
      </c>
      <c r="Q400" s="179">
        <f>ROUND(E400*P400,2)</f>
        <v>0</v>
      </c>
      <c r="R400" s="179"/>
      <c r="S400" s="179" t="s">
        <v>322</v>
      </c>
      <c r="T400" s="180" t="s">
        <v>291</v>
      </c>
      <c r="U400" s="160">
        <v>0</v>
      </c>
      <c r="V400" s="160">
        <f>ROUND(E400*U400,2)</f>
        <v>0</v>
      </c>
      <c r="W400" s="160"/>
      <c r="X400" s="150"/>
      <c r="Y400" s="150"/>
      <c r="Z400" s="150"/>
      <c r="AA400" s="150"/>
      <c r="AB400" s="150"/>
      <c r="AC400" s="150"/>
      <c r="AD400" s="150"/>
      <c r="AE400" s="150"/>
      <c r="AF400" s="150"/>
      <c r="AG400" s="150" t="s">
        <v>340</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42"/>
      <c r="D401" s="243"/>
      <c r="E401" s="243"/>
      <c r="F401" s="243"/>
      <c r="G401" s="243"/>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295</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ht="33.75" outlineLevel="1" x14ac:dyDescent="0.2">
      <c r="A402" s="174">
        <v>147</v>
      </c>
      <c r="B402" s="175" t="s">
        <v>1689</v>
      </c>
      <c r="C402" s="185" t="s">
        <v>1690</v>
      </c>
      <c r="D402" s="176" t="s">
        <v>359</v>
      </c>
      <c r="E402" s="177">
        <v>1</v>
      </c>
      <c r="F402" s="178"/>
      <c r="G402" s="179">
        <f>ROUND(E402*F402,2)</f>
        <v>0</v>
      </c>
      <c r="H402" s="178"/>
      <c r="I402" s="179">
        <f>ROUND(E402*H402,2)</f>
        <v>0</v>
      </c>
      <c r="J402" s="178"/>
      <c r="K402" s="179">
        <f>ROUND(E402*J402,2)</f>
        <v>0</v>
      </c>
      <c r="L402" s="179">
        <v>21</v>
      </c>
      <c r="M402" s="179">
        <f>G402*(1+L402/100)</f>
        <v>0</v>
      </c>
      <c r="N402" s="179">
        <v>2.9999999999999997E-4</v>
      </c>
      <c r="O402" s="179">
        <f>ROUND(E402*N402,2)</f>
        <v>0</v>
      </c>
      <c r="P402" s="179">
        <v>0</v>
      </c>
      <c r="Q402" s="179">
        <f>ROUND(E402*P402,2)</f>
        <v>0</v>
      </c>
      <c r="R402" s="179"/>
      <c r="S402" s="179" t="s">
        <v>322</v>
      </c>
      <c r="T402" s="180" t="s">
        <v>291</v>
      </c>
      <c r="U402" s="160">
        <v>0</v>
      </c>
      <c r="V402" s="160">
        <f>ROUND(E402*U402,2)</f>
        <v>0</v>
      </c>
      <c r="W402" s="160"/>
      <c r="X402" s="150"/>
      <c r="Y402" s="150"/>
      <c r="Z402" s="150"/>
      <c r="AA402" s="150"/>
      <c r="AB402" s="150"/>
      <c r="AC402" s="150"/>
      <c r="AD402" s="150"/>
      <c r="AE402" s="150"/>
      <c r="AF402" s="150"/>
      <c r="AG402" s="150" t="s">
        <v>340</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42"/>
      <c r="D403" s="243"/>
      <c r="E403" s="243"/>
      <c r="F403" s="243"/>
      <c r="G403" s="243"/>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295</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ht="33.75" outlineLevel="1" x14ac:dyDescent="0.2">
      <c r="A404" s="174">
        <v>148</v>
      </c>
      <c r="B404" s="175" t="s">
        <v>1691</v>
      </c>
      <c r="C404" s="185" t="s">
        <v>1692</v>
      </c>
      <c r="D404" s="176" t="s">
        <v>432</v>
      </c>
      <c r="E404" s="177">
        <v>2</v>
      </c>
      <c r="F404" s="178"/>
      <c r="G404" s="179">
        <f>ROUND(E404*F404,2)</f>
        <v>0</v>
      </c>
      <c r="H404" s="178"/>
      <c r="I404" s="179">
        <f>ROUND(E404*H404,2)</f>
        <v>0</v>
      </c>
      <c r="J404" s="178"/>
      <c r="K404" s="179">
        <f>ROUND(E404*J404,2)</f>
        <v>0</v>
      </c>
      <c r="L404" s="179">
        <v>21</v>
      </c>
      <c r="M404" s="179">
        <f>G404*(1+L404/100)</f>
        <v>0</v>
      </c>
      <c r="N404" s="179">
        <v>0</v>
      </c>
      <c r="O404" s="179">
        <f>ROUND(E404*N404,2)</f>
        <v>0</v>
      </c>
      <c r="P404" s="179">
        <v>0</v>
      </c>
      <c r="Q404" s="179">
        <f>ROUND(E404*P404,2)</f>
        <v>0</v>
      </c>
      <c r="R404" s="179"/>
      <c r="S404" s="179" t="s">
        <v>322</v>
      </c>
      <c r="T404" s="180" t="s">
        <v>291</v>
      </c>
      <c r="U404" s="160">
        <v>0</v>
      </c>
      <c r="V404" s="160">
        <f>ROUND(E404*U404,2)</f>
        <v>0</v>
      </c>
      <c r="W404" s="160"/>
      <c r="X404" s="150"/>
      <c r="Y404" s="150"/>
      <c r="Z404" s="150"/>
      <c r="AA404" s="150"/>
      <c r="AB404" s="150"/>
      <c r="AC404" s="150"/>
      <c r="AD404" s="150"/>
      <c r="AE404" s="150"/>
      <c r="AF404" s="150"/>
      <c r="AG404" s="150" t="s">
        <v>340</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42"/>
      <c r="D405" s="243"/>
      <c r="E405" s="243"/>
      <c r="F405" s="243"/>
      <c r="G405" s="243"/>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295</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ht="33.75" outlineLevel="1" x14ac:dyDescent="0.2">
      <c r="A406" s="174">
        <v>149</v>
      </c>
      <c r="B406" s="175" t="s">
        <v>1693</v>
      </c>
      <c r="C406" s="185" t="s">
        <v>1694</v>
      </c>
      <c r="D406" s="176" t="s">
        <v>432</v>
      </c>
      <c r="E406" s="177">
        <v>18</v>
      </c>
      <c r="F406" s="178"/>
      <c r="G406" s="179">
        <f>ROUND(E406*F406,2)</f>
        <v>0</v>
      </c>
      <c r="H406" s="178"/>
      <c r="I406" s="179">
        <f>ROUND(E406*H406,2)</f>
        <v>0</v>
      </c>
      <c r="J406" s="178"/>
      <c r="K406" s="179">
        <f>ROUND(E406*J406,2)</f>
        <v>0</v>
      </c>
      <c r="L406" s="179">
        <v>21</v>
      </c>
      <c r="M406" s="179">
        <f>G406*(1+L406/100)</f>
        <v>0</v>
      </c>
      <c r="N406" s="179">
        <v>0</v>
      </c>
      <c r="O406" s="179">
        <f>ROUND(E406*N406,2)</f>
        <v>0</v>
      </c>
      <c r="P406" s="179">
        <v>0</v>
      </c>
      <c r="Q406" s="179">
        <f>ROUND(E406*P406,2)</f>
        <v>0</v>
      </c>
      <c r="R406" s="179"/>
      <c r="S406" s="179" t="s">
        <v>322</v>
      </c>
      <c r="T406" s="180" t="s">
        <v>291</v>
      </c>
      <c r="U406" s="160">
        <v>0</v>
      </c>
      <c r="V406" s="160">
        <f>ROUND(E406*U406,2)</f>
        <v>0</v>
      </c>
      <c r="W406" s="160"/>
      <c r="X406" s="150"/>
      <c r="Y406" s="150"/>
      <c r="Z406" s="150"/>
      <c r="AA406" s="150"/>
      <c r="AB406" s="150"/>
      <c r="AC406" s="150"/>
      <c r="AD406" s="150"/>
      <c r="AE406" s="150"/>
      <c r="AF406" s="150"/>
      <c r="AG406" s="150" t="s">
        <v>340</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42"/>
      <c r="D407" s="243"/>
      <c r="E407" s="243"/>
      <c r="F407" s="243"/>
      <c r="G407" s="243"/>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295</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ht="33.75" outlineLevel="1" x14ac:dyDescent="0.2">
      <c r="A408" s="174">
        <v>150</v>
      </c>
      <c r="B408" s="175" t="s">
        <v>1695</v>
      </c>
      <c r="C408" s="185" t="s">
        <v>1696</v>
      </c>
      <c r="D408" s="176" t="s">
        <v>432</v>
      </c>
      <c r="E408" s="177">
        <v>6</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c r="S408" s="179" t="s">
        <v>322</v>
      </c>
      <c r="T408" s="180" t="s">
        <v>291</v>
      </c>
      <c r="U408" s="160">
        <v>0</v>
      </c>
      <c r="V408" s="160">
        <f>ROUND(E408*U408,2)</f>
        <v>0</v>
      </c>
      <c r="W408" s="160"/>
      <c r="X408" s="150"/>
      <c r="Y408" s="150"/>
      <c r="Z408" s="150"/>
      <c r="AA408" s="150"/>
      <c r="AB408" s="150"/>
      <c r="AC408" s="150"/>
      <c r="AD408" s="150"/>
      <c r="AE408" s="150"/>
      <c r="AF408" s="150"/>
      <c r="AG408" s="150" t="s">
        <v>340</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42"/>
      <c r="D409" s="243"/>
      <c r="E409" s="243"/>
      <c r="F409" s="243"/>
      <c r="G409" s="243"/>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295</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ht="33.75" outlineLevel="1" x14ac:dyDescent="0.2">
      <c r="A410" s="174">
        <v>151</v>
      </c>
      <c r="B410" s="175" t="s">
        <v>1697</v>
      </c>
      <c r="C410" s="185" t="s">
        <v>1698</v>
      </c>
      <c r="D410" s="176" t="s">
        <v>432</v>
      </c>
      <c r="E410" s="177">
        <v>40</v>
      </c>
      <c r="F410" s="178"/>
      <c r="G410" s="179">
        <f>ROUND(E410*F410,2)</f>
        <v>0</v>
      </c>
      <c r="H410" s="178"/>
      <c r="I410" s="179">
        <f>ROUND(E410*H410,2)</f>
        <v>0</v>
      </c>
      <c r="J410" s="178"/>
      <c r="K410" s="179">
        <f>ROUND(E410*J410,2)</f>
        <v>0</v>
      </c>
      <c r="L410" s="179">
        <v>21</v>
      </c>
      <c r="M410" s="179">
        <f>G410*(1+L410/100)</f>
        <v>0</v>
      </c>
      <c r="N410" s="179">
        <v>0</v>
      </c>
      <c r="O410" s="179">
        <f>ROUND(E410*N410,2)</f>
        <v>0</v>
      </c>
      <c r="P410" s="179">
        <v>0</v>
      </c>
      <c r="Q410" s="179">
        <f>ROUND(E410*P410,2)</f>
        <v>0</v>
      </c>
      <c r="R410" s="179"/>
      <c r="S410" s="179" t="s">
        <v>322</v>
      </c>
      <c r="T410" s="180" t="s">
        <v>291</v>
      </c>
      <c r="U410" s="160">
        <v>0</v>
      </c>
      <c r="V410" s="160">
        <f>ROUND(E410*U410,2)</f>
        <v>0</v>
      </c>
      <c r="W410" s="160"/>
      <c r="X410" s="150"/>
      <c r="Y410" s="150"/>
      <c r="Z410" s="150"/>
      <c r="AA410" s="150"/>
      <c r="AB410" s="150"/>
      <c r="AC410" s="150"/>
      <c r="AD410" s="150"/>
      <c r="AE410" s="150"/>
      <c r="AF410" s="150"/>
      <c r="AG410" s="150" t="s">
        <v>340</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42"/>
      <c r="D411" s="243"/>
      <c r="E411" s="243"/>
      <c r="F411" s="243"/>
      <c r="G411" s="243"/>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295</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ht="33.75" outlineLevel="1" x14ac:dyDescent="0.2">
      <c r="A412" s="174">
        <v>152</v>
      </c>
      <c r="B412" s="175" t="s">
        <v>1699</v>
      </c>
      <c r="C412" s="185" t="s">
        <v>1700</v>
      </c>
      <c r="D412" s="176" t="s">
        <v>432</v>
      </c>
      <c r="E412" s="177">
        <v>66</v>
      </c>
      <c r="F412" s="178"/>
      <c r="G412" s="179">
        <f>ROUND(E412*F412,2)</f>
        <v>0</v>
      </c>
      <c r="H412" s="178"/>
      <c r="I412" s="179">
        <f>ROUND(E412*H412,2)</f>
        <v>0</v>
      </c>
      <c r="J412" s="178"/>
      <c r="K412" s="179">
        <f>ROUND(E412*J412,2)</f>
        <v>0</v>
      </c>
      <c r="L412" s="179">
        <v>21</v>
      </c>
      <c r="M412" s="179">
        <f>G412*(1+L412/100)</f>
        <v>0</v>
      </c>
      <c r="N412" s="179">
        <v>0</v>
      </c>
      <c r="O412" s="179">
        <f>ROUND(E412*N412,2)</f>
        <v>0</v>
      </c>
      <c r="P412" s="179">
        <v>0</v>
      </c>
      <c r="Q412" s="179">
        <f>ROUND(E412*P412,2)</f>
        <v>0</v>
      </c>
      <c r="R412" s="179"/>
      <c r="S412" s="179" t="s">
        <v>322</v>
      </c>
      <c r="T412" s="180" t="s">
        <v>291</v>
      </c>
      <c r="U412" s="160">
        <v>0</v>
      </c>
      <c r="V412" s="160">
        <f>ROUND(E412*U412,2)</f>
        <v>0</v>
      </c>
      <c r="W412" s="160"/>
      <c r="X412" s="150"/>
      <c r="Y412" s="150"/>
      <c r="Z412" s="150"/>
      <c r="AA412" s="150"/>
      <c r="AB412" s="150"/>
      <c r="AC412" s="150"/>
      <c r="AD412" s="150"/>
      <c r="AE412" s="150"/>
      <c r="AF412" s="150"/>
      <c r="AG412" s="150" t="s">
        <v>340</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42"/>
      <c r="D413" s="243"/>
      <c r="E413" s="243"/>
      <c r="F413" s="243"/>
      <c r="G413" s="243"/>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295</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74">
        <v>153</v>
      </c>
      <c r="B414" s="175" t="s">
        <v>1701</v>
      </c>
      <c r="C414" s="185" t="s">
        <v>1702</v>
      </c>
      <c r="D414" s="176" t="s">
        <v>384</v>
      </c>
      <c r="E414" s="177">
        <v>16</v>
      </c>
      <c r="F414" s="178"/>
      <c r="G414" s="179">
        <f>ROUND(E414*F414,2)</f>
        <v>0</v>
      </c>
      <c r="H414" s="178"/>
      <c r="I414" s="179">
        <f>ROUND(E414*H414,2)</f>
        <v>0</v>
      </c>
      <c r="J414" s="178"/>
      <c r="K414" s="179">
        <f>ROUND(E414*J414,2)</f>
        <v>0</v>
      </c>
      <c r="L414" s="179">
        <v>21</v>
      </c>
      <c r="M414" s="179">
        <f>G414*(1+L414/100)</f>
        <v>0</v>
      </c>
      <c r="N414" s="179">
        <v>0</v>
      </c>
      <c r="O414" s="179">
        <f>ROUND(E414*N414,2)</f>
        <v>0</v>
      </c>
      <c r="P414" s="179">
        <v>0</v>
      </c>
      <c r="Q414" s="179">
        <f>ROUND(E414*P414,2)</f>
        <v>0</v>
      </c>
      <c r="R414" s="179"/>
      <c r="S414" s="179" t="s">
        <v>322</v>
      </c>
      <c r="T414" s="180" t="s">
        <v>291</v>
      </c>
      <c r="U414" s="160">
        <v>0</v>
      </c>
      <c r="V414" s="160">
        <f>ROUND(E414*U414,2)</f>
        <v>0</v>
      </c>
      <c r="W414" s="160"/>
      <c r="X414" s="150"/>
      <c r="Y414" s="150"/>
      <c r="Z414" s="150"/>
      <c r="AA414" s="150"/>
      <c r="AB414" s="150"/>
      <c r="AC414" s="150"/>
      <c r="AD414" s="150"/>
      <c r="AE414" s="150"/>
      <c r="AF414" s="150"/>
      <c r="AG414" s="150" t="s">
        <v>340</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2"/>
      <c r="D415" s="243"/>
      <c r="E415" s="243"/>
      <c r="F415" s="243"/>
      <c r="G415" s="243"/>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295</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ht="22.5" outlineLevel="1" x14ac:dyDescent="0.2">
      <c r="A416" s="174">
        <v>154</v>
      </c>
      <c r="B416" s="175" t="s">
        <v>1703</v>
      </c>
      <c r="C416" s="185" t="s">
        <v>1704</v>
      </c>
      <c r="D416" s="176" t="s">
        <v>359</v>
      </c>
      <c r="E416" s="177">
        <v>2</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322</v>
      </c>
      <c r="T416" s="180" t="s">
        <v>291</v>
      </c>
      <c r="U416" s="160">
        <v>0</v>
      </c>
      <c r="V416" s="160">
        <f>ROUND(E416*U416,2)</f>
        <v>0</v>
      </c>
      <c r="W416" s="160"/>
      <c r="X416" s="150"/>
      <c r="Y416" s="150"/>
      <c r="Z416" s="150"/>
      <c r="AA416" s="150"/>
      <c r="AB416" s="150"/>
      <c r="AC416" s="150"/>
      <c r="AD416" s="150"/>
      <c r="AE416" s="150"/>
      <c r="AF416" s="150"/>
      <c r="AG416" s="150" t="s">
        <v>340</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2"/>
      <c r="D417" s="243"/>
      <c r="E417" s="243"/>
      <c r="F417" s="243"/>
      <c r="G417" s="243"/>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295</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ht="22.5" outlineLevel="1" x14ac:dyDescent="0.2">
      <c r="A418" s="174">
        <v>155</v>
      </c>
      <c r="B418" s="175" t="s">
        <v>1705</v>
      </c>
      <c r="C418" s="185" t="s">
        <v>1706</v>
      </c>
      <c r="D418" s="176" t="s">
        <v>359</v>
      </c>
      <c r="E418" s="177">
        <v>16</v>
      </c>
      <c r="F418" s="178"/>
      <c r="G418" s="179">
        <f>ROUND(E418*F418,2)</f>
        <v>0</v>
      </c>
      <c r="H418" s="178"/>
      <c r="I418" s="179">
        <f>ROUND(E418*H418,2)</f>
        <v>0</v>
      </c>
      <c r="J418" s="178"/>
      <c r="K418" s="179">
        <f>ROUND(E418*J418,2)</f>
        <v>0</v>
      </c>
      <c r="L418" s="179">
        <v>21</v>
      </c>
      <c r="M418" s="179">
        <f>G418*(1+L418/100)</f>
        <v>0</v>
      </c>
      <c r="N418" s="179">
        <v>0</v>
      </c>
      <c r="O418" s="179">
        <f>ROUND(E418*N418,2)</f>
        <v>0</v>
      </c>
      <c r="P418" s="179">
        <v>0</v>
      </c>
      <c r="Q418" s="179">
        <f>ROUND(E418*P418,2)</f>
        <v>0</v>
      </c>
      <c r="R418" s="179"/>
      <c r="S418" s="179" t="s">
        <v>322</v>
      </c>
      <c r="T418" s="180" t="s">
        <v>291</v>
      </c>
      <c r="U418" s="160">
        <v>0</v>
      </c>
      <c r="V418" s="160">
        <f>ROUND(E418*U418,2)</f>
        <v>0</v>
      </c>
      <c r="W418" s="160"/>
      <c r="X418" s="150"/>
      <c r="Y418" s="150"/>
      <c r="Z418" s="150"/>
      <c r="AA418" s="150"/>
      <c r="AB418" s="150"/>
      <c r="AC418" s="150"/>
      <c r="AD418" s="150"/>
      <c r="AE418" s="150"/>
      <c r="AF418" s="150"/>
      <c r="AG418" s="150" t="s">
        <v>340</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2"/>
      <c r="D419" s="243"/>
      <c r="E419" s="243"/>
      <c r="F419" s="243"/>
      <c r="G419" s="243"/>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295</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ht="22.5" outlineLevel="1" x14ac:dyDescent="0.2">
      <c r="A420" s="174">
        <v>156</v>
      </c>
      <c r="B420" s="175" t="s">
        <v>1707</v>
      </c>
      <c r="C420" s="185" t="s">
        <v>1708</v>
      </c>
      <c r="D420" s="176" t="s">
        <v>359</v>
      </c>
      <c r="E420" s="177">
        <v>4</v>
      </c>
      <c r="F420" s="178"/>
      <c r="G420" s="179">
        <f>ROUND(E420*F420,2)</f>
        <v>0</v>
      </c>
      <c r="H420" s="178"/>
      <c r="I420" s="179">
        <f>ROUND(E420*H420,2)</f>
        <v>0</v>
      </c>
      <c r="J420" s="178"/>
      <c r="K420" s="179">
        <f>ROUND(E420*J420,2)</f>
        <v>0</v>
      </c>
      <c r="L420" s="179">
        <v>21</v>
      </c>
      <c r="M420" s="179">
        <f>G420*(1+L420/100)</f>
        <v>0</v>
      </c>
      <c r="N420" s="179">
        <v>0</v>
      </c>
      <c r="O420" s="179">
        <f>ROUND(E420*N420,2)</f>
        <v>0</v>
      </c>
      <c r="P420" s="179">
        <v>0</v>
      </c>
      <c r="Q420" s="179">
        <f>ROUND(E420*P420,2)</f>
        <v>0</v>
      </c>
      <c r="R420" s="179"/>
      <c r="S420" s="179" t="s">
        <v>322</v>
      </c>
      <c r="T420" s="180" t="s">
        <v>291</v>
      </c>
      <c r="U420" s="160">
        <v>0</v>
      </c>
      <c r="V420" s="160">
        <f>ROUND(E420*U420,2)</f>
        <v>0</v>
      </c>
      <c r="W420" s="160"/>
      <c r="X420" s="150"/>
      <c r="Y420" s="150"/>
      <c r="Z420" s="150"/>
      <c r="AA420" s="150"/>
      <c r="AB420" s="150"/>
      <c r="AC420" s="150"/>
      <c r="AD420" s="150"/>
      <c r="AE420" s="150"/>
      <c r="AF420" s="150"/>
      <c r="AG420" s="150" t="s">
        <v>340</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42"/>
      <c r="D421" s="243"/>
      <c r="E421" s="243"/>
      <c r="F421" s="243"/>
      <c r="G421" s="243"/>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295</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ht="22.5" outlineLevel="1" x14ac:dyDescent="0.2">
      <c r="A422" s="174">
        <v>157</v>
      </c>
      <c r="B422" s="175" t="s">
        <v>1709</v>
      </c>
      <c r="C422" s="185" t="s">
        <v>1710</v>
      </c>
      <c r="D422" s="176" t="s">
        <v>359</v>
      </c>
      <c r="E422" s="177">
        <v>26</v>
      </c>
      <c r="F422" s="178"/>
      <c r="G422" s="179">
        <f>ROUND(E422*F422,2)</f>
        <v>0</v>
      </c>
      <c r="H422" s="178"/>
      <c r="I422" s="179">
        <f>ROUND(E422*H422,2)</f>
        <v>0</v>
      </c>
      <c r="J422" s="178"/>
      <c r="K422" s="179">
        <f>ROUND(E422*J422,2)</f>
        <v>0</v>
      </c>
      <c r="L422" s="179">
        <v>21</v>
      </c>
      <c r="M422" s="179">
        <f>G422*(1+L422/100)</f>
        <v>0</v>
      </c>
      <c r="N422" s="179">
        <v>0</v>
      </c>
      <c r="O422" s="179">
        <f>ROUND(E422*N422,2)</f>
        <v>0</v>
      </c>
      <c r="P422" s="179">
        <v>0</v>
      </c>
      <c r="Q422" s="179">
        <f>ROUND(E422*P422,2)</f>
        <v>0</v>
      </c>
      <c r="R422" s="179"/>
      <c r="S422" s="179" t="s">
        <v>322</v>
      </c>
      <c r="T422" s="180" t="s">
        <v>291</v>
      </c>
      <c r="U422" s="160">
        <v>0</v>
      </c>
      <c r="V422" s="160">
        <f>ROUND(E422*U422,2)</f>
        <v>0</v>
      </c>
      <c r="W422" s="160"/>
      <c r="X422" s="150"/>
      <c r="Y422" s="150"/>
      <c r="Z422" s="150"/>
      <c r="AA422" s="150"/>
      <c r="AB422" s="150"/>
      <c r="AC422" s="150"/>
      <c r="AD422" s="150"/>
      <c r="AE422" s="150"/>
      <c r="AF422" s="150"/>
      <c r="AG422" s="150" t="s">
        <v>340</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242"/>
      <c r="D423" s="243"/>
      <c r="E423" s="243"/>
      <c r="F423" s="243"/>
      <c r="G423" s="243"/>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295</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ht="22.5" outlineLevel="1" x14ac:dyDescent="0.2">
      <c r="A424" s="174">
        <v>158</v>
      </c>
      <c r="B424" s="175" t="s">
        <v>1711</v>
      </c>
      <c r="C424" s="185" t="s">
        <v>1712</v>
      </c>
      <c r="D424" s="176" t="s">
        <v>359</v>
      </c>
      <c r="E424" s="177">
        <v>40</v>
      </c>
      <c r="F424" s="178"/>
      <c r="G424" s="179">
        <f>ROUND(E424*F424,2)</f>
        <v>0</v>
      </c>
      <c r="H424" s="178"/>
      <c r="I424" s="179">
        <f>ROUND(E424*H424,2)</f>
        <v>0</v>
      </c>
      <c r="J424" s="178"/>
      <c r="K424" s="179">
        <f>ROUND(E424*J424,2)</f>
        <v>0</v>
      </c>
      <c r="L424" s="179">
        <v>21</v>
      </c>
      <c r="M424" s="179">
        <f>G424*(1+L424/100)</f>
        <v>0</v>
      </c>
      <c r="N424" s="179">
        <v>0</v>
      </c>
      <c r="O424" s="179">
        <f>ROUND(E424*N424,2)</f>
        <v>0</v>
      </c>
      <c r="P424" s="179">
        <v>0</v>
      </c>
      <c r="Q424" s="179">
        <f>ROUND(E424*P424,2)</f>
        <v>0</v>
      </c>
      <c r="R424" s="179"/>
      <c r="S424" s="179" t="s">
        <v>322</v>
      </c>
      <c r="T424" s="180" t="s">
        <v>291</v>
      </c>
      <c r="U424" s="160">
        <v>0</v>
      </c>
      <c r="V424" s="160">
        <f>ROUND(E424*U424,2)</f>
        <v>0</v>
      </c>
      <c r="W424" s="160"/>
      <c r="X424" s="150"/>
      <c r="Y424" s="150"/>
      <c r="Z424" s="150"/>
      <c r="AA424" s="150"/>
      <c r="AB424" s="150"/>
      <c r="AC424" s="150"/>
      <c r="AD424" s="150"/>
      <c r="AE424" s="150"/>
      <c r="AF424" s="150"/>
      <c r="AG424" s="150" t="s">
        <v>340</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42"/>
      <c r="D425" s="243"/>
      <c r="E425" s="243"/>
      <c r="F425" s="243"/>
      <c r="G425" s="243"/>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295</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74">
        <v>159</v>
      </c>
      <c r="B426" s="175" t="s">
        <v>1713</v>
      </c>
      <c r="C426" s="185" t="s">
        <v>1714</v>
      </c>
      <c r="D426" s="176" t="s">
        <v>1715</v>
      </c>
      <c r="E426" s="177">
        <v>4</v>
      </c>
      <c r="F426" s="178"/>
      <c r="G426" s="179">
        <f>ROUND(E426*F426,2)</f>
        <v>0</v>
      </c>
      <c r="H426" s="178"/>
      <c r="I426" s="179">
        <f>ROUND(E426*H426,2)</f>
        <v>0</v>
      </c>
      <c r="J426" s="178"/>
      <c r="K426" s="179">
        <f>ROUND(E426*J426,2)</f>
        <v>0</v>
      </c>
      <c r="L426" s="179">
        <v>21</v>
      </c>
      <c r="M426" s="179">
        <f>G426*(1+L426/100)</f>
        <v>0</v>
      </c>
      <c r="N426" s="179">
        <v>0</v>
      </c>
      <c r="O426" s="179">
        <f>ROUND(E426*N426,2)</f>
        <v>0</v>
      </c>
      <c r="P426" s="179">
        <v>0</v>
      </c>
      <c r="Q426" s="179">
        <f>ROUND(E426*P426,2)</f>
        <v>0</v>
      </c>
      <c r="R426" s="179"/>
      <c r="S426" s="179" t="s">
        <v>322</v>
      </c>
      <c r="T426" s="180" t="s">
        <v>291</v>
      </c>
      <c r="U426" s="160">
        <v>0</v>
      </c>
      <c r="V426" s="160">
        <f>ROUND(E426*U426,2)</f>
        <v>0</v>
      </c>
      <c r="W426" s="160"/>
      <c r="X426" s="150"/>
      <c r="Y426" s="150"/>
      <c r="Z426" s="150"/>
      <c r="AA426" s="150"/>
      <c r="AB426" s="150"/>
      <c r="AC426" s="150"/>
      <c r="AD426" s="150"/>
      <c r="AE426" s="150"/>
      <c r="AF426" s="150"/>
      <c r="AG426" s="150" t="s">
        <v>340</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42"/>
      <c r="D427" s="243"/>
      <c r="E427" s="243"/>
      <c r="F427" s="243"/>
      <c r="G427" s="243"/>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295</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74">
        <v>160</v>
      </c>
      <c r="B428" s="175" t="s">
        <v>1716</v>
      </c>
      <c r="C428" s="185" t="s">
        <v>1717</v>
      </c>
      <c r="D428" s="176" t="s">
        <v>1715</v>
      </c>
      <c r="E428" s="177">
        <v>2</v>
      </c>
      <c r="F428" s="178"/>
      <c r="G428" s="179">
        <f>ROUND(E428*F428,2)</f>
        <v>0</v>
      </c>
      <c r="H428" s="178"/>
      <c r="I428" s="179">
        <f>ROUND(E428*H428,2)</f>
        <v>0</v>
      </c>
      <c r="J428" s="178"/>
      <c r="K428" s="179">
        <f>ROUND(E428*J428,2)</f>
        <v>0</v>
      </c>
      <c r="L428" s="179">
        <v>21</v>
      </c>
      <c r="M428" s="179">
        <f>G428*(1+L428/100)</f>
        <v>0</v>
      </c>
      <c r="N428" s="179">
        <v>0</v>
      </c>
      <c r="O428" s="179">
        <f>ROUND(E428*N428,2)</f>
        <v>0</v>
      </c>
      <c r="P428" s="179">
        <v>0</v>
      </c>
      <c r="Q428" s="179">
        <f>ROUND(E428*P428,2)</f>
        <v>0</v>
      </c>
      <c r="R428" s="179"/>
      <c r="S428" s="179" t="s">
        <v>322</v>
      </c>
      <c r="T428" s="180" t="s">
        <v>291</v>
      </c>
      <c r="U428" s="160">
        <v>0</v>
      </c>
      <c r="V428" s="160">
        <f>ROUND(E428*U428,2)</f>
        <v>0</v>
      </c>
      <c r="W428" s="160"/>
      <c r="X428" s="150"/>
      <c r="Y428" s="150"/>
      <c r="Z428" s="150"/>
      <c r="AA428" s="150"/>
      <c r="AB428" s="150"/>
      <c r="AC428" s="150"/>
      <c r="AD428" s="150"/>
      <c r="AE428" s="150"/>
      <c r="AF428" s="150"/>
      <c r="AG428" s="150" t="s">
        <v>340</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242"/>
      <c r="D429" s="243"/>
      <c r="E429" s="243"/>
      <c r="F429" s="243"/>
      <c r="G429" s="243"/>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295</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74">
        <v>161</v>
      </c>
      <c r="B430" s="175" t="s">
        <v>1718</v>
      </c>
      <c r="C430" s="185" t="s">
        <v>1719</v>
      </c>
      <c r="D430" s="176" t="s">
        <v>359</v>
      </c>
      <c r="E430" s="177">
        <v>4</v>
      </c>
      <c r="F430" s="178"/>
      <c r="G430" s="179">
        <f>ROUND(E430*F430,2)</f>
        <v>0</v>
      </c>
      <c r="H430" s="178"/>
      <c r="I430" s="179">
        <f>ROUND(E430*H430,2)</f>
        <v>0</v>
      </c>
      <c r="J430" s="178"/>
      <c r="K430" s="179">
        <f>ROUND(E430*J430,2)</f>
        <v>0</v>
      </c>
      <c r="L430" s="179">
        <v>21</v>
      </c>
      <c r="M430" s="179">
        <f>G430*(1+L430/100)</f>
        <v>0</v>
      </c>
      <c r="N430" s="179">
        <v>0</v>
      </c>
      <c r="O430" s="179">
        <f>ROUND(E430*N430,2)</f>
        <v>0</v>
      </c>
      <c r="P430" s="179">
        <v>0</v>
      </c>
      <c r="Q430" s="179">
        <f>ROUND(E430*P430,2)</f>
        <v>0</v>
      </c>
      <c r="R430" s="179"/>
      <c r="S430" s="179" t="s">
        <v>322</v>
      </c>
      <c r="T430" s="180" t="s">
        <v>291</v>
      </c>
      <c r="U430" s="160">
        <v>0</v>
      </c>
      <c r="V430" s="160">
        <f>ROUND(E430*U430,2)</f>
        <v>0</v>
      </c>
      <c r="W430" s="160"/>
      <c r="X430" s="150"/>
      <c r="Y430" s="150"/>
      <c r="Z430" s="150"/>
      <c r="AA430" s="150"/>
      <c r="AB430" s="150"/>
      <c r="AC430" s="150"/>
      <c r="AD430" s="150"/>
      <c r="AE430" s="150"/>
      <c r="AF430" s="150"/>
      <c r="AG430" s="150" t="s">
        <v>340</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42"/>
      <c r="D431" s="243"/>
      <c r="E431" s="243"/>
      <c r="F431" s="243"/>
      <c r="G431" s="243"/>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295</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74">
        <v>162</v>
      </c>
      <c r="B432" s="175" t="s">
        <v>1720</v>
      </c>
      <c r="C432" s="185" t="s">
        <v>1721</v>
      </c>
      <c r="D432" s="176" t="s">
        <v>432</v>
      </c>
      <c r="E432" s="177">
        <v>106</v>
      </c>
      <c r="F432" s="178"/>
      <c r="G432" s="179">
        <f>ROUND(E432*F432,2)</f>
        <v>0</v>
      </c>
      <c r="H432" s="178"/>
      <c r="I432" s="179">
        <f>ROUND(E432*H432,2)</f>
        <v>0</v>
      </c>
      <c r="J432" s="178"/>
      <c r="K432" s="179">
        <f>ROUND(E432*J432,2)</f>
        <v>0</v>
      </c>
      <c r="L432" s="179">
        <v>21</v>
      </c>
      <c r="M432" s="179">
        <f>G432*(1+L432/100)</f>
        <v>0</v>
      </c>
      <c r="N432" s="179">
        <v>0</v>
      </c>
      <c r="O432" s="179">
        <f>ROUND(E432*N432,2)</f>
        <v>0</v>
      </c>
      <c r="P432" s="179">
        <v>0</v>
      </c>
      <c r="Q432" s="179">
        <f>ROUND(E432*P432,2)</f>
        <v>0</v>
      </c>
      <c r="R432" s="179"/>
      <c r="S432" s="179" t="s">
        <v>322</v>
      </c>
      <c r="T432" s="180" t="s">
        <v>291</v>
      </c>
      <c r="U432" s="160">
        <v>0</v>
      </c>
      <c r="V432" s="160">
        <f>ROUND(E432*U432,2)</f>
        <v>0</v>
      </c>
      <c r="W432" s="160"/>
      <c r="X432" s="150"/>
      <c r="Y432" s="150"/>
      <c r="Z432" s="150"/>
      <c r="AA432" s="150"/>
      <c r="AB432" s="150"/>
      <c r="AC432" s="150"/>
      <c r="AD432" s="150"/>
      <c r="AE432" s="150"/>
      <c r="AF432" s="150"/>
      <c r="AG432" s="150" t="s">
        <v>340</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42"/>
      <c r="D433" s="243"/>
      <c r="E433" s="243"/>
      <c r="F433" s="243"/>
      <c r="G433" s="243"/>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295</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74">
        <v>163</v>
      </c>
      <c r="B434" s="175" t="s">
        <v>1722</v>
      </c>
      <c r="C434" s="185" t="s">
        <v>1590</v>
      </c>
      <c r="D434" s="176" t="s">
        <v>949</v>
      </c>
      <c r="E434" s="177">
        <v>130</v>
      </c>
      <c r="F434" s="178"/>
      <c r="G434" s="179">
        <f>ROUND(E434*F434,2)</f>
        <v>0</v>
      </c>
      <c r="H434" s="178"/>
      <c r="I434" s="179">
        <f>ROUND(E434*H434,2)</f>
        <v>0</v>
      </c>
      <c r="J434" s="178"/>
      <c r="K434" s="179">
        <f>ROUND(E434*J434,2)</f>
        <v>0</v>
      </c>
      <c r="L434" s="179">
        <v>21</v>
      </c>
      <c r="M434" s="179">
        <f>G434*(1+L434/100)</f>
        <v>0</v>
      </c>
      <c r="N434" s="179">
        <v>1.06E-3</v>
      </c>
      <c r="O434" s="179">
        <f>ROUND(E434*N434,2)</f>
        <v>0.14000000000000001</v>
      </c>
      <c r="P434" s="179">
        <v>0</v>
      </c>
      <c r="Q434" s="179">
        <f>ROUND(E434*P434,2)</f>
        <v>0</v>
      </c>
      <c r="R434" s="179" t="s">
        <v>1017</v>
      </c>
      <c r="S434" s="179" t="s">
        <v>290</v>
      </c>
      <c r="T434" s="180" t="s">
        <v>291</v>
      </c>
      <c r="U434" s="160">
        <v>0</v>
      </c>
      <c r="V434" s="160">
        <f>ROUND(E434*U434,2)</f>
        <v>0</v>
      </c>
      <c r="W434" s="160"/>
      <c r="X434" s="150"/>
      <c r="Y434" s="150"/>
      <c r="Z434" s="150"/>
      <c r="AA434" s="150"/>
      <c r="AB434" s="150"/>
      <c r="AC434" s="150"/>
      <c r="AD434" s="150"/>
      <c r="AE434" s="150"/>
      <c r="AF434" s="150"/>
      <c r="AG434" s="150" t="s">
        <v>1023</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44" t="s">
        <v>1408</v>
      </c>
      <c r="D435" s="245"/>
      <c r="E435" s="245"/>
      <c r="F435" s="245"/>
      <c r="G435" s="245"/>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294</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6"/>
      <c r="D436" s="247"/>
      <c r="E436" s="247"/>
      <c r="F436" s="247"/>
      <c r="G436" s="247"/>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295</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74">
        <v>164</v>
      </c>
      <c r="B437" s="175" t="s">
        <v>1457</v>
      </c>
      <c r="C437" s="185" t="s">
        <v>1458</v>
      </c>
      <c r="D437" s="176" t="s">
        <v>1459</v>
      </c>
      <c r="E437" s="177">
        <v>120</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t="s">
        <v>1460</v>
      </c>
      <c r="S437" s="179" t="s">
        <v>290</v>
      </c>
      <c r="T437" s="180" t="s">
        <v>291</v>
      </c>
      <c r="U437" s="160">
        <v>0</v>
      </c>
      <c r="V437" s="160">
        <f>ROUND(E437*U437,2)</f>
        <v>0</v>
      </c>
      <c r="W437" s="160"/>
      <c r="X437" s="150"/>
      <c r="Y437" s="150"/>
      <c r="Z437" s="150"/>
      <c r="AA437" s="150"/>
      <c r="AB437" s="150"/>
      <c r="AC437" s="150"/>
      <c r="AD437" s="150"/>
      <c r="AE437" s="150"/>
      <c r="AF437" s="150"/>
      <c r="AG437" s="150" t="s">
        <v>659</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186" t="s">
        <v>1723</v>
      </c>
      <c r="D438" s="165"/>
      <c r="E438" s="166">
        <v>72</v>
      </c>
      <c r="F438" s="160"/>
      <c r="G438" s="160"/>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315</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86" t="s">
        <v>1724</v>
      </c>
      <c r="D439" s="165"/>
      <c r="E439" s="166">
        <v>4</v>
      </c>
      <c r="F439" s="160"/>
      <c r="G439" s="160"/>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315</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6" t="s">
        <v>1725</v>
      </c>
      <c r="D440" s="165"/>
      <c r="E440" s="166">
        <v>8</v>
      </c>
      <c r="F440" s="160"/>
      <c r="G440" s="160"/>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315</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186" t="s">
        <v>1726</v>
      </c>
      <c r="D441" s="165"/>
      <c r="E441" s="166">
        <v>8</v>
      </c>
      <c r="F441" s="160"/>
      <c r="G441" s="160"/>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315</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186" t="s">
        <v>1727</v>
      </c>
      <c r="D442" s="165"/>
      <c r="E442" s="166">
        <v>4</v>
      </c>
      <c r="F442" s="160"/>
      <c r="G442" s="160"/>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315</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186" t="s">
        <v>1728</v>
      </c>
      <c r="D443" s="165"/>
      <c r="E443" s="166">
        <v>24</v>
      </c>
      <c r="F443" s="160"/>
      <c r="G443" s="160"/>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315</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6"/>
      <c r="D444" s="247"/>
      <c r="E444" s="247"/>
      <c r="F444" s="247"/>
      <c r="G444" s="247"/>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295</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74">
        <v>165</v>
      </c>
      <c r="B445" s="175" t="s">
        <v>1598</v>
      </c>
      <c r="C445" s="185" t="s">
        <v>1599</v>
      </c>
      <c r="D445" s="176" t="s">
        <v>1459</v>
      </c>
      <c r="E445" s="177">
        <v>8</v>
      </c>
      <c r="F445" s="178"/>
      <c r="G445" s="179">
        <f>ROUND(E445*F445,2)</f>
        <v>0</v>
      </c>
      <c r="H445" s="178"/>
      <c r="I445" s="179">
        <f>ROUND(E445*H445,2)</f>
        <v>0</v>
      </c>
      <c r="J445" s="178"/>
      <c r="K445" s="179">
        <f>ROUND(E445*J445,2)</f>
        <v>0</v>
      </c>
      <c r="L445" s="179">
        <v>21</v>
      </c>
      <c r="M445" s="179">
        <f>G445*(1+L445/100)</f>
        <v>0</v>
      </c>
      <c r="N445" s="179">
        <v>0</v>
      </c>
      <c r="O445" s="179">
        <f>ROUND(E445*N445,2)</f>
        <v>0</v>
      </c>
      <c r="P445" s="179">
        <v>0</v>
      </c>
      <c r="Q445" s="179">
        <f>ROUND(E445*P445,2)</f>
        <v>0</v>
      </c>
      <c r="R445" s="179" t="s">
        <v>1460</v>
      </c>
      <c r="S445" s="179" t="s">
        <v>290</v>
      </c>
      <c r="T445" s="180" t="s">
        <v>291</v>
      </c>
      <c r="U445" s="160">
        <v>0</v>
      </c>
      <c r="V445" s="160">
        <f>ROUND(E445*U445,2)</f>
        <v>0</v>
      </c>
      <c r="W445" s="160"/>
      <c r="X445" s="150"/>
      <c r="Y445" s="150"/>
      <c r="Z445" s="150"/>
      <c r="AA445" s="150"/>
      <c r="AB445" s="150"/>
      <c r="AC445" s="150"/>
      <c r="AD445" s="150"/>
      <c r="AE445" s="150"/>
      <c r="AF445" s="150"/>
      <c r="AG445" s="150" t="s">
        <v>659</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42"/>
      <c r="D446" s="243"/>
      <c r="E446" s="243"/>
      <c r="F446" s="243"/>
      <c r="G446" s="243"/>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295</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x14ac:dyDescent="0.2">
      <c r="A447" s="5"/>
      <c r="B447" s="6"/>
      <c r="C447" s="187"/>
      <c r="D447" s="8"/>
      <c r="E447" s="5"/>
      <c r="F447" s="5"/>
      <c r="G447" s="5"/>
      <c r="H447" s="5"/>
      <c r="I447" s="5"/>
      <c r="J447" s="5"/>
      <c r="K447" s="5"/>
      <c r="L447" s="5"/>
      <c r="M447" s="5"/>
      <c r="N447" s="5"/>
      <c r="O447" s="5"/>
      <c r="P447" s="5"/>
      <c r="Q447" s="5"/>
      <c r="R447" s="5"/>
      <c r="S447" s="5"/>
      <c r="T447" s="5"/>
      <c r="U447" s="5"/>
      <c r="V447" s="5"/>
      <c r="W447" s="5"/>
      <c r="AE447">
        <v>15</v>
      </c>
      <c r="AF447">
        <v>21</v>
      </c>
    </row>
    <row r="448" spans="1:60" x14ac:dyDescent="0.2">
      <c r="A448" s="153"/>
      <c r="B448" s="154" t="s">
        <v>29</v>
      </c>
      <c r="C448" s="188"/>
      <c r="D448" s="155"/>
      <c r="E448" s="156"/>
      <c r="F448" s="156"/>
      <c r="G448" s="183">
        <f>G8+G113+G293</f>
        <v>0</v>
      </c>
      <c r="H448" s="5"/>
      <c r="I448" s="5"/>
      <c r="J448" s="5"/>
      <c r="K448" s="5"/>
      <c r="L448" s="5"/>
      <c r="M448" s="5"/>
      <c r="N448" s="5"/>
      <c r="O448" s="5"/>
      <c r="P448" s="5"/>
      <c r="Q448" s="5"/>
      <c r="R448" s="5"/>
      <c r="S448" s="5"/>
      <c r="T448" s="5"/>
      <c r="U448" s="5"/>
      <c r="V448" s="5"/>
      <c r="W448" s="5"/>
      <c r="AE448">
        <f>SUMIF(L7:L446,AE447,G7:G446)</f>
        <v>0</v>
      </c>
      <c r="AF448">
        <f>SUMIF(L7:L446,AF447,G7:G446)</f>
        <v>0</v>
      </c>
      <c r="AG448" t="s">
        <v>336</v>
      </c>
    </row>
    <row r="449" spans="1:33" x14ac:dyDescent="0.2">
      <c r="A449" s="261" t="s">
        <v>1144</v>
      </c>
      <c r="B449" s="261"/>
      <c r="C449" s="187"/>
      <c r="D449" s="8"/>
      <c r="E449" s="5"/>
      <c r="F449" s="5"/>
      <c r="G449" s="5"/>
      <c r="H449" s="5"/>
      <c r="I449" s="5"/>
      <c r="J449" s="5"/>
      <c r="K449" s="5"/>
      <c r="L449" s="5"/>
      <c r="M449" s="5"/>
      <c r="N449" s="5"/>
      <c r="O449" s="5"/>
      <c r="P449" s="5"/>
      <c r="Q449" s="5"/>
      <c r="R449" s="5"/>
      <c r="S449" s="5"/>
      <c r="T449" s="5"/>
      <c r="U449" s="5"/>
      <c r="V449" s="5"/>
      <c r="W449" s="5"/>
    </row>
    <row r="450" spans="1:33" x14ac:dyDescent="0.2">
      <c r="A450" s="5"/>
      <c r="B450" s="6" t="s">
        <v>1145</v>
      </c>
      <c r="C450" s="187" t="s">
        <v>1146</v>
      </c>
      <c r="D450" s="8"/>
      <c r="E450" s="5"/>
      <c r="F450" s="5"/>
      <c r="G450" s="5"/>
      <c r="H450" s="5"/>
      <c r="I450" s="5"/>
      <c r="J450" s="5"/>
      <c r="K450" s="5"/>
      <c r="L450" s="5"/>
      <c r="M450" s="5"/>
      <c r="N450" s="5"/>
      <c r="O450" s="5"/>
      <c r="P450" s="5"/>
      <c r="Q450" s="5"/>
      <c r="R450" s="5"/>
      <c r="S450" s="5"/>
      <c r="T450" s="5"/>
      <c r="U450" s="5"/>
      <c r="V450" s="5"/>
      <c r="W450" s="5"/>
      <c r="AG450" t="s">
        <v>1147</v>
      </c>
    </row>
    <row r="451" spans="1:33" x14ac:dyDescent="0.2">
      <c r="A451" s="5"/>
      <c r="B451" s="6" t="s">
        <v>1148</v>
      </c>
      <c r="C451" s="187" t="s">
        <v>1149</v>
      </c>
      <c r="D451" s="8"/>
      <c r="E451" s="5"/>
      <c r="F451" s="5"/>
      <c r="G451" s="5"/>
      <c r="H451" s="5"/>
      <c r="I451" s="5"/>
      <c r="J451" s="5"/>
      <c r="K451" s="5"/>
      <c r="L451" s="5"/>
      <c r="M451" s="5"/>
      <c r="N451" s="5"/>
      <c r="O451" s="5"/>
      <c r="P451" s="5"/>
      <c r="Q451" s="5"/>
      <c r="R451" s="5"/>
      <c r="S451" s="5"/>
      <c r="T451" s="5"/>
      <c r="U451" s="5"/>
      <c r="V451" s="5"/>
      <c r="W451" s="5"/>
      <c r="AG451" t="s">
        <v>1150</v>
      </c>
    </row>
    <row r="452" spans="1:33" x14ac:dyDescent="0.2">
      <c r="A452" s="5"/>
      <c r="B452" s="6"/>
      <c r="C452" s="187" t="s">
        <v>1151</v>
      </c>
      <c r="D452" s="8"/>
      <c r="E452" s="5"/>
      <c r="F452" s="5"/>
      <c r="G452" s="5"/>
      <c r="H452" s="5"/>
      <c r="I452" s="5"/>
      <c r="J452" s="5"/>
      <c r="K452" s="5"/>
      <c r="L452" s="5"/>
      <c r="M452" s="5"/>
      <c r="N452" s="5"/>
      <c r="O452" s="5"/>
      <c r="P452" s="5"/>
      <c r="Q452" s="5"/>
      <c r="R452" s="5"/>
      <c r="S452" s="5"/>
      <c r="T452" s="5"/>
      <c r="U452" s="5"/>
      <c r="V452" s="5"/>
      <c r="W452" s="5"/>
      <c r="AG452" t="s">
        <v>1152</v>
      </c>
    </row>
    <row r="453" spans="1:33" x14ac:dyDescent="0.2">
      <c r="A453" s="5"/>
      <c r="B453" s="6"/>
      <c r="C453" s="187"/>
      <c r="D453" s="8"/>
      <c r="E453" s="5"/>
      <c r="F453" s="5"/>
      <c r="G453" s="5"/>
      <c r="H453" s="5"/>
      <c r="I453" s="5"/>
      <c r="J453" s="5"/>
      <c r="K453" s="5"/>
      <c r="L453" s="5"/>
      <c r="M453" s="5"/>
      <c r="N453" s="5"/>
      <c r="O453" s="5"/>
      <c r="P453" s="5"/>
      <c r="Q453" s="5"/>
      <c r="R453" s="5"/>
      <c r="S453" s="5"/>
      <c r="T453" s="5"/>
      <c r="U453" s="5"/>
      <c r="V453" s="5"/>
      <c r="W453" s="5"/>
    </row>
    <row r="454" spans="1:33" x14ac:dyDescent="0.2">
      <c r="C454" s="189"/>
      <c r="D454" s="141"/>
      <c r="AG454" t="s">
        <v>337</v>
      </c>
    </row>
    <row r="455" spans="1:33" x14ac:dyDescent="0.2">
      <c r="D455" s="141"/>
    </row>
    <row r="456" spans="1:33" x14ac:dyDescent="0.2">
      <c r="D456" s="141"/>
    </row>
    <row r="457" spans="1:33" x14ac:dyDescent="0.2">
      <c r="D457" s="141"/>
    </row>
    <row r="458" spans="1:33" x14ac:dyDescent="0.2">
      <c r="D458" s="141"/>
    </row>
    <row r="459" spans="1:33" x14ac:dyDescent="0.2">
      <c r="D459" s="141"/>
    </row>
    <row r="460" spans="1:33" x14ac:dyDescent="0.2">
      <c r="D460" s="141"/>
    </row>
    <row r="461" spans="1:33" x14ac:dyDescent="0.2">
      <c r="D461" s="141"/>
    </row>
    <row r="462" spans="1:33" x14ac:dyDescent="0.2">
      <c r="D462" s="141"/>
    </row>
    <row r="463" spans="1:33" x14ac:dyDescent="0.2">
      <c r="D463" s="141"/>
    </row>
    <row r="464" spans="1:33"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09">
    <mergeCell ref="A449:B449"/>
    <mergeCell ref="C10:G10"/>
    <mergeCell ref="C12:G12"/>
    <mergeCell ref="C13:G13"/>
    <mergeCell ref="C16:G16"/>
    <mergeCell ref="C18:G18"/>
    <mergeCell ref="C22:G22"/>
    <mergeCell ref="C24:G24"/>
    <mergeCell ref="C26:G26"/>
    <mergeCell ref="C28:G28"/>
    <mergeCell ref="C30:G30"/>
    <mergeCell ref="C31:G31"/>
    <mergeCell ref="A1:G1"/>
    <mergeCell ref="C2:G2"/>
    <mergeCell ref="C3:G3"/>
    <mergeCell ref="C4:G4"/>
    <mergeCell ref="C47:G47"/>
    <mergeCell ref="C49:G49"/>
    <mergeCell ref="C50:G50"/>
    <mergeCell ref="C52:G52"/>
    <mergeCell ref="C55:G55"/>
    <mergeCell ref="C57:G57"/>
    <mergeCell ref="C33:G33"/>
    <mergeCell ref="C34:G34"/>
    <mergeCell ref="C41:G41"/>
    <mergeCell ref="C43:G43"/>
    <mergeCell ref="C44:G44"/>
    <mergeCell ref="C46:G46"/>
    <mergeCell ref="C71:G71"/>
    <mergeCell ref="C73:G73"/>
    <mergeCell ref="C75:G75"/>
    <mergeCell ref="C77:G77"/>
    <mergeCell ref="C79:G79"/>
    <mergeCell ref="C81:G81"/>
    <mergeCell ref="C59:G59"/>
    <mergeCell ref="C61:G61"/>
    <mergeCell ref="C63:G63"/>
    <mergeCell ref="C65:G65"/>
    <mergeCell ref="C67:G67"/>
    <mergeCell ref="C69:G69"/>
    <mergeCell ref="C95:G95"/>
    <mergeCell ref="C97:G97"/>
    <mergeCell ref="C100:G100"/>
    <mergeCell ref="C103:G103"/>
    <mergeCell ref="C105:G105"/>
    <mergeCell ref="C106:G106"/>
    <mergeCell ref="C83:G83"/>
    <mergeCell ref="C85:G85"/>
    <mergeCell ref="C87:G87"/>
    <mergeCell ref="C89:G89"/>
    <mergeCell ref="C91:G91"/>
    <mergeCell ref="C93:G93"/>
    <mergeCell ref="C126:G126"/>
    <mergeCell ref="C128:G128"/>
    <mergeCell ref="C131:G131"/>
    <mergeCell ref="C134:G134"/>
    <mergeCell ref="C137:G137"/>
    <mergeCell ref="C140:G140"/>
    <mergeCell ref="C108:G108"/>
    <mergeCell ref="C110:G110"/>
    <mergeCell ref="C112:G112"/>
    <mergeCell ref="C115:G115"/>
    <mergeCell ref="C119:G119"/>
    <mergeCell ref="C123:G123"/>
    <mergeCell ref="C162:G162"/>
    <mergeCell ref="C164:G164"/>
    <mergeCell ref="C166:G166"/>
    <mergeCell ref="C168:G168"/>
    <mergeCell ref="C169:G169"/>
    <mergeCell ref="C170:G170"/>
    <mergeCell ref="C143:G143"/>
    <mergeCell ref="C145:G145"/>
    <mergeCell ref="C150:G150"/>
    <mergeCell ref="C153:G153"/>
    <mergeCell ref="C156:G156"/>
    <mergeCell ref="C160:G160"/>
    <mergeCell ref="C180:G180"/>
    <mergeCell ref="C181:G181"/>
    <mergeCell ref="C182:G182"/>
    <mergeCell ref="C184:G184"/>
    <mergeCell ref="C185:G185"/>
    <mergeCell ref="C186:G186"/>
    <mergeCell ref="C172:G172"/>
    <mergeCell ref="C173:G173"/>
    <mergeCell ref="C174:G174"/>
    <mergeCell ref="C176:G176"/>
    <mergeCell ref="C177:G177"/>
    <mergeCell ref="C178:G178"/>
    <mergeCell ref="C200:G200"/>
    <mergeCell ref="C202:G202"/>
    <mergeCell ref="C204:G204"/>
    <mergeCell ref="C206:G206"/>
    <mergeCell ref="C208:G208"/>
    <mergeCell ref="C210:G210"/>
    <mergeCell ref="C188:G188"/>
    <mergeCell ref="C190:G190"/>
    <mergeCell ref="C192:G192"/>
    <mergeCell ref="C194:G194"/>
    <mergeCell ref="C196:G196"/>
    <mergeCell ref="C198:G198"/>
    <mergeCell ref="C224:G224"/>
    <mergeCell ref="C230:G230"/>
    <mergeCell ref="C232:G232"/>
    <mergeCell ref="C234:G234"/>
    <mergeCell ref="C236:G236"/>
    <mergeCell ref="C238:G238"/>
    <mergeCell ref="C212:G212"/>
    <mergeCell ref="C214:G214"/>
    <mergeCell ref="C216:G216"/>
    <mergeCell ref="C218:G218"/>
    <mergeCell ref="C219:G219"/>
    <mergeCell ref="C222:G222"/>
    <mergeCell ref="C252:G252"/>
    <mergeCell ref="C254:G254"/>
    <mergeCell ref="C256:G256"/>
    <mergeCell ref="C258:G258"/>
    <mergeCell ref="C259:G259"/>
    <mergeCell ref="C260:G260"/>
    <mergeCell ref="C240:G240"/>
    <mergeCell ref="C242:G242"/>
    <mergeCell ref="C244:G244"/>
    <mergeCell ref="C246:G246"/>
    <mergeCell ref="C248:G248"/>
    <mergeCell ref="C250:G250"/>
    <mergeCell ref="C277:G277"/>
    <mergeCell ref="C280:G280"/>
    <mergeCell ref="C283:G283"/>
    <mergeCell ref="C286:G286"/>
    <mergeCell ref="C289:G289"/>
    <mergeCell ref="C292:G292"/>
    <mergeCell ref="C262:G262"/>
    <mergeCell ref="C264:G264"/>
    <mergeCell ref="C269:G269"/>
    <mergeCell ref="C271:G271"/>
    <mergeCell ref="C273:G273"/>
    <mergeCell ref="C275:G275"/>
    <mergeCell ref="C307:G307"/>
    <mergeCell ref="C308:G308"/>
    <mergeCell ref="C310:G310"/>
    <mergeCell ref="C315:G315"/>
    <mergeCell ref="C317:G317"/>
    <mergeCell ref="C318:G318"/>
    <mergeCell ref="C295:G295"/>
    <mergeCell ref="C296:G296"/>
    <mergeCell ref="C300:G300"/>
    <mergeCell ref="C302:G302"/>
    <mergeCell ref="C304:G304"/>
    <mergeCell ref="C305:G305"/>
    <mergeCell ref="C333:G333"/>
    <mergeCell ref="C334:G334"/>
    <mergeCell ref="C336:G336"/>
    <mergeCell ref="C338:G338"/>
    <mergeCell ref="C339:G339"/>
    <mergeCell ref="C341:G341"/>
    <mergeCell ref="C320:G320"/>
    <mergeCell ref="C322:G322"/>
    <mergeCell ref="C326:G326"/>
    <mergeCell ref="C328:G328"/>
    <mergeCell ref="C330:G330"/>
    <mergeCell ref="C331:G331"/>
    <mergeCell ref="C359:G359"/>
    <mergeCell ref="C361:G361"/>
    <mergeCell ref="C363:G363"/>
    <mergeCell ref="C364:G364"/>
    <mergeCell ref="C366:G366"/>
    <mergeCell ref="C368:G368"/>
    <mergeCell ref="C344:G344"/>
    <mergeCell ref="C346:G346"/>
    <mergeCell ref="C352:G352"/>
    <mergeCell ref="C354:G354"/>
    <mergeCell ref="C356:G356"/>
    <mergeCell ref="C357:G357"/>
    <mergeCell ref="C382:G382"/>
    <mergeCell ref="C384:G384"/>
    <mergeCell ref="C386:G386"/>
    <mergeCell ref="C388:G388"/>
    <mergeCell ref="C390:G390"/>
    <mergeCell ref="C392:G392"/>
    <mergeCell ref="C370:G370"/>
    <mergeCell ref="C372:G372"/>
    <mergeCell ref="C374:G374"/>
    <mergeCell ref="C376:G376"/>
    <mergeCell ref="C378:G378"/>
    <mergeCell ref="C380:G380"/>
    <mergeCell ref="C405:G405"/>
    <mergeCell ref="C407:G407"/>
    <mergeCell ref="C409:G409"/>
    <mergeCell ref="C411:G411"/>
    <mergeCell ref="C413:G413"/>
    <mergeCell ref="C415:G415"/>
    <mergeCell ref="C394:G394"/>
    <mergeCell ref="C396:G396"/>
    <mergeCell ref="C398:G398"/>
    <mergeCell ref="C399:G399"/>
    <mergeCell ref="C401:G401"/>
    <mergeCell ref="C403:G403"/>
    <mergeCell ref="C446:G446"/>
    <mergeCell ref="C429:G429"/>
    <mergeCell ref="C431:G431"/>
    <mergeCell ref="C433:G433"/>
    <mergeCell ref="C435:G435"/>
    <mergeCell ref="C436:G436"/>
    <mergeCell ref="C444:G444"/>
    <mergeCell ref="C417:G417"/>
    <mergeCell ref="C419:G419"/>
    <mergeCell ref="C421:G421"/>
    <mergeCell ref="C423:G423"/>
    <mergeCell ref="C425:G425"/>
    <mergeCell ref="C427:G42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61</v>
      </c>
      <c r="C3" s="249" t="s">
        <v>62</v>
      </c>
      <c r="D3" s="250"/>
      <c r="E3" s="250"/>
      <c r="F3" s="250"/>
      <c r="G3" s="251"/>
      <c r="AC3" s="89" t="s">
        <v>261</v>
      </c>
      <c r="AG3" t="s">
        <v>263</v>
      </c>
    </row>
    <row r="4" spans="1:60" ht="24.95" customHeight="1" x14ac:dyDescent="0.2">
      <c r="A4" s="143" t="s">
        <v>9</v>
      </c>
      <c r="B4" s="144" t="s">
        <v>69</v>
      </c>
      <c r="C4" s="252" t="s">
        <v>70</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166</v>
      </c>
      <c r="C8" s="184" t="s">
        <v>167</v>
      </c>
      <c r="D8" s="170"/>
      <c r="E8" s="171"/>
      <c r="F8" s="172"/>
      <c r="G8" s="172">
        <f>SUMIF(AG9:AG19,"&lt;&gt;NOR",G9:G19)</f>
        <v>0</v>
      </c>
      <c r="H8" s="172"/>
      <c r="I8" s="172">
        <f>SUM(I9:I19)</f>
        <v>0</v>
      </c>
      <c r="J8" s="172"/>
      <c r="K8" s="172">
        <f>SUM(K9:K19)</f>
        <v>0</v>
      </c>
      <c r="L8" s="172"/>
      <c r="M8" s="172">
        <f>SUM(M9:M19)</f>
        <v>0</v>
      </c>
      <c r="N8" s="172"/>
      <c r="O8" s="172">
        <f>SUM(O9:O19)</f>
        <v>0</v>
      </c>
      <c r="P8" s="172"/>
      <c r="Q8" s="172">
        <f>SUM(Q9:Q19)</f>
        <v>0</v>
      </c>
      <c r="R8" s="172"/>
      <c r="S8" s="172"/>
      <c r="T8" s="173"/>
      <c r="U8" s="167"/>
      <c r="V8" s="167">
        <f>SUM(V9:V19)</f>
        <v>0</v>
      </c>
      <c r="W8" s="167"/>
      <c r="AG8" t="s">
        <v>286</v>
      </c>
    </row>
    <row r="9" spans="1:60" outlineLevel="1" x14ac:dyDescent="0.2">
      <c r="A9" s="174">
        <v>1</v>
      </c>
      <c r="B9" s="175" t="s">
        <v>1729</v>
      </c>
      <c r="C9" s="185" t="s">
        <v>1730</v>
      </c>
      <c r="D9" s="176" t="s">
        <v>1731</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472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186" t="s">
        <v>1732</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33.75" outlineLevel="1" x14ac:dyDescent="0.2">
      <c r="A11" s="157"/>
      <c r="B11" s="158"/>
      <c r="C11" s="186" t="s">
        <v>1733</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86" t="s">
        <v>1734</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1735</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315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186" t="s">
        <v>1736</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33.75" outlineLevel="1" x14ac:dyDescent="0.2">
      <c r="A15" s="157"/>
      <c r="B15" s="158"/>
      <c r="C15" s="186" t="s">
        <v>1737</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57"/>
      <c r="B16" s="158"/>
      <c r="C16" s="186" t="s">
        <v>1738</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1739</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315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92</v>
      </c>
      <c r="D18" s="165"/>
      <c r="E18" s="166">
        <v>1</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46"/>
      <c r="D19" s="247"/>
      <c r="E19" s="247"/>
      <c r="F19" s="247"/>
      <c r="G19" s="247"/>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295</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x14ac:dyDescent="0.2">
      <c r="A20" s="168" t="s">
        <v>285</v>
      </c>
      <c r="B20" s="169" t="s">
        <v>166</v>
      </c>
      <c r="C20" s="184" t="s">
        <v>168</v>
      </c>
      <c r="D20" s="170"/>
      <c r="E20" s="171"/>
      <c r="F20" s="172"/>
      <c r="G20" s="172">
        <f>SUMIF(AG21:AG52,"&lt;&gt;NOR",G21:G52)</f>
        <v>0</v>
      </c>
      <c r="H20" s="172"/>
      <c r="I20" s="172">
        <f>SUM(I21:I52)</f>
        <v>0</v>
      </c>
      <c r="J20" s="172"/>
      <c r="K20" s="172">
        <f>SUM(K21:K52)</f>
        <v>0</v>
      </c>
      <c r="L20" s="172"/>
      <c r="M20" s="172">
        <f>SUM(M21:M52)</f>
        <v>0</v>
      </c>
      <c r="N20" s="172"/>
      <c r="O20" s="172">
        <f>SUM(O21:O52)</f>
        <v>0</v>
      </c>
      <c r="P20" s="172"/>
      <c r="Q20" s="172">
        <f>SUM(Q21:Q52)</f>
        <v>0</v>
      </c>
      <c r="R20" s="172"/>
      <c r="S20" s="172"/>
      <c r="T20" s="173"/>
      <c r="U20" s="167"/>
      <c r="V20" s="167">
        <f>SUM(V21:V52)</f>
        <v>0</v>
      </c>
      <c r="W20" s="167"/>
      <c r="AG20" t="s">
        <v>286</v>
      </c>
    </row>
    <row r="21" spans="1:60" outlineLevel="1" x14ac:dyDescent="0.2">
      <c r="A21" s="174">
        <v>2</v>
      </c>
      <c r="B21" s="175" t="s">
        <v>469</v>
      </c>
      <c r="C21" s="185" t="s">
        <v>1740</v>
      </c>
      <c r="D21" s="176" t="s">
        <v>856</v>
      </c>
      <c r="E21" s="177">
        <v>1</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322</v>
      </c>
      <c r="T21" s="180" t="s">
        <v>291</v>
      </c>
      <c r="U21" s="160">
        <v>0</v>
      </c>
      <c r="V21" s="160">
        <f>ROUND(E21*U21,2)</f>
        <v>0</v>
      </c>
      <c r="W21" s="160"/>
      <c r="X21" s="150"/>
      <c r="Y21" s="150"/>
      <c r="Z21" s="150"/>
      <c r="AA21" s="150"/>
      <c r="AB21" s="150"/>
      <c r="AC21" s="150"/>
      <c r="AD21" s="150"/>
      <c r="AE21" s="150"/>
      <c r="AF21" s="150"/>
      <c r="AG21" s="150" t="s">
        <v>472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2"/>
      <c r="D22" s="243"/>
      <c r="E22" s="243"/>
      <c r="F22" s="243"/>
      <c r="G22" s="243"/>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295</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4">
        <v>3</v>
      </c>
      <c r="B23" s="175" t="s">
        <v>1741</v>
      </c>
      <c r="C23" s="185" t="s">
        <v>1742</v>
      </c>
      <c r="D23" s="176" t="s">
        <v>856</v>
      </c>
      <c r="E23" s="177">
        <v>4</v>
      </c>
      <c r="F23" s="178"/>
      <c r="G23" s="179">
        <f>ROUND(E23*F23,2)</f>
        <v>0</v>
      </c>
      <c r="H23" s="178"/>
      <c r="I23" s="179">
        <f>ROUND(E23*H23,2)</f>
        <v>0</v>
      </c>
      <c r="J23" s="178"/>
      <c r="K23" s="179">
        <f>ROUND(E23*J23,2)</f>
        <v>0</v>
      </c>
      <c r="L23" s="179">
        <v>21</v>
      </c>
      <c r="M23" s="179">
        <f>G23*(1+L23/100)</f>
        <v>0</v>
      </c>
      <c r="N23" s="179">
        <v>0</v>
      </c>
      <c r="O23" s="179">
        <f>ROUND(E23*N23,2)</f>
        <v>0</v>
      </c>
      <c r="P23" s="179">
        <v>0</v>
      </c>
      <c r="Q23" s="179">
        <f>ROUND(E23*P23,2)</f>
        <v>0</v>
      </c>
      <c r="R23" s="179"/>
      <c r="S23" s="179" t="s">
        <v>322</v>
      </c>
      <c r="T23" s="180" t="s">
        <v>291</v>
      </c>
      <c r="U23" s="160">
        <v>0</v>
      </c>
      <c r="V23" s="160">
        <f>ROUND(E23*U23,2)</f>
        <v>0</v>
      </c>
      <c r="W23" s="160"/>
      <c r="X23" s="150"/>
      <c r="Y23" s="150"/>
      <c r="Z23" s="150"/>
      <c r="AA23" s="150"/>
      <c r="AB23" s="150"/>
      <c r="AC23" s="150"/>
      <c r="AD23" s="150"/>
      <c r="AE23" s="150"/>
      <c r="AF23" s="150"/>
      <c r="AG23" s="150" t="s">
        <v>472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2"/>
      <c r="D24" s="243"/>
      <c r="E24" s="243"/>
      <c r="F24" s="243"/>
      <c r="G24" s="243"/>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295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74">
        <v>4</v>
      </c>
      <c r="B25" s="175" t="s">
        <v>690</v>
      </c>
      <c r="C25" s="185" t="s">
        <v>1743</v>
      </c>
      <c r="D25" s="176" t="s">
        <v>856</v>
      </c>
      <c r="E25" s="177">
        <v>5</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322</v>
      </c>
      <c r="T25" s="180" t="s">
        <v>291</v>
      </c>
      <c r="U25" s="160">
        <v>0</v>
      </c>
      <c r="V25" s="160">
        <f>ROUND(E25*U25,2)</f>
        <v>0</v>
      </c>
      <c r="W25" s="160"/>
      <c r="X25" s="150"/>
      <c r="Y25" s="150"/>
      <c r="Z25" s="150"/>
      <c r="AA25" s="150"/>
      <c r="AB25" s="150"/>
      <c r="AC25" s="150"/>
      <c r="AD25" s="150"/>
      <c r="AE25" s="150"/>
      <c r="AF25" s="150"/>
      <c r="AG25" s="150" t="s">
        <v>472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2"/>
      <c r="D26" s="243"/>
      <c r="E26" s="243"/>
      <c r="F26" s="243"/>
      <c r="G26" s="243"/>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295</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74">
        <v>5</v>
      </c>
      <c r="B27" s="175" t="s">
        <v>101</v>
      </c>
      <c r="C27" s="185" t="s">
        <v>1744</v>
      </c>
      <c r="D27" s="176" t="s">
        <v>1745</v>
      </c>
      <c r="E27" s="177">
        <v>1</v>
      </c>
      <c r="F27" s="178"/>
      <c r="G27" s="179">
        <f>ROUND(E27*F27,2)</f>
        <v>0</v>
      </c>
      <c r="H27" s="178"/>
      <c r="I27" s="179">
        <f>ROUND(E27*H27,2)</f>
        <v>0</v>
      </c>
      <c r="J27" s="178"/>
      <c r="K27" s="179">
        <f>ROUND(E27*J27,2)</f>
        <v>0</v>
      </c>
      <c r="L27" s="179">
        <v>21</v>
      </c>
      <c r="M27" s="179">
        <f>G27*(1+L27/100)</f>
        <v>0</v>
      </c>
      <c r="N27" s="179">
        <v>0</v>
      </c>
      <c r="O27" s="179">
        <f>ROUND(E27*N27,2)</f>
        <v>0</v>
      </c>
      <c r="P27" s="179">
        <v>0</v>
      </c>
      <c r="Q27" s="179">
        <f>ROUND(E27*P27,2)</f>
        <v>0</v>
      </c>
      <c r="R27" s="179"/>
      <c r="S27" s="179" t="s">
        <v>322</v>
      </c>
      <c r="T27" s="180" t="s">
        <v>291</v>
      </c>
      <c r="U27" s="160">
        <v>0</v>
      </c>
      <c r="V27" s="160">
        <f>ROUND(E27*U27,2)</f>
        <v>0</v>
      </c>
      <c r="W27" s="160"/>
      <c r="X27" s="150"/>
      <c r="Y27" s="150"/>
      <c r="Z27" s="150"/>
      <c r="AA27" s="150"/>
      <c r="AB27" s="150"/>
      <c r="AC27" s="150"/>
      <c r="AD27" s="150"/>
      <c r="AE27" s="150"/>
      <c r="AF27" s="150"/>
      <c r="AG27" s="150" t="s">
        <v>1746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2"/>
      <c r="D28" s="243"/>
      <c r="E28" s="243"/>
      <c r="F28" s="243"/>
      <c r="G28" s="243"/>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295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2.5" outlineLevel="1" x14ac:dyDescent="0.2">
      <c r="A29" s="174">
        <v>6</v>
      </c>
      <c r="B29" s="175" t="s">
        <v>103</v>
      </c>
      <c r="C29" s="185" t="s">
        <v>1747</v>
      </c>
      <c r="D29" s="176" t="s">
        <v>1745</v>
      </c>
      <c r="E29" s="177">
        <v>1</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322</v>
      </c>
      <c r="T29" s="180" t="s">
        <v>291</v>
      </c>
      <c r="U29" s="160">
        <v>0</v>
      </c>
      <c r="V29" s="160">
        <f>ROUND(E29*U29,2)</f>
        <v>0</v>
      </c>
      <c r="W29" s="160"/>
      <c r="X29" s="150"/>
      <c r="Y29" s="150"/>
      <c r="Z29" s="150"/>
      <c r="AA29" s="150"/>
      <c r="AB29" s="150"/>
      <c r="AC29" s="150"/>
      <c r="AD29" s="150"/>
      <c r="AE29" s="150"/>
      <c r="AF29" s="150"/>
      <c r="AG29" s="150" t="s">
        <v>1746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42"/>
      <c r="D30" s="243"/>
      <c r="E30" s="243"/>
      <c r="F30" s="243"/>
      <c r="G30" s="243"/>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295</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74">
        <v>7</v>
      </c>
      <c r="B31" s="175" t="s">
        <v>632</v>
      </c>
      <c r="C31" s="185" t="s">
        <v>1748</v>
      </c>
      <c r="D31" s="176" t="s">
        <v>1745</v>
      </c>
      <c r="E31" s="177">
        <v>1</v>
      </c>
      <c r="F31" s="178"/>
      <c r="G31" s="179">
        <f>ROUND(E31*F31,2)</f>
        <v>0</v>
      </c>
      <c r="H31" s="178"/>
      <c r="I31" s="179">
        <f>ROUND(E31*H31,2)</f>
        <v>0</v>
      </c>
      <c r="J31" s="178"/>
      <c r="K31" s="179">
        <f>ROUND(E31*J31,2)</f>
        <v>0</v>
      </c>
      <c r="L31" s="179">
        <v>21</v>
      </c>
      <c r="M31" s="179">
        <f>G31*(1+L31/100)</f>
        <v>0</v>
      </c>
      <c r="N31" s="179">
        <v>0</v>
      </c>
      <c r="O31" s="179">
        <f>ROUND(E31*N31,2)</f>
        <v>0</v>
      </c>
      <c r="P31" s="179">
        <v>0</v>
      </c>
      <c r="Q31" s="179">
        <f>ROUND(E31*P31,2)</f>
        <v>0</v>
      </c>
      <c r="R31" s="179"/>
      <c r="S31" s="179" t="s">
        <v>322</v>
      </c>
      <c r="T31" s="180" t="s">
        <v>291</v>
      </c>
      <c r="U31" s="160">
        <v>0</v>
      </c>
      <c r="V31" s="160">
        <f>ROUND(E31*U31,2)</f>
        <v>0</v>
      </c>
      <c r="W31" s="160"/>
      <c r="X31" s="150"/>
      <c r="Y31" s="150"/>
      <c r="Z31" s="150"/>
      <c r="AA31" s="150"/>
      <c r="AB31" s="150"/>
      <c r="AC31" s="150"/>
      <c r="AD31" s="150"/>
      <c r="AE31" s="150"/>
      <c r="AF31" s="150"/>
      <c r="AG31" s="150" t="s">
        <v>1746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2"/>
      <c r="D32" s="243"/>
      <c r="E32" s="243"/>
      <c r="F32" s="243"/>
      <c r="G32" s="243"/>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295</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4">
        <v>8</v>
      </c>
      <c r="B33" s="175" t="s">
        <v>1749</v>
      </c>
      <c r="C33" s="185" t="s">
        <v>1750</v>
      </c>
      <c r="D33" s="176" t="s">
        <v>856</v>
      </c>
      <c r="E33" s="177">
        <v>2</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322</v>
      </c>
      <c r="T33" s="180" t="s">
        <v>291</v>
      </c>
      <c r="U33" s="160">
        <v>0</v>
      </c>
      <c r="V33" s="160">
        <f>ROUND(E33*U33,2)</f>
        <v>0</v>
      </c>
      <c r="W33" s="160"/>
      <c r="X33" s="150"/>
      <c r="Y33" s="150"/>
      <c r="Z33" s="150"/>
      <c r="AA33" s="150"/>
      <c r="AB33" s="150"/>
      <c r="AC33" s="150"/>
      <c r="AD33" s="150"/>
      <c r="AE33" s="150"/>
      <c r="AF33" s="150"/>
      <c r="AG33" s="150" t="s">
        <v>1746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2"/>
      <c r="D34" s="243"/>
      <c r="E34" s="243"/>
      <c r="F34" s="243"/>
      <c r="G34" s="243"/>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295</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4">
        <v>9</v>
      </c>
      <c r="B35" s="175" t="s">
        <v>465</v>
      </c>
      <c r="C35" s="185" t="s">
        <v>1751</v>
      </c>
      <c r="D35" s="176" t="s">
        <v>856</v>
      </c>
      <c r="E35" s="177">
        <v>2</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c r="S35" s="179" t="s">
        <v>322</v>
      </c>
      <c r="T35" s="180" t="s">
        <v>291</v>
      </c>
      <c r="U35" s="160">
        <v>0</v>
      </c>
      <c r="V35" s="160">
        <f>ROUND(E35*U35,2)</f>
        <v>0</v>
      </c>
      <c r="W35" s="160"/>
      <c r="X35" s="150"/>
      <c r="Y35" s="150"/>
      <c r="Z35" s="150"/>
      <c r="AA35" s="150"/>
      <c r="AB35" s="150"/>
      <c r="AC35" s="150"/>
      <c r="AD35" s="150"/>
      <c r="AE35" s="150"/>
      <c r="AF35" s="150"/>
      <c r="AG35" s="150" t="s">
        <v>1746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2"/>
      <c r="D36" s="243"/>
      <c r="E36" s="243"/>
      <c r="F36" s="243"/>
      <c r="G36" s="243"/>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295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4">
        <v>10</v>
      </c>
      <c r="B37" s="175" t="s">
        <v>1220</v>
      </c>
      <c r="C37" s="185" t="s">
        <v>1752</v>
      </c>
      <c r="D37" s="176" t="s">
        <v>856</v>
      </c>
      <c r="E37" s="177">
        <v>1</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322</v>
      </c>
      <c r="T37" s="180" t="s">
        <v>291</v>
      </c>
      <c r="U37" s="160">
        <v>0</v>
      </c>
      <c r="V37" s="160">
        <f>ROUND(E37*U37,2)</f>
        <v>0</v>
      </c>
      <c r="W37" s="160"/>
      <c r="X37" s="150"/>
      <c r="Y37" s="150"/>
      <c r="Z37" s="150"/>
      <c r="AA37" s="150"/>
      <c r="AB37" s="150"/>
      <c r="AC37" s="150"/>
      <c r="AD37" s="150"/>
      <c r="AE37" s="150"/>
      <c r="AF37" s="150"/>
      <c r="AG37" s="150" t="s">
        <v>1746</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42"/>
      <c r="D38" s="243"/>
      <c r="E38" s="243"/>
      <c r="F38" s="243"/>
      <c r="G38" s="243"/>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295</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4">
        <v>11</v>
      </c>
      <c r="B39" s="175" t="s">
        <v>1753</v>
      </c>
      <c r="C39" s="185" t="s">
        <v>1754</v>
      </c>
      <c r="D39" s="176" t="s">
        <v>856</v>
      </c>
      <c r="E39" s="177">
        <v>2</v>
      </c>
      <c r="F39" s="178"/>
      <c r="G39" s="179">
        <f>ROUND(E39*F39,2)</f>
        <v>0</v>
      </c>
      <c r="H39" s="178"/>
      <c r="I39" s="179">
        <f>ROUND(E39*H39,2)</f>
        <v>0</v>
      </c>
      <c r="J39" s="178"/>
      <c r="K39" s="179">
        <f>ROUND(E39*J39,2)</f>
        <v>0</v>
      </c>
      <c r="L39" s="179">
        <v>21</v>
      </c>
      <c r="M39" s="179">
        <f>G39*(1+L39/100)</f>
        <v>0</v>
      </c>
      <c r="N39" s="179">
        <v>0</v>
      </c>
      <c r="O39" s="179">
        <f>ROUND(E39*N39,2)</f>
        <v>0</v>
      </c>
      <c r="P39" s="179">
        <v>0</v>
      </c>
      <c r="Q39" s="179">
        <f>ROUND(E39*P39,2)</f>
        <v>0</v>
      </c>
      <c r="R39" s="179"/>
      <c r="S39" s="179" t="s">
        <v>322</v>
      </c>
      <c r="T39" s="180" t="s">
        <v>291</v>
      </c>
      <c r="U39" s="160">
        <v>0</v>
      </c>
      <c r="V39" s="160">
        <f>ROUND(E39*U39,2)</f>
        <v>0</v>
      </c>
      <c r="W39" s="160"/>
      <c r="X39" s="150"/>
      <c r="Y39" s="150"/>
      <c r="Z39" s="150"/>
      <c r="AA39" s="150"/>
      <c r="AB39" s="150"/>
      <c r="AC39" s="150"/>
      <c r="AD39" s="150"/>
      <c r="AE39" s="150"/>
      <c r="AF39" s="150"/>
      <c r="AG39" s="150" t="s">
        <v>1746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2"/>
      <c r="D40" s="243"/>
      <c r="E40" s="243"/>
      <c r="F40" s="243"/>
      <c r="G40" s="243"/>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295</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4">
        <v>12</v>
      </c>
      <c r="B41" s="175" t="s">
        <v>1755</v>
      </c>
      <c r="C41" s="185" t="s">
        <v>1756</v>
      </c>
      <c r="D41" s="176" t="s">
        <v>384</v>
      </c>
      <c r="E41" s="177">
        <v>3</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322</v>
      </c>
      <c r="T41" s="180" t="s">
        <v>291</v>
      </c>
      <c r="U41" s="160">
        <v>0</v>
      </c>
      <c r="V41" s="160">
        <f>ROUND(E41*U41,2)</f>
        <v>0</v>
      </c>
      <c r="W41" s="160"/>
      <c r="X41" s="150"/>
      <c r="Y41" s="150"/>
      <c r="Z41" s="150"/>
      <c r="AA41" s="150"/>
      <c r="AB41" s="150"/>
      <c r="AC41" s="150"/>
      <c r="AD41" s="150"/>
      <c r="AE41" s="150"/>
      <c r="AF41" s="150"/>
      <c r="AG41" s="150" t="s">
        <v>1746</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42"/>
      <c r="D42" s="243"/>
      <c r="E42" s="243"/>
      <c r="F42" s="243"/>
      <c r="G42" s="243"/>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295</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4">
        <v>13</v>
      </c>
      <c r="B43" s="175" t="s">
        <v>1757</v>
      </c>
      <c r="C43" s="185" t="s">
        <v>1758</v>
      </c>
      <c r="D43" s="176" t="s">
        <v>384</v>
      </c>
      <c r="E43" s="177">
        <v>6.4</v>
      </c>
      <c r="F43" s="178"/>
      <c r="G43" s="179">
        <f>ROUND(E43*F43,2)</f>
        <v>0</v>
      </c>
      <c r="H43" s="178"/>
      <c r="I43" s="179">
        <f>ROUND(E43*H43,2)</f>
        <v>0</v>
      </c>
      <c r="J43" s="178"/>
      <c r="K43" s="179">
        <f>ROUND(E43*J43,2)</f>
        <v>0</v>
      </c>
      <c r="L43" s="179">
        <v>21</v>
      </c>
      <c r="M43" s="179">
        <f>G43*(1+L43/100)</f>
        <v>0</v>
      </c>
      <c r="N43" s="179">
        <v>0</v>
      </c>
      <c r="O43" s="179">
        <f>ROUND(E43*N43,2)</f>
        <v>0</v>
      </c>
      <c r="P43" s="179">
        <v>0</v>
      </c>
      <c r="Q43" s="179">
        <f>ROUND(E43*P43,2)</f>
        <v>0</v>
      </c>
      <c r="R43" s="179"/>
      <c r="S43" s="179" t="s">
        <v>322</v>
      </c>
      <c r="T43" s="180" t="s">
        <v>291</v>
      </c>
      <c r="U43" s="160">
        <v>0</v>
      </c>
      <c r="V43" s="160">
        <f>ROUND(E43*U43,2)</f>
        <v>0</v>
      </c>
      <c r="W43" s="160"/>
      <c r="X43" s="150"/>
      <c r="Y43" s="150"/>
      <c r="Z43" s="150"/>
      <c r="AA43" s="150"/>
      <c r="AB43" s="150"/>
      <c r="AC43" s="150"/>
      <c r="AD43" s="150"/>
      <c r="AE43" s="150"/>
      <c r="AF43" s="150"/>
      <c r="AG43" s="150" t="s">
        <v>1746</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2"/>
      <c r="D44" s="243"/>
      <c r="E44" s="243"/>
      <c r="F44" s="243"/>
      <c r="G44" s="243"/>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295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14</v>
      </c>
      <c r="B45" s="175" t="s">
        <v>857</v>
      </c>
      <c r="C45" s="185" t="s">
        <v>1759</v>
      </c>
      <c r="D45" s="176" t="s">
        <v>856</v>
      </c>
      <c r="E45" s="177">
        <v>20</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c r="S45" s="179" t="s">
        <v>322</v>
      </c>
      <c r="T45" s="180" t="s">
        <v>291</v>
      </c>
      <c r="U45" s="160">
        <v>0</v>
      </c>
      <c r="V45" s="160">
        <f>ROUND(E45*U45,2)</f>
        <v>0</v>
      </c>
      <c r="W45" s="160"/>
      <c r="X45" s="150"/>
      <c r="Y45" s="150"/>
      <c r="Z45" s="150"/>
      <c r="AA45" s="150"/>
      <c r="AB45" s="150"/>
      <c r="AC45" s="150"/>
      <c r="AD45" s="150"/>
      <c r="AE45" s="150"/>
      <c r="AF45" s="150"/>
      <c r="AG45" s="150" t="s">
        <v>1746</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2"/>
      <c r="D46" s="243"/>
      <c r="E46" s="243"/>
      <c r="F46" s="243"/>
      <c r="G46" s="243"/>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295</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4">
        <v>15</v>
      </c>
      <c r="B47" s="175" t="s">
        <v>1331</v>
      </c>
      <c r="C47" s="185" t="s">
        <v>1760</v>
      </c>
      <c r="D47" s="176" t="s">
        <v>856</v>
      </c>
      <c r="E47" s="177">
        <v>40</v>
      </c>
      <c r="F47" s="178"/>
      <c r="G47" s="179">
        <f>ROUND(E47*F47,2)</f>
        <v>0</v>
      </c>
      <c r="H47" s="178"/>
      <c r="I47" s="179">
        <f>ROUND(E47*H47,2)</f>
        <v>0</v>
      </c>
      <c r="J47" s="178"/>
      <c r="K47" s="179">
        <f>ROUND(E47*J47,2)</f>
        <v>0</v>
      </c>
      <c r="L47" s="179">
        <v>21</v>
      </c>
      <c r="M47" s="179">
        <f>G47*(1+L47/100)</f>
        <v>0</v>
      </c>
      <c r="N47" s="179">
        <v>0</v>
      </c>
      <c r="O47" s="179">
        <f>ROUND(E47*N47,2)</f>
        <v>0</v>
      </c>
      <c r="P47" s="179">
        <v>0</v>
      </c>
      <c r="Q47" s="179">
        <f>ROUND(E47*P47,2)</f>
        <v>0</v>
      </c>
      <c r="R47" s="179"/>
      <c r="S47" s="179" t="s">
        <v>322</v>
      </c>
      <c r="T47" s="180" t="s">
        <v>291</v>
      </c>
      <c r="U47" s="160">
        <v>0</v>
      </c>
      <c r="V47" s="160">
        <f>ROUND(E47*U47,2)</f>
        <v>0</v>
      </c>
      <c r="W47" s="160"/>
      <c r="X47" s="150"/>
      <c r="Y47" s="150"/>
      <c r="Z47" s="150"/>
      <c r="AA47" s="150"/>
      <c r="AB47" s="150"/>
      <c r="AC47" s="150"/>
      <c r="AD47" s="150"/>
      <c r="AE47" s="150"/>
      <c r="AF47" s="150"/>
      <c r="AG47" s="150" t="s">
        <v>1746</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2"/>
      <c r="D48" s="243"/>
      <c r="E48" s="243"/>
      <c r="F48" s="243"/>
      <c r="G48" s="243"/>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295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16</v>
      </c>
      <c r="B49" s="175" t="s">
        <v>1761</v>
      </c>
      <c r="C49" s="185" t="s">
        <v>1762</v>
      </c>
      <c r="D49" s="176" t="s">
        <v>856</v>
      </c>
      <c r="E49" s="177">
        <v>40</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322</v>
      </c>
      <c r="T49" s="180" t="s">
        <v>291</v>
      </c>
      <c r="U49" s="160">
        <v>0</v>
      </c>
      <c r="V49" s="160">
        <f>ROUND(E49*U49,2)</f>
        <v>0</v>
      </c>
      <c r="W49" s="160"/>
      <c r="X49" s="150"/>
      <c r="Y49" s="150"/>
      <c r="Z49" s="150"/>
      <c r="AA49" s="150"/>
      <c r="AB49" s="150"/>
      <c r="AC49" s="150"/>
      <c r="AD49" s="150"/>
      <c r="AE49" s="150"/>
      <c r="AF49" s="150"/>
      <c r="AG49" s="150" t="s">
        <v>1746</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2"/>
      <c r="D50" s="243"/>
      <c r="E50" s="243"/>
      <c r="F50" s="243"/>
      <c r="G50" s="243"/>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295</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74">
        <v>17</v>
      </c>
      <c r="B51" s="175" t="s">
        <v>146</v>
      </c>
      <c r="C51" s="185" t="s">
        <v>1763</v>
      </c>
      <c r="D51" s="176" t="s">
        <v>1745</v>
      </c>
      <c r="E51" s="177">
        <v>2</v>
      </c>
      <c r="F51" s="178"/>
      <c r="G51" s="179">
        <f>ROUND(E51*F51,2)</f>
        <v>0</v>
      </c>
      <c r="H51" s="178"/>
      <c r="I51" s="179">
        <f>ROUND(E51*H51,2)</f>
        <v>0</v>
      </c>
      <c r="J51" s="178"/>
      <c r="K51" s="179">
        <f>ROUND(E51*J51,2)</f>
        <v>0</v>
      </c>
      <c r="L51" s="179">
        <v>21</v>
      </c>
      <c r="M51" s="179">
        <f>G51*(1+L51/100)</f>
        <v>0</v>
      </c>
      <c r="N51" s="179">
        <v>0</v>
      </c>
      <c r="O51" s="179">
        <f>ROUND(E51*N51,2)</f>
        <v>0</v>
      </c>
      <c r="P51" s="179">
        <v>0</v>
      </c>
      <c r="Q51" s="179">
        <f>ROUND(E51*P51,2)</f>
        <v>0</v>
      </c>
      <c r="R51" s="179"/>
      <c r="S51" s="179" t="s">
        <v>322</v>
      </c>
      <c r="T51" s="180" t="s">
        <v>291</v>
      </c>
      <c r="U51" s="160">
        <v>0</v>
      </c>
      <c r="V51" s="160">
        <f>ROUND(E51*U51,2)</f>
        <v>0</v>
      </c>
      <c r="W51" s="160"/>
      <c r="X51" s="150"/>
      <c r="Y51" s="150"/>
      <c r="Z51" s="150"/>
      <c r="AA51" s="150"/>
      <c r="AB51" s="150"/>
      <c r="AC51" s="150"/>
      <c r="AD51" s="150"/>
      <c r="AE51" s="150"/>
      <c r="AF51" s="150"/>
      <c r="AG51" s="150" t="s">
        <v>1746</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2"/>
      <c r="D52" s="243"/>
      <c r="E52" s="243"/>
      <c r="F52" s="243"/>
      <c r="G52" s="243"/>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295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x14ac:dyDescent="0.2">
      <c r="A53" s="168" t="s">
        <v>285</v>
      </c>
      <c r="B53" s="169" t="s">
        <v>169</v>
      </c>
      <c r="C53" s="184" t="s">
        <v>170</v>
      </c>
      <c r="D53" s="170"/>
      <c r="E53" s="171"/>
      <c r="F53" s="172"/>
      <c r="G53" s="172">
        <f>SUMIF(AG54:AG172,"&lt;&gt;NOR",G54:G172)</f>
        <v>0</v>
      </c>
      <c r="H53" s="172"/>
      <c r="I53" s="172">
        <f>SUM(I54:I172)</f>
        <v>0</v>
      </c>
      <c r="J53" s="172"/>
      <c r="K53" s="172">
        <f>SUM(K54:K172)</f>
        <v>0</v>
      </c>
      <c r="L53" s="172"/>
      <c r="M53" s="172">
        <f>SUM(M54:M172)</f>
        <v>0</v>
      </c>
      <c r="N53" s="172"/>
      <c r="O53" s="172">
        <f>SUM(O54:O172)</f>
        <v>0</v>
      </c>
      <c r="P53" s="172"/>
      <c r="Q53" s="172">
        <f>SUM(Q54:Q172)</f>
        <v>0</v>
      </c>
      <c r="R53" s="172"/>
      <c r="S53" s="172"/>
      <c r="T53" s="173"/>
      <c r="U53" s="167"/>
      <c r="V53" s="167">
        <f>SUM(V54:V172)</f>
        <v>0</v>
      </c>
      <c r="W53" s="167"/>
      <c r="AG53" t="s">
        <v>286</v>
      </c>
    </row>
    <row r="54" spans="1:60" outlineLevel="1" x14ac:dyDescent="0.2">
      <c r="A54" s="174">
        <v>18</v>
      </c>
      <c r="B54" s="175" t="s">
        <v>1764</v>
      </c>
      <c r="C54" s="185" t="s">
        <v>1765</v>
      </c>
      <c r="D54" s="176" t="s">
        <v>856</v>
      </c>
      <c r="E54" s="177">
        <v>1</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322</v>
      </c>
      <c r="T54" s="180" t="s">
        <v>291</v>
      </c>
      <c r="U54" s="160">
        <v>0</v>
      </c>
      <c r="V54" s="160">
        <f>ROUND(E54*U54,2)</f>
        <v>0</v>
      </c>
      <c r="W54" s="160"/>
      <c r="X54" s="150"/>
      <c r="Y54" s="150"/>
      <c r="Z54" s="150"/>
      <c r="AA54" s="150"/>
      <c r="AB54" s="150"/>
      <c r="AC54" s="150"/>
      <c r="AD54" s="150"/>
      <c r="AE54" s="150"/>
      <c r="AF54" s="150"/>
      <c r="AG54" s="150" t="s">
        <v>472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2"/>
      <c r="D55" s="243"/>
      <c r="E55" s="243"/>
      <c r="F55" s="243"/>
      <c r="G55" s="243"/>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295</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19</v>
      </c>
      <c r="B56" s="175" t="s">
        <v>1766</v>
      </c>
      <c r="C56" s="185" t="s">
        <v>1767</v>
      </c>
      <c r="D56" s="176" t="s">
        <v>856</v>
      </c>
      <c r="E56" s="177">
        <v>14</v>
      </c>
      <c r="F56" s="178"/>
      <c r="G56" s="179">
        <f>ROUND(E56*F56,2)</f>
        <v>0</v>
      </c>
      <c r="H56" s="178"/>
      <c r="I56" s="179">
        <f>ROUND(E56*H56,2)</f>
        <v>0</v>
      </c>
      <c r="J56" s="178"/>
      <c r="K56" s="179">
        <f>ROUND(E56*J56,2)</f>
        <v>0</v>
      </c>
      <c r="L56" s="179">
        <v>21</v>
      </c>
      <c r="M56" s="179">
        <f>G56*(1+L56/100)</f>
        <v>0</v>
      </c>
      <c r="N56" s="179">
        <v>0</v>
      </c>
      <c r="O56" s="179">
        <f>ROUND(E56*N56,2)</f>
        <v>0</v>
      </c>
      <c r="P56" s="179">
        <v>0</v>
      </c>
      <c r="Q56" s="179">
        <f>ROUND(E56*P56,2)</f>
        <v>0</v>
      </c>
      <c r="R56" s="179"/>
      <c r="S56" s="179" t="s">
        <v>322</v>
      </c>
      <c r="T56" s="180" t="s">
        <v>291</v>
      </c>
      <c r="U56" s="160">
        <v>0</v>
      </c>
      <c r="V56" s="160">
        <f>ROUND(E56*U56,2)</f>
        <v>0</v>
      </c>
      <c r="W56" s="160"/>
      <c r="X56" s="150"/>
      <c r="Y56" s="150"/>
      <c r="Z56" s="150"/>
      <c r="AA56" s="150"/>
      <c r="AB56" s="150"/>
      <c r="AC56" s="150"/>
      <c r="AD56" s="150"/>
      <c r="AE56" s="150"/>
      <c r="AF56" s="150"/>
      <c r="AG56" s="150" t="s">
        <v>472</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2"/>
      <c r="D57" s="243"/>
      <c r="E57" s="243"/>
      <c r="F57" s="243"/>
      <c r="G57" s="243"/>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295</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4">
        <v>20</v>
      </c>
      <c r="B58" s="175" t="s">
        <v>1768</v>
      </c>
      <c r="C58" s="185" t="s">
        <v>1769</v>
      </c>
      <c r="D58" s="176" t="s">
        <v>856</v>
      </c>
      <c r="E58" s="177">
        <v>130</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c r="S58" s="179" t="s">
        <v>322</v>
      </c>
      <c r="T58" s="180" t="s">
        <v>291</v>
      </c>
      <c r="U58" s="160">
        <v>0</v>
      </c>
      <c r="V58" s="160">
        <f>ROUND(E58*U58,2)</f>
        <v>0</v>
      </c>
      <c r="W58" s="160"/>
      <c r="X58" s="150"/>
      <c r="Y58" s="150"/>
      <c r="Z58" s="150"/>
      <c r="AA58" s="150"/>
      <c r="AB58" s="150"/>
      <c r="AC58" s="150"/>
      <c r="AD58" s="150"/>
      <c r="AE58" s="150"/>
      <c r="AF58" s="150"/>
      <c r="AG58" s="150" t="s">
        <v>472</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42"/>
      <c r="D59" s="243"/>
      <c r="E59" s="243"/>
      <c r="F59" s="243"/>
      <c r="G59" s="243"/>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295</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74">
        <v>21</v>
      </c>
      <c r="B60" s="175" t="s">
        <v>1770</v>
      </c>
      <c r="C60" s="185" t="s">
        <v>1771</v>
      </c>
      <c r="D60" s="176" t="s">
        <v>856</v>
      </c>
      <c r="E60" s="177">
        <v>4</v>
      </c>
      <c r="F60" s="178"/>
      <c r="G60" s="179">
        <f>ROUND(E60*F60,2)</f>
        <v>0</v>
      </c>
      <c r="H60" s="178"/>
      <c r="I60" s="179">
        <f>ROUND(E60*H60,2)</f>
        <v>0</v>
      </c>
      <c r="J60" s="178"/>
      <c r="K60" s="179">
        <f>ROUND(E60*J60,2)</f>
        <v>0</v>
      </c>
      <c r="L60" s="179">
        <v>21</v>
      </c>
      <c r="M60" s="179">
        <f>G60*(1+L60/100)</f>
        <v>0</v>
      </c>
      <c r="N60" s="179">
        <v>0</v>
      </c>
      <c r="O60" s="179">
        <f>ROUND(E60*N60,2)</f>
        <v>0</v>
      </c>
      <c r="P60" s="179">
        <v>0</v>
      </c>
      <c r="Q60" s="179">
        <f>ROUND(E60*P60,2)</f>
        <v>0</v>
      </c>
      <c r="R60" s="179"/>
      <c r="S60" s="179" t="s">
        <v>322</v>
      </c>
      <c r="T60" s="180" t="s">
        <v>291</v>
      </c>
      <c r="U60" s="160">
        <v>0</v>
      </c>
      <c r="V60" s="160">
        <f>ROUND(E60*U60,2)</f>
        <v>0</v>
      </c>
      <c r="W60" s="160"/>
      <c r="X60" s="150"/>
      <c r="Y60" s="150"/>
      <c r="Z60" s="150"/>
      <c r="AA60" s="150"/>
      <c r="AB60" s="150"/>
      <c r="AC60" s="150"/>
      <c r="AD60" s="150"/>
      <c r="AE60" s="150"/>
      <c r="AF60" s="150"/>
      <c r="AG60" s="150" t="s">
        <v>472</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2"/>
      <c r="D61" s="243"/>
      <c r="E61" s="243"/>
      <c r="F61" s="243"/>
      <c r="G61" s="243"/>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295</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4">
        <v>22</v>
      </c>
      <c r="B62" s="175" t="s">
        <v>1772</v>
      </c>
      <c r="C62" s="185" t="s">
        <v>1773</v>
      </c>
      <c r="D62" s="176" t="s">
        <v>856</v>
      </c>
      <c r="E62" s="177">
        <v>1</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322</v>
      </c>
      <c r="T62" s="180" t="s">
        <v>291</v>
      </c>
      <c r="U62" s="160">
        <v>0</v>
      </c>
      <c r="V62" s="160">
        <f>ROUND(E62*U62,2)</f>
        <v>0</v>
      </c>
      <c r="W62" s="160"/>
      <c r="X62" s="150"/>
      <c r="Y62" s="150"/>
      <c r="Z62" s="150"/>
      <c r="AA62" s="150"/>
      <c r="AB62" s="150"/>
      <c r="AC62" s="150"/>
      <c r="AD62" s="150"/>
      <c r="AE62" s="150"/>
      <c r="AF62" s="150"/>
      <c r="AG62" s="150" t="s">
        <v>472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2"/>
      <c r="D63" s="243"/>
      <c r="E63" s="243"/>
      <c r="F63" s="243"/>
      <c r="G63" s="243"/>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295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23</v>
      </c>
      <c r="B64" s="175" t="s">
        <v>1774</v>
      </c>
      <c r="C64" s="185" t="s">
        <v>1775</v>
      </c>
      <c r="D64" s="176" t="s">
        <v>856</v>
      </c>
      <c r="E64" s="177">
        <v>1</v>
      </c>
      <c r="F64" s="178"/>
      <c r="G64" s="179">
        <f>ROUND(E64*F64,2)</f>
        <v>0</v>
      </c>
      <c r="H64" s="178"/>
      <c r="I64" s="179">
        <f>ROUND(E64*H64,2)</f>
        <v>0</v>
      </c>
      <c r="J64" s="178"/>
      <c r="K64" s="179">
        <f>ROUND(E64*J64,2)</f>
        <v>0</v>
      </c>
      <c r="L64" s="179">
        <v>21</v>
      </c>
      <c r="M64" s="179">
        <f>G64*(1+L64/100)</f>
        <v>0</v>
      </c>
      <c r="N64" s="179">
        <v>0</v>
      </c>
      <c r="O64" s="179">
        <f>ROUND(E64*N64,2)</f>
        <v>0</v>
      </c>
      <c r="P64" s="179">
        <v>0</v>
      </c>
      <c r="Q64" s="179">
        <f>ROUND(E64*P64,2)</f>
        <v>0</v>
      </c>
      <c r="R64" s="179"/>
      <c r="S64" s="179" t="s">
        <v>322</v>
      </c>
      <c r="T64" s="180" t="s">
        <v>291</v>
      </c>
      <c r="U64" s="160">
        <v>0</v>
      </c>
      <c r="V64" s="160">
        <f>ROUND(E64*U64,2)</f>
        <v>0</v>
      </c>
      <c r="W64" s="160"/>
      <c r="X64" s="150"/>
      <c r="Y64" s="150"/>
      <c r="Z64" s="150"/>
      <c r="AA64" s="150"/>
      <c r="AB64" s="150"/>
      <c r="AC64" s="150"/>
      <c r="AD64" s="150"/>
      <c r="AE64" s="150"/>
      <c r="AF64" s="150"/>
      <c r="AG64" s="150" t="s">
        <v>472</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2"/>
      <c r="D65" s="243"/>
      <c r="E65" s="243"/>
      <c r="F65" s="243"/>
      <c r="G65" s="243"/>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295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4">
        <v>24</v>
      </c>
      <c r="B66" s="175" t="s">
        <v>1776</v>
      </c>
      <c r="C66" s="185" t="s">
        <v>1777</v>
      </c>
      <c r="D66" s="176" t="s">
        <v>856</v>
      </c>
      <c r="E66" s="177">
        <v>1</v>
      </c>
      <c r="F66" s="178"/>
      <c r="G66" s="179">
        <f>ROUND(E66*F66,2)</f>
        <v>0</v>
      </c>
      <c r="H66" s="178"/>
      <c r="I66" s="179">
        <f>ROUND(E66*H66,2)</f>
        <v>0</v>
      </c>
      <c r="J66" s="178"/>
      <c r="K66" s="179">
        <f>ROUND(E66*J66,2)</f>
        <v>0</v>
      </c>
      <c r="L66" s="179">
        <v>21</v>
      </c>
      <c r="M66" s="179">
        <f>G66*(1+L66/100)</f>
        <v>0</v>
      </c>
      <c r="N66" s="179">
        <v>0</v>
      </c>
      <c r="O66" s="179">
        <f>ROUND(E66*N66,2)</f>
        <v>0</v>
      </c>
      <c r="P66" s="179">
        <v>0</v>
      </c>
      <c r="Q66" s="179">
        <f>ROUND(E66*P66,2)</f>
        <v>0</v>
      </c>
      <c r="R66" s="179"/>
      <c r="S66" s="179" t="s">
        <v>322</v>
      </c>
      <c r="T66" s="180" t="s">
        <v>291</v>
      </c>
      <c r="U66" s="160">
        <v>0</v>
      </c>
      <c r="V66" s="160">
        <f>ROUND(E66*U66,2)</f>
        <v>0</v>
      </c>
      <c r="W66" s="160"/>
      <c r="X66" s="150"/>
      <c r="Y66" s="150"/>
      <c r="Z66" s="150"/>
      <c r="AA66" s="150"/>
      <c r="AB66" s="150"/>
      <c r="AC66" s="150"/>
      <c r="AD66" s="150"/>
      <c r="AE66" s="150"/>
      <c r="AF66" s="150"/>
      <c r="AG66" s="150" t="s">
        <v>472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42"/>
      <c r="D67" s="243"/>
      <c r="E67" s="243"/>
      <c r="F67" s="243"/>
      <c r="G67" s="243"/>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295</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4">
        <v>25</v>
      </c>
      <c r="B68" s="175" t="s">
        <v>1778</v>
      </c>
      <c r="C68" s="185" t="s">
        <v>1779</v>
      </c>
      <c r="D68" s="176" t="s">
        <v>856</v>
      </c>
      <c r="E68" s="177">
        <v>51</v>
      </c>
      <c r="F68" s="178"/>
      <c r="G68" s="179">
        <f>ROUND(E68*F68,2)</f>
        <v>0</v>
      </c>
      <c r="H68" s="178"/>
      <c r="I68" s="179">
        <f>ROUND(E68*H68,2)</f>
        <v>0</v>
      </c>
      <c r="J68" s="178"/>
      <c r="K68" s="179">
        <f>ROUND(E68*J68,2)</f>
        <v>0</v>
      </c>
      <c r="L68" s="179">
        <v>21</v>
      </c>
      <c r="M68" s="179">
        <f>G68*(1+L68/100)</f>
        <v>0</v>
      </c>
      <c r="N68" s="179">
        <v>0</v>
      </c>
      <c r="O68" s="179">
        <f>ROUND(E68*N68,2)</f>
        <v>0</v>
      </c>
      <c r="P68" s="179">
        <v>0</v>
      </c>
      <c r="Q68" s="179">
        <f>ROUND(E68*P68,2)</f>
        <v>0</v>
      </c>
      <c r="R68" s="179"/>
      <c r="S68" s="179" t="s">
        <v>322</v>
      </c>
      <c r="T68" s="180" t="s">
        <v>291</v>
      </c>
      <c r="U68" s="160">
        <v>0</v>
      </c>
      <c r="V68" s="160">
        <f>ROUND(E68*U68,2)</f>
        <v>0</v>
      </c>
      <c r="W68" s="160"/>
      <c r="X68" s="150"/>
      <c r="Y68" s="150"/>
      <c r="Z68" s="150"/>
      <c r="AA68" s="150"/>
      <c r="AB68" s="150"/>
      <c r="AC68" s="150"/>
      <c r="AD68" s="150"/>
      <c r="AE68" s="150"/>
      <c r="AF68" s="150"/>
      <c r="AG68" s="150" t="s">
        <v>472</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42"/>
      <c r="D69" s="243"/>
      <c r="E69" s="243"/>
      <c r="F69" s="243"/>
      <c r="G69" s="243"/>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295</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74">
        <v>26</v>
      </c>
      <c r="B70" s="175" t="s">
        <v>1780</v>
      </c>
      <c r="C70" s="185" t="s">
        <v>1781</v>
      </c>
      <c r="D70" s="176" t="s">
        <v>856</v>
      </c>
      <c r="E70" s="177">
        <v>34</v>
      </c>
      <c r="F70" s="178"/>
      <c r="G70" s="179">
        <f>ROUND(E70*F70,2)</f>
        <v>0</v>
      </c>
      <c r="H70" s="178"/>
      <c r="I70" s="179">
        <f>ROUND(E70*H70,2)</f>
        <v>0</v>
      </c>
      <c r="J70" s="178"/>
      <c r="K70" s="179">
        <f>ROUND(E70*J70,2)</f>
        <v>0</v>
      </c>
      <c r="L70" s="179">
        <v>21</v>
      </c>
      <c r="M70" s="179">
        <f>G70*(1+L70/100)</f>
        <v>0</v>
      </c>
      <c r="N70" s="179">
        <v>0</v>
      </c>
      <c r="O70" s="179">
        <f>ROUND(E70*N70,2)</f>
        <v>0</v>
      </c>
      <c r="P70" s="179">
        <v>0</v>
      </c>
      <c r="Q70" s="179">
        <f>ROUND(E70*P70,2)</f>
        <v>0</v>
      </c>
      <c r="R70" s="179"/>
      <c r="S70" s="179" t="s">
        <v>322</v>
      </c>
      <c r="T70" s="180" t="s">
        <v>291</v>
      </c>
      <c r="U70" s="160">
        <v>0</v>
      </c>
      <c r="V70" s="160">
        <f>ROUND(E70*U70,2)</f>
        <v>0</v>
      </c>
      <c r="W70" s="160"/>
      <c r="X70" s="150"/>
      <c r="Y70" s="150"/>
      <c r="Z70" s="150"/>
      <c r="AA70" s="150"/>
      <c r="AB70" s="150"/>
      <c r="AC70" s="150"/>
      <c r="AD70" s="150"/>
      <c r="AE70" s="150"/>
      <c r="AF70" s="150"/>
      <c r="AG70" s="150" t="s">
        <v>472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2"/>
      <c r="D71" s="243"/>
      <c r="E71" s="243"/>
      <c r="F71" s="243"/>
      <c r="G71" s="243"/>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295</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4">
        <v>27</v>
      </c>
      <c r="B72" s="175" t="s">
        <v>1307</v>
      </c>
      <c r="C72" s="185" t="s">
        <v>1782</v>
      </c>
      <c r="D72" s="176" t="s">
        <v>1745</v>
      </c>
      <c r="E72" s="177">
        <v>1</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322</v>
      </c>
      <c r="T72" s="180" t="s">
        <v>291</v>
      </c>
      <c r="U72" s="160">
        <v>0</v>
      </c>
      <c r="V72" s="160">
        <f>ROUND(E72*U72,2)</f>
        <v>0</v>
      </c>
      <c r="W72" s="160"/>
      <c r="X72" s="150"/>
      <c r="Y72" s="150"/>
      <c r="Z72" s="150"/>
      <c r="AA72" s="150"/>
      <c r="AB72" s="150"/>
      <c r="AC72" s="150"/>
      <c r="AD72" s="150"/>
      <c r="AE72" s="150"/>
      <c r="AF72" s="150"/>
      <c r="AG72" s="150" t="s">
        <v>472</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2"/>
      <c r="D73" s="243"/>
      <c r="E73" s="243"/>
      <c r="F73" s="243"/>
      <c r="G73" s="243"/>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295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74">
        <v>28</v>
      </c>
      <c r="B74" s="175" t="s">
        <v>1189</v>
      </c>
      <c r="C74" s="185" t="s">
        <v>1783</v>
      </c>
      <c r="D74" s="176" t="s">
        <v>1745</v>
      </c>
      <c r="E74" s="177">
        <v>2</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322</v>
      </c>
      <c r="T74" s="180" t="s">
        <v>291</v>
      </c>
      <c r="U74" s="160">
        <v>0</v>
      </c>
      <c r="V74" s="160">
        <f>ROUND(E74*U74,2)</f>
        <v>0</v>
      </c>
      <c r="W74" s="160"/>
      <c r="X74" s="150"/>
      <c r="Y74" s="150"/>
      <c r="Z74" s="150"/>
      <c r="AA74" s="150"/>
      <c r="AB74" s="150"/>
      <c r="AC74" s="150"/>
      <c r="AD74" s="150"/>
      <c r="AE74" s="150"/>
      <c r="AF74" s="150"/>
      <c r="AG74" s="150" t="s">
        <v>472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42"/>
      <c r="D75" s="243"/>
      <c r="E75" s="243"/>
      <c r="F75" s="243"/>
      <c r="G75" s="243"/>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295</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4">
        <v>29</v>
      </c>
      <c r="B76" s="175" t="s">
        <v>1784</v>
      </c>
      <c r="C76" s="185" t="s">
        <v>1785</v>
      </c>
      <c r="D76" s="176" t="s">
        <v>1745</v>
      </c>
      <c r="E76" s="177">
        <v>1</v>
      </c>
      <c r="F76" s="178"/>
      <c r="G76" s="179">
        <f>ROUND(E76*F76,2)</f>
        <v>0</v>
      </c>
      <c r="H76" s="178"/>
      <c r="I76" s="179">
        <f>ROUND(E76*H76,2)</f>
        <v>0</v>
      </c>
      <c r="J76" s="178"/>
      <c r="K76" s="179">
        <f>ROUND(E76*J76,2)</f>
        <v>0</v>
      </c>
      <c r="L76" s="179">
        <v>21</v>
      </c>
      <c r="M76" s="179">
        <f>G76*(1+L76/100)</f>
        <v>0</v>
      </c>
      <c r="N76" s="179">
        <v>0</v>
      </c>
      <c r="O76" s="179">
        <f>ROUND(E76*N76,2)</f>
        <v>0</v>
      </c>
      <c r="P76" s="179">
        <v>0</v>
      </c>
      <c r="Q76" s="179">
        <f>ROUND(E76*P76,2)</f>
        <v>0</v>
      </c>
      <c r="R76" s="179"/>
      <c r="S76" s="179" t="s">
        <v>322</v>
      </c>
      <c r="T76" s="180" t="s">
        <v>291</v>
      </c>
      <c r="U76" s="160">
        <v>0</v>
      </c>
      <c r="V76" s="160">
        <f>ROUND(E76*U76,2)</f>
        <v>0</v>
      </c>
      <c r="W76" s="160"/>
      <c r="X76" s="150"/>
      <c r="Y76" s="150"/>
      <c r="Z76" s="150"/>
      <c r="AA76" s="150"/>
      <c r="AB76" s="150"/>
      <c r="AC76" s="150"/>
      <c r="AD76" s="150"/>
      <c r="AE76" s="150"/>
      <c r="AF76" s="150"/>
      <c r="AG76" s="150" t="s">
        <v>472</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42"/>
      <c r="D77" s="243"/>
      <c r="E77" s="243"/>
      <c r="F77" s="243"/>
      <c r="G77" s="243"/>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295</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74">
        <v>30</v>
      </c>
      <c r="B78" s="175" t="s">
        <v>1786</v>
      </c>
      <c r="C78" s="185" t="s">
        <v>1787</v>
      </c>
      <c r="D78" s="176" t="s">
        <v>1745</v>
      </c>
      <c r="E78" s="177">
        <v>1</v>
      </c>
      <c r="F78" s="178"/>
      <c r="G78" s="179">
        <f>ROUND(E78*F78,2)</f>
        <v>0</v>
      </c>
      <c r="H78" s="178"/>
      <c r="I78" s="179">
        <f>ROUND(E78*H78,2)</f>
        <v>0</v>
      </c>
      <c r="J78" s="178"/>
      <c r="K78" s="179">
        <f>ROUND(E78*J78,2)</f>
        <v>0</v>
      </c>
      <c r="L78" s="179">
        <v>21</v>
      </c>
      <c r="M78" s="179">
        <f>G78*(1+L78/100)</f>
        <v>0</v>
      </c>
      <c r="N78" s="179">
        <v>0</v>
      </c>
      <c r="O78" s="179">
        <f>ROUND(E78*N78,2)</f>
        <v>0</v>
      </c>
      <c r="P78" s="179">
        <v>0</v>
      </c>
      <c r="Q78" s="179">
        <f>ROUND(E78*P78,2)</f>
        <v>0</v>
      </c>
      <c r="R78" s="179"/>
      <c r="S78" s="179" t="s">
        <v>322</v>
      </c>
      <c r="T78" s="180" t="s">
        <v>291</v>
      </c>
      <c r="U78" s="160">
        <v>0</v>
      </c>
      <c r="V78" s="160">
        <f>ROUND(E78*U78,2)</f>
        <v>0</v>
      </c>
      <c r="W78" s="160"/>
      <c r="X78" s="150"/>
      <c r="Y78" s="150"/>
      <c r="Z78" s="150"/>
      <c r="AA78" s="150"/>
      <c r="AB78" s="150"/>
      <c r="AC78" s="150"/>
      <c r="AD78" s="150"/>
      <c r="AE78" s="150"/>
      <c r="AF78" s="150"/>
      <c r="AG78" s="150" t="s">
        <v>472</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2"/>
      <c r="D79" s="243"/>
      <c r="E79" s="243"/>
      <c r="F79" s="243"/>
      <c r="G79" s="243"/>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295</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74">
        <v>31</v>
      </c>
      <c r="B80" s="175" t="s">
        <v>1204</v>
      </c>
      <c r="C80" s="185" t="s">
        <v>1783</v>
      </c>
      <c r="D80" s="176" t="s">
        <v>1745</v>
      </c>
      <c r="E80" s="177">
        <v>2</v>
      </c>
      <c r="F80" s="178"/>
      <c r="G80" s="179">
        <f>ROUND(E80*F80,2)</f>
        <v>0</v>
      </c>
      <c r="H80" s="178"/>
      <c r="I80" s="179">
        <f>ROUND(E80*H80,2)</f>
        <v>0</v>
      </c>
      <c r="J80" s="178"/>
      <c r="K80" s="179">
        <f>ROUND(E80*J80,2)</f>
        <v>0</v>
      </c>
      <c r="L80" s="179">
        <v>21</v>
      </c>
      <c r="M80" s="179">
        <f>G80*(1+L80/100)</f>
        <v>0</v>
      </c>
      <c r="N80" s="179">
        <v>0</v>
      </c>
      <c r="O80" s="179">
        <f>ROUND(E80*N80,2)</f>
        <v>0</v>
      </c>
      <c r="P80" s="179">
        <v>0</v>
      </c>
      <c r="Q80" s="179">
        <f>ROUND(E80*P80,2)</f>
        <v>0</v>
      </c>
      <c r="R80" s="179"/>
      <c r="S80" s="179" t="s">
        <v>322</v>
      </c>
      <c r="T80" s="180" t="s">
        <v>291</v>
      </c>
      <c r="U80" s="160">
        <v>0</v>
      </c>
      <c r="V80" s="160">
        <f>ROUND(E80*U80,2)</f>
        <v>0</v>
      </c>
      <c r="W80" s="160"/>
      <c r="X80" s="150"/>
      <c r="Y80" s="150"/>
      <c r="Z80" s="150"/>
      <c r="AA80" s="150"/>
      <c r="AB80" s="150"/>
      <c r="AC80" s="150"/>
      <c r="AD80" s="150"/>
      <c r="AE80" s="150"/>
      <c r="AF80" s="150"/>
      <c r="AG80" s="150" t="s">
        <v>472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2"/>
      <c r="D81" s="243"/>
      <c r="E81" s="243"/>
      <c r="F81" s="243"/>
      <c r="G81" s="243"/>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295</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74">
        <v>32</v>
      </c>
      <c r="B82" s="175" t="s">
        <v>1788</v>
      </c>
      <c r="C82" s="185" t="s">
        <v>1785</v>
      </c>
      <c r="D82" s="176" t="s">
        <v>1745</v>
      </c>
      <c r="E82" s="177">
        <v>1</v>
      </c>
      <c r="F82" s="178"/>
      <c r="G82" s="179">
        <f>ROUND(E82*F82,2)</f>
        <v>0</v>
      </c>
      <c r="H82" s="178"/>
      <c r="I82" s="179">
        <f>ROUND(E82*H82,2)</f>
        <v>0</v>
      </c>
      <c r="J82" s="178"/>
      <c r="K82" s="179">
        <f>ROUND(E82*J82,2)</f>
        <v>0</v>
      </c>
      <c r="L82" s="179">
        <v>21</v>
      </c>
      <c r="M82" s="179">
        <f>G82*(1+L82/100)</f>
        <v>0</v>
      </c>
      <c r="N82" s="179">
        <v>0</v>
      </c>
      <c r="O82" s="179">
        <f>ROUND(E82*N82,2)</f>
        <v>0</v>
      </c>
      <c r="P82" s="179">
        <v>0</v>
      </c>
      <c r="Q82" s="179">
        <f>ROUND(E82*P82,2)</f>
        <v>0</v>
      </c>
      <c r="R82" s="179"/>
      <c r="S82" s="179" t="s">
        <v>322</v>
      </c>
      <c r="T82" s="180" t="s">
        <v>291</v>
      </c>
      <c r="U82" s="160">
        <v>0</v>
      </c>
      <c r="V82" s="160">
        <f>ROUND(E82*U82,2)</f>
        <v>0</v>
      </c>
      <c r="W82" s="160"/>
      <c r="X82" s="150"/>
      <c r="Y82" s="150"/>
      <c r="Z82" s="150"/>
      <c r="AA82" s="150"/>
      <c r="AB82" s="150"/>
      <c r="AC82" s="150"/>
      <c r="AD82" s="150"/>
      <c r="AE82" s="150"/>
      <c r="AF82" s="150"/>
      <c r="AG82" s="150" t="s">
        <v>472</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2"/>
      <c r="D83" s="243"/>
      <c r="E83" s="243"/>
      <c r="F83" s="243"/>
      <c r="G83" s="243"/>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295</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4">
        <v>33</v>
      </c>
      <c r="B84" s="175" t="s">
        <v>1789</v>
      </c>
      <c r="C84" s="185" t="s">
        <v>1790</v>
      </c>
      <c r="D84" s="176" t="s">
        <v>1745</v>
      </c>
      <c r="E84" s="177">
        <v>1</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322</v>
      </c>
      <c r="T84" s="180" t="s">
        <v>291</v>
      </c>
      <c r="U84" s="160">
        <v>0</v>
      </c>
      <c r="V84" s="160">
        <f>ROUND(E84*U84,2)</f>
        <v>0</v>
      </c>
      <c r="W84" s="160"/>
      <c r="X84" s="150"/>
      <c r="Y84" s="150"/>
      <c r="Z84" s="150"/>
      <c r="AA84" s="150"/>
      <c r="AB84" s="150"/>
      <c r="AC84" s="150"/>
      <c r="AD84" s="150"/>
      <c r="AE84" s="150"/>
      <c r="AF84" s="150"/>
      <c r="AG84" s="150" t="s">
        <v>472</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42"/>
      <c r="D85" s="243"/>
      <c r="E85" s="243"/>
      <c r="F85" s="243"/>
      <c r="G85" s="243"/>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295</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74">
        <v>34</v>
      </c>
      <c r="B86" s="175" t="s">
        <v>1200</v>
      </c>
      <c r="C86" s="185" t="s">
        <v>1783</v>
      </c>
      <c r="D86" s="176" t="s">
        <v>1745</v>
      </c>
      <c r="E86" s="177">
        <v>2</v>
      </c>
      <c r="F86" s="178"/>
      <c r="G86" s="179">
        <f>ROUND(E86*F86,2)</f>
        <v>0</v>
      </c>
      <c r="H86" s="178"/>
      <c r="I86" s="179">
        <f>ROUND(E86*H86,2)</f>
        <v>0</v>
      </c>
      <c r="J86" s="178"/>
      <c r="K86" s="179">
        <f>ROUND(E86*J86,2)</f>
        <v>0</v>
      </c>
      <c r="L86" s="179">
        <v>21</v>
      </c>
      <c r="M86" s="179">
        <f>G86*(1+L86/100)</f>
        <v>0</v>
      </c>
      <c r="N86" s="179">
        <v>0</v>
      </c>
      <c r="O86" s="179">
        <f>ROUND(E86*N86,2)</f>
        <v>0</v>
      </c>
      <c r="P86" s="179">
        <v>0</v>
      </c>
      <c r="Q86" s="179">
        <f>ROUND(E86*P86,2)</f>
        <v>0</v>
      </c>
      <c r="R86" s="179"/>
      <c r="S86" s="179" t="s">
        <v>322</v>
      </c>
      <c r="T86" s="180" t="s">
        <v>291</v>
      </c>
      <c r="U86" s="160">
        <v>0</v>
      </c>
      <c r="V86" s="160">
        <f>ROUND(E86*U86,2)</f>
        <v>0</v>
      </c>
      <c r="W86" s="160"/>
      <c r="X86" s="150"/>
      <c r="Y86" s="150"/>
      <c r="Z86" s="150"/>
      <c r="AA86" s="150"/>
      <c r="AB86" s="150"/>
      <c r="AC86" s="150"/>
      <c r="AD86" s="150"/>
      <c r="AE86" s="150"/>
      <c r="AF86" s="150"/>
      <c r="AG86" s="150" t="s">
        <v>472</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2"/>
      <c r="D87" s="243"/>
      <c r="E87" s="243"/>
      <c r="F87" s="243"/>
      <c r="G87" s="243"/>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295</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4">
        <v>35</v>
      </c>
      <c r="B88" s="175" t="s">
        <v>1791</v>
      </c>
      <c r="C88" s="185" t="s">
        <v>1785</v>
      </c>
      <c r="D88" s="176" t="s">
        <v>1745</v>
      </c>
      <c r="E88" s="177">
        <v>1</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322</v>
      </c>
      <c r="T88" s="180" t="s">
        <v>291</v>
      </c>
      <c r="U88" s="160">
        <v>0</v>
      </c>
      <c r="V88" s="160">
        <f>ROUND(E88*U88,2)</f>
        <v>0</v>
      </c>
      <c r="W88" s="160"/>
      <c r="X88" s="150"/>
      <c r="Y88" s="150"/>
      <c r="Z88" s="150"/>
      <c r="AA88" s="150"/>
      <c r="AB88" s="150"/>
      <c r="AC88" s="150"/>
      <c r="AD88" s="150"/>
      <c r="AE88" s="150"/>
      <c r="AF88" s="150"/>
      <c r="AG88" s="150" t="s">
        <v>472</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2"/>
      <c r="D89" s="243"/>
      <c r="E89" s="243"/>
      <c r="F89" s="243"/>
      <c r="G89" s="243"/>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295</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74">
        <v>36</v>
      </c>
      <c r="B90" s="175" t="s">
        <v>1233</v>
      </c>
      <c r="C90" s="185" t="s">
        <v>1792</v>
      </c>
      <c r="D90" s="176" t="s">
        <v>856</v>
      </c>
      <c r="E90" s="177">
        <v>3</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c r="S90" s="179" t="s">
        <v>322</v>
      </c>
      <c r="T90" s="180" t="s">
        <v>291</v>
      </c>
      <c r="U90" s="160">
        <v>0</v>
      </c>
      <c r="V90" s="160">
        <f>ROUND(E90*U90,2)</f>
        <v>0</v>
      </c>
      <c r="W90" s="160"/>
      <c r="X90" s="150"/>
      <c r="Y90" s="150"/>
      <c r="Z90" s="150"/>
      <c r="AA90" s="150"/>
      <c r="AB90" s="150"/>
      <c r="AC90" s="150"/>
      <c r="AD90" s="150"/>
      <c r="AE90" s="150"/>
      <c r="AF90" s="150"/>
      <c r="AG90" s="150" t="s">
        <v>472</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2"/>
      <c r="D91" s="243"/>
      <c r="E91" s="243"/>
      <c r="F91" s="243"/>
      <c r="G91" s="243"/>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295</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74">
        <v>37</v>
      </c>
      <c r="B92" s="175" t="s">
        <v>1793</v>
      </c>
      <c r="C92" s="185" t="s">
        <v>1794</v>
      </c>
      <c r="D92" s="176" t="s">
        <v>1745</v>
      </c>
      <c r="E92" s="177">
        <v>2</v>
      </c>
      <c r="F92" s="178"/>
      <c r="G92" s="179">
        <f>ROUND(E92*F92,2)</f>
        <v>0</v>
      </c>
      <c r="H92" s="178"/>
      <c r="I92" s="179">
        <f>ROUND(E92*H92,2)</f>
        <v>0</v>
      </c>
      <c r="J92" s="178"/>
      <c r="K92" s="179">
        <f>ROUND(E92*J92,2)</f>
        <v>0</v>
      </c>
      <c r="L92" s="179">
        <v>21</v>
      </c>
      <c r="M92" s="179">
        <f>G92*(1+L92/100)</f>
        <v>0</v>
      </c>
      <c r="N92" s="179">
        <v>0</v>
      </c>
      <c r="O92" s="179">
        <f>ROUND(E92*N92,2)</f>
        <v>0</v>
      </c>
      <c r="P92" s="179">
        <v>0</v>
      </c>
      <c r="Q92" s="179">
        <f>ROUND(E92*P92,2)</f>
        <v>0</v>
      </c>
      <c r="R92" s="179"/>
      <c r="S92" s="179" t="s">
        <v>322</v>
      </c>
      <c r="T92" s="180" t="s">
        <v>291</v>
      </c>
      <c r="U92" s="160">
        <v>0</v>
      </c>
      <c r="V92" s="160">
        <f>ROUND(E92*U92,2)</f>
        <v>0</v>
      </c>
      <c r="W92" s="160"/>
      <c r="X92" s="150"/>
      <c r="Y92" s="150"/>
      <c r="Z92" s="150"/>
      <c r="AA92" s="150"/>
      <c r="AB92" s="150"/>
      <c r="AC92" s="150"/>
      <c r="AD92" s="150"/>
      <c r="AE92" s="150"/>
      <c r="AF92" s="150"/>
      <c r="AG92" s="150" t="s">
        <v>472</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2"/>
      <c r="D93" s="243"/>
      <c r="E93" s="243"/>
      <c r="F93" s="243"/>
      <c r="G93" s="243"/>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295</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38</v>
      </c>
      <c r="B94" s="175" t="s">
        <v>1795</v>
      </c>
      <c r="C94" s="185" t="s">
        <v>1796</v>
      </c>
      <c r="D94" s="176" t="s">
        <v>1745</v>
      </c>
      <c r="E94" s="177">
        <v>1</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322</v>
      </c>
      <c r="T94" s="180" t="s">
        <v>291</v>
      </c>
      <c r="U94" s="160">
        <v>0</v>
      </c>
      <c r="V94" s="160">
        <f>ROUND(E94*U94,2)</f>
        <v>0</v>
      </c>
      <c r="W94" s="160"/>
      <c r="X94" s="150"/>
      <c r="Y94" s="150"/>
      <c r="Z94" s="150"/>
      <c r="AA94" s="150"/>
      <c r="AB94" s="150"/>
      <c r="AC94" s="150"/>
      <c r="AD94" s="150"/>
      <c r="AE94" s="150"/>
      <c r="AF94" s="150"/>
      <c r="AG94" s="150" t="s">
        <v>472</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2"/>
      <c r="D95" s="243"/>
      <c r="E95" s="243"/>
      <c r="F95" s="243"/>
      <c r="G95" s="243"/>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295</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4">
        <v>39</v>
      </c>
      <c r="B96" s="175" t="s">
        <v>1224</v>
      </c>
      <c r="C96" s="185" t="s">
        <v>1797</v>
      </c>
      <c r="D96" s="176" t="s">
        <v>1745</v>
      </c>
      <c r="E96" s="177">
        <v>2</v>
      </c>
      <c r="F96" s="178"/>
      <c r="G96" s="179">
        <f>ROUND(E96*F96,2)</f>
        <v>0</v>
      </c>
      <c r="H96" s="178"/>
      <c r="I96" s="179">
        <f>ROUND(E96*H96,2)</f>
        <v>0</v>
      </c>
      <c r="J96" s="178"/>
      <c r="K96" s="179">
        <f>ROUND(E96*J96,2)</f>
        <v>0</v>
      </c>
      <c r="L96" s="179">
        <v>21</v>
      </c>
      <c r="M96" s="179">
        <f>G96*(1+L96/100)</f>
        <v>0</v>
      </c>
      <c r="N96" s="179">
        <v>0</v>
      </c>
      <c r="O96" s="179">
        <f>ROUND(E96*N96,2)</f>
        <v>0</v>
      </c>
      <c r="P96" s="179">
        <v>0</v>
      </c>
      <c r="Q96" s="179">
        <f>ROUND(E96*P96,2)</f>
        <v>0</v>
      </c>
      <c r="R96" s="179"/>
      <c r="S96" s="179" t="s">
        <v>322</v>
      </c>
      <c r="T96" s="180" t="s">
        <v>291</v>
      </c>
      <c r="U96" s="160">
        <v>0</v>
      </c>
      <c r="V96" s="160">
        <f>ROUND(E96*U96,2)</f>
        <v>0</v>
      </c>
      <c r="W96" s="160"/>
      <c r="X96" s="150"/>
      <c r="Y96" s="150"/>
      <c r="Z96" s="150"/>
      <c r="AA96" s="150"/>
      <c r="AB96" s="150"/>
      <c r="AC96" s="150"/>
      <c r="AD96" s="150"/>
      <c r="AE96" s="150"/>
      <c r="AF96" s="150"/>
      <c r="AG96" s="150" t="s">
        <v>472</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2"/>
      <c r="D97" s="243"/>
      <c r="E97" s="243"/>
      <c r="F97" s="243"/>
      <c r="G97" s="243"/>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295</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40</v>
      </c>
      <c r="B98" s="175" t="s">
        <v>1798</v>
      </c>
      <c r="C98" s="185" t="s">
        <v>1799</v>
      </c>
      <c r="D98" s="176" t="s">
        <v>856</v>
      </c>
      <c r="E98" s="177">
        <v>8</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322</v>
      </c>
      <c r="T98" s="180" t="s">
        <v>291</v>
      </c>
      <c r="U98" s="160">
        <v>0</v>
      </c>
      <c r="V98" s="160">
        <f>ROUND(E98*U98,2)</f>
        <v>0</v>
      </c>
      <c r="W98" s="160"/>
      <c r="X98" s="150"/>
      <c r="Y98" s="150"/>
      <c r="Z98" s="150"/>
      <c r="AA98" s="150"/>
      <c r="AB98" s="150"/>
      <c r="AC98" s="150"/>
      <c r="AD98" s="150"/>
      <c r="AE98" s="150"/>
      <c r="AF98" s="150"/>
      <c r="AG98" s="150" t="s">
        <v>472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242"/>
      <c r="D99" s="243"/>
      <c r="E99" s="243"/>
      <c r="F99" s="243"/>
      <c r="G99" s="243"/>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295</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74">
        <v>41</v>
      </c>
      <c r="B100" s="175" t="s">
        <v>1800</v>
      </c>
      <c r="C100" s="185" t="s">
        <v>1801</v>
      </c>
      <c r="D100" s="176" t="s">
        <v>1745</v>
      </c>
      <c r="E100" s="177">
        <v>4</v>
      </c>
      <c r="F100" s="178"/>
      <c r="G100" s="179">
        <f>ROUND(E100*F100,2)</f>
        <v>0</v>
      </c>
      <c r="H100" s="178"/>
      <c r="I100" s="179">
        <f>ROUND(E100*H100,2)</f>
        <v>0</v>
      </c>
      <c r="J100" s="178"/>
      <c r="K100" s="179">
        <f>ROUND(E100*J100,2)</f>
        <v>0</v>
      </c>
      <c r="L100" s="179">
        <v>21</v>
      </c>
      <c r="M100" s="179">
        <f>G100*(1+L100/100)</f>
        <v>0</v>
      </c>
      <c r="N100" s="179">
        <v>0</v>
      </c>
      <c r="O100" s="179">
        <f>ROUND(E100*N100,2)</f>
        <v>0</v>
      </c>
      <c r="P100" s="179">
        <v>0</v>
      </c>
      <c r="Q100" s="179">
        <f>ROUND(E100*P100,2)</f>
        <v>0</v>
      </c>
      <c r="R100" s="179"/>
      <c r="S100" s="179" t="s">
        <v>322</v>
      </c>
      <c r="T100" s="180" t="s">
        <v>291</v>
      </c>
      <c r="U100" s="160">
        <v>0</v>
      </c>
      <c r="V100" s="160">
        <f>ROUND(E100*U100,2)</f>
        <v>0</v>
      </c>
      <c r="W100" s="160"/>
      <c r="X100" s="150"/>
      <c r="Y100" s="150"/>
      <c r="Z100" s="150"/>
      <c r="AA100" s="150"/>
      <c r="AB100" s="150"/>
      <c r="AC100" s="150"/>
      <c r="AD100" s="150"/>
      <c r="AE100" s="150"/>
      <c r="AF100" s="150"/>
      <c r="AG100" s="150" t="s">
        <v>472</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2"/>
      <c r="D101" s="243"/>
      <c r="E101" s="243"/>
      <c r="F101" s="243"/>
      <c r="G101" s="243"/>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295</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4">
        <v>42</v>
      </c>
      <c r="B102" s="175" t="s">
        <v>1802</v>
      </c>
      <c r="C102" s="185" t="s">
        <v>1803</v>
      </c>
      <c r="D102" s="176" t="s">
        <v>856</v>
      </c>
      <c r="E102" s="177">
        <v>9</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322</v>
      </c>
      <c r="T102" s="180" t="s">
        <v>291</v>
      </c>
      <c r="U102" s="160">
        <v>0</v>
      </c>
      <c r="V102" s="160">
        <f>ROUND(E102*U102,2)</f>
        <v>0</v>
      </c>
      <c r="W102" s="160"/>
      <c r="X102" s="150"/>
      <c r="Y102" s="150"/>
      <c r="Z102" s="150"/>
      <c r="AA102" s="150"/>
      <c r="AB102" s="150"/>
      <c r="AC102" s="150"/>
      <c r="AD102" s="150"/>
      <c r="AE102" s="150"/>
      <c r="AF102" s="150"/>
      <c r="AG102" s="150" t="s">
        <v>472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2"/>
      <c r="D103" s="243"/>
      <c r="E103" s="243"/>
      <c r="F103" s="243"/>
      <c r="G103" s="243"/>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295</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43</v>
      </c>
      <c r="B104" s="175" t="s">
        <v>1208</v>
      </c>
      <c r="C104" s="185" t="s">
        <v>1804</v>
      </c>
      <c r="D104" s="176" t="s">
        <v>856</v>
      </c>
      <c r="E104" s="177">
        <v>3</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322</v>
      </c>
      <c r="T104" s="180" t="s">
        <v>291</v>
      </c>
      <c r="U104" s="160">
        <v>0</v>
      </c>
      <c r="V104" s="160">
        <f>ROUND(E104*U104,2)</f>
        <v>0</v>
      </c>
      <c r="W104" s="160"/>
      <c r="X104" s="150"/>
      <c r="Y104" s="150"/>
      <c r="Z104" s="150"/>
      <c r="AA104" s="150"/>
      <c r="AB104" s="150"/>
      <c r="AC104" s="150"/>
      <c r="AD104" s="150"/>
      <c r="AE104" s="150"/>
      <c r="AF104" s="150"/>
      <c r="AG104" s="150" t="s">
        <v>472</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2"/>
      <c r="D105" s="243"/>
      <c r="E105" s="243"/>
      <c r="F105" s="243"/>
      <c r="G105" s="243"/>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295</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74">
        <v>44</v>
      </c>
      <c r="B106" s="175" t="s">
        <v>135</v>
      </c>
      <c r="C106" s="185" t="s">
        <v>1805</v>
      </c>
      <c r="D106" s="176" t="s">
        <v>856</v>
      </c>
      <c r="E106" s="177">
        <v>1</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322</v>
      </c>
      <c r="T106" s="180" t="s">
        <v>291</v>
      </c>
      <c r="U106" s="160">
        <v>0</v>
      </c>
      <c r="V106" s="160">
        <f>ROUND(E106*U106,2)</f>
        <v>0</v>
      </c>
      <c r="W106" s="160"/>
      <c r="X106" s="150"/>
      <c r="Y106" s="150"/>
      <c r="Z106" s="150"/>
      <c r="AA106" s="150"/>
      <c r="AB106" s="150"/>
      <c r="AC106" s="150"/>
      <c r="AD106" s="150"/>
      <c r="AE106" s="150"/>
      <c r="AF106" s="150"/>
      <c r="AG106" s="150" t="s">
        <v>472</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2"/>
      <c r="D107" s="243"/>
      <c r="E107" s="243"/>
      <c r="F107" s="243"/>
      <c r="G107" s="243"/>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295</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4">
        <v>45</v>
      </c>
      <c r="B108" s="175" t="s">
        <v>137</v>
      </c>
      <c r="C108" s="185" t="s">
        <v>1806</v>
      </c>
      <c r="D108" s="176" t="s">
        <v>856</v>
      </c>
      <c r="E108" s="177">
        <v>21</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c r="S108" s="179" t="s">
        <v>322</v>
      </c>
      <c r="T108" s="180" t="s">
        <v>291</v>
      </c>
      <c r="U108" s="160">
        <v>0</v>
      </c>
      <c r="V108" s="160">
        <f>ROUND(E108*U108,2)</f>
        <v>0</v>
      </c>
      <c r="W108" s="160"/>
      <c r="X108" s="150"/>
      <c r="Y108" s="150"/>
      <c r="Z108" s="150"/>
      <c r="AA108" s="150"/>
      <c r="AB108" s="150"/>
      <c r="AC108" s="150"/>
      <c r="AD108" s="150"/>
      <c r="AE108" s="150"/>
      <c r="AF108" s="150"/>
      <c r="AG108" s="150" t="s">
        <v>472</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2"/>
      <c r="D109" s="243"/>
      <c r="E109" s="243"/>
      <c r="F109" s="243"/>
      <c r="G109" s="243"/>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295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74">
        <v>46</v>
      </c>
      <c r="B110" s="175" t="s">
        <v>1807</v>
      </c>
      <c r="C110" s="185" t="s">
        <v>1808</v>
      </c>
      <c r="D110" s="176" t="s">
        <v>856</v>
      </c>
      <c r="E110" s="177">
        <v>2</v>
      </c>
      <c r="F110" s="178"/>
      <c r="G110" s="179">
        <f>ROUND(E110*F110,2)</f>
        <v>0</v>
      </c>
      <c r="H110" s="178"/>
      <c r="I110" s="179">
        <f>ROUND(E110*H110,2)</f>
        <v>0</v>
      </c>
      <c r="J110" s="178"/>
      <c r="K110" s="179">
        <f>ROUND(E110*J110,2)</f>
        <v>0</v>
      </c>
      <c r="L110" s="179">
        <v>21</v>
      </c>
      <c r="M110" s="179">
        <f>G110*(1+L110/100)</f>
        <v>0</v>
      </c>
      <c r="N110" s="179">
        <v>0</v>
      </c>
      <c r="O110" s="179">
        <f>ROUND(E110*N110,2)</f>
        <v>0</v>
      </c>
      <c r="P110" s="179">
        <v>0</v>
      </c>
      <c r="Q110" s="179">
        <f>ROUND(E110*P110,2)</f>
        <v>0</v>
      </c>
      <c r="R110" s="179"/>
      <c r="S110" s="179" t="s">
        <v>322</v>
      </c>
      <c r="T110" s="180" t="s">
        <v>291</v>
      </c>
      <c r="U110" s="160">
        <v>0</v>
      </c>
      <c r="V110" s="160">
        <f>ROUND(E110*U110,2)</f>
        <v>0</v>
      </c>
      <c r="W110" s="160"/>
      <c r="X110" s="150"/>
      <c r="Y110" s="150"/>
      <c r="Z110" s="150"/>
      <c r="AA110" s="150"/>
      <c r="AB110" s="150"/>
      <c r="AC110" s="150"/>
      <c r="AD110" s="150"/>
      <c r="AE110" s="150"/>
      <c r="AF110" s="150"/>
      <c r="AG110" s="150" t="s">
        <v>472</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42"/>
      <c r="D111" s="243"/>
      <c r="E111" s="243"/>
      <c r="F111" s="243"/>
      <c r="G111" s="243"/>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295</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74">
        <v>47</v>
      </c>
      <c r="B112" s="175" t="s">
        <v>1241</v>
      </c>
      <c r="C112" s="185" t="s">
        <v>1809</v>
      </c>
      <c r="D112" s="176" t="s">
        <v>856</v>
      </c>
      <c r="E112" s="177">
        <v>6</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c r="S112" s="179" t="s">
        <v>322</v>
      </c>
      <c r="T112" s="180" t="s">
        <v>291</v>
      </c>
      <c r="U112" s="160">
        <v>0</v>
      </c>
      <c r="V112" s="160">
        <f>ROUND(E112*U112,2)</f>
        <v>0</v>
      </c>
      <c r="W112" s="160"/>
      <c r="X112" s="150"/>
      <c r="Y112" s="150"/>
      <c r="Z112" s="150"/>
      <c r="AA112" s="150"/>
      <c r="AB112" s="150"/>
      <c r="AC112" s="150"/>
      <c r="AD112" s="150"/>
      <c r="AE112" s="150"/>
      <c r="AF112" s="150"/>
      <c r="AG112" s="150" t="s">
        <v>472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2"/>
      <c r="D113" s="243"/>
      <c r="E113" s="243"/>
      <c r="F113" s="243"/>
      <c r="G113" s="243"/>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295</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48</v>
      </c>
      <c r="B114" s="175" t="s">
        <v>1810</v>
      </c>
      <c r="C114" s="185" t="s">
        <v>1811</v>
      </c>
      <c r="D114" s="176" t="s">
        <v>856</v>
      </c>
      <c r="E114" s="177">
        <v>4</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322</v>
      </c>
      <c r="T114" s="180" t="s">
        <v>291</v>
      </c>
      <c r="U114" s="160">
        <v>0</v>
      </c>
      <c r="V114" s="160">
        <f>ROUND(E114*U114,2)</f>
        <v>0</v>
      </c>
      <c r="W114" s="160"/>
      <c r="X114" s="150"/>
      <c r="Y114" s="150"/>
      <c r="Z114" s="150"/>
      <c r="AA114" s="150"/>
      <c r="AB114" s="150"/>
      <c r="AC114" s="150"/>
      <c r="AD114" s="150"/>
      <c r="AE114" s="150"/>
      <c r="AF114" s="150"/>
      <c r="AG114" s="150" t="s">
        <v>472</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42"/>
      <c r="D115" s="243"/>
      <c r="E115" s="243"/>
      <c r="F115" s="243"/>
      <c r="G115" s="243"/>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295</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4">
        <v>49</v>
      </c>
      <c r="B116" s="175" t="s">
        <v>1812</v>
      </c>
      <c r="C116" s="185" t="s">
        <v>1813</v>
      </c>
      <c r="D116" s="176" t="s">
        <v>856</v>
      </c>
      <c r="E116" s="177">
        <v>2</v>
      </c>
      <c r="F116" s="178"/>
      <c r="G116" s="179">
        <f>ROUND(E116*F116,2)</f>
        <v>0</v>
      </c>
      <c r="H116" s="178"/>
      <c r="I116" s="179">
        <f>ROUND(E116*H116,2)</f>
        <v>0</v>
      </c>
      <c r="J116" s="178"/>
      <c r="K116" s="179">
        <f>ROUND(E116*J116,2)</f>
        <v>0</v>
      </c>
      <c r="L116" s="179">
        <v>21</v>
      </c>
      <c r="M116" s="179">
        <f>G116*(1+L116/100)</f>
        <v>0</v>
      </c>
      <c r="N116" s="179">
        <v>0</v>
      </c>
      <c r="O116" s="179">
        <f>ROUND(E116*N116,2)</f>
        <v>0</v>
      </c>
      <c r="P116" s="179">
        <v>0</v>
      </c>
      <c r="Q116" s="179">
        <f>ROUND(E116*P116,2)</f>
        <v>0</v>
      </c>
      <c r="R116" s="179"/>
      <c r="S116" s="179" t="s">
        <v>322</v>
      </c>
      <c r="T116" s="180" t="s">
        <v>291</v>
      </c>
      <c r="U116" s="160">
        <v>0</v>
      </c>
      <c r="V116" s="160">
        <f>ROUND(E116*U116,2)</f>
        <v>0</v>
      </c>
      <c r="W116" s="160"/>
      <c r="X116" s="150"/>
      <c r="Y116" s="150"/>
      <c r="Z116" s="150"/>
      <c r="AA116" s="150"/>
      <c r="AB116" s="150"/>
      <c r="AC116" s="150"/>
      <c r="AD116" s="150"/>
      <c r="AE116" s="150"/>
      <c r="AF116" s="150"/>
      <c r="AG116" s="150" t="s">
        <v>472</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2"/>
      <c r="D117" s="243"/>
      <c r="E117" s="243"/>
      <c r="F117" s="243"/>
      <c r="G117" s="243"/>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295</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50</v>
      </c>
      <c r="B118" s="175" t="s">
        <v>1814</v>
      </c>
      <c r="C118" s="185" t="s">
        <v>1815</v>
      </c>
      <c r="D118" s="176" t="s">
        <v>856</v>
      </c>
      <c r="E118" s="177">
        <v>24</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322</v>
      </c>
      <c r="T118" s="180" t="s">
        <v>291</v>
      </c>
      <c r="U118" s="160">
        <v>0</v>
      </c>
      <c r="V118" s="160">
        <f>ROUND(E118*U118,2)</f>
        <v>0</v>
      </c>
      <c r="W118" s="160"/>
      <c r="X118" s="150"/>
      <c r="Y118" s="150"/>
      <c r="Z118" s="150"/>
      <c r="AA118" s="150"/>
      <c r="AB118" s="150"/>
      <c r="AC118" s="150"/>
      <c r="AD118" s="150"/>
      <c r="AE118" s="150"/>
      <c r="AF118" s="150"/>
      <c r="AG118" s="150" t="s">
        <v>472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2"/>
      <c r="D119" s="243"/>
      <c r="E119" s="243"/>
      <c r="F119" s="243"/>
      <c r="G119" s="243"/>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295</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2.5" outlineLevel="1" x14ac:dyDescent="0.2">
      <c r="A120" s="174">
        <v>51</v>
      </c>
      <c r="B120" s="175" t="s">
        <v>1816</v>
      </c>
      <c r="C120" s="185" t="s">
        <v>1817</v>
      </c>
      <c r="D120" s="176" t="s">
        <v>856</v>
      </c>
      <c r="E120" s="177">
        <v>16</v>
      </c>
      <c r="F120" s="178"/>
      <c r="G120" s="179">
        <f>ROUND(E120*F120,2)</f>
        <v>0</v>
      </c>
      <c r="H120" s="178"/>
      <c r="I120" s="179">
        <f>ROUND(E120*H120,2)</f>
        <v>0</v>
      </c>
      <c r="J120" s="178"/>
      <c r="K120" s="179">
        <f>ROUND(E120*J120,2)</f>
        <v>0</v>
      </c>
      <c r="L120" s="179">
        <v>21</v>
      </c>
      <c r="M120" s="179">
        <f>G120*(1+L120/100)</f>
        <v>0</v>
      </c>
      <c r="N120" s="179">
        <v>0</v>
      </c>
      <c r="O120" s="179">
        <f>ROUND(E120*N120,2)</f>
        <v>0</v>
      </c>
      <c r="P120" s="179">
        <v>0</v>
      </c>
      <c r="Q120" s="179">
        <f>ROUND(E120*P120,2)</f>
        <v>0</v>
      </c>
      <c r="R120" s="179"/>
      <c r="S120" s="179" t="s">
        <v>322</v>
      </c>
      <c r="T120" s="180" t="s">
        <v>291</v>
      </c>
      <c r="U120" s="160">
        <v>0</v>
      </c>
      <c r="V120" s="160">
        <f>ROUND(E120*U120,2)</f>
        <v>0</v>
      </c>
      <c r="W120" s="160"/>
      <c r="X120" s="150"/>
      <c r="Y120" s="150"/>
      <c r="Z120" s="150"/>
      <c r="AA120" s="150"/>
      <c r="AB120" s="150"/>
      <c r="AC120" s="150"/>
      <c r="AD120" s="150"/>
      <c r="AE120" s="150"/>
      <c r="AF120" s="150"/>
      <c r="AG120" s="150" t="s">
        <v>472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2"/>
      <c r="D121" s="243"/>
      <c r="E121" s="243"/>
      <c r="F121" s="243"/>
      <c r="G121" s="243"/>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295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ht="22.5" outlineLevel="1" x14ac:dyDescent="0.2">
      <c r="A122" s="174">
        <v>52</v>
      </c>
      <c r="B122" s="175" t="s">
        <v>1818</v>
      </c>
      <c r="C122" s="185" t="s">
        <v>1819</v>
      </c>
      <c r="D122" s="176" t="s">
        <v>856</v>
      </c>
      <c r="E122" s="177">
        <v>2</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322</v>
      </c>
      <c r="T122" s="180" t="s">
        <v>291</v>
      </c>
      <c r="U122" s="160">
        <v>0</v>
      </c>
      <c r="V122" s="160">
        <f>ROUND(E122*U122,2)</f>
        <v>0</v>
      </c>
      <c r="W122" s="160"/>
      <c r="X122" s="150"/>
      <c r="Y122" s="150"/>
      <c r="Z122" s="150"/>
      <c r="AA122" s="150"/>
      <c r="AB122" s="150"/>
      <c r="AC122" s="150"/>
      <c r="AD122" s="150"/>
      <c r="AE122" s="150"/>
      <c r="AF122" s="150"/>
      <c r="AG122" s="150" t="s">
        <v>472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2"/>
      <c r="D123" s="243"/>
      <c r="E123" s="243"/>
      <c r="F123" s="243"/>
      <c r="G123" s="243"/>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295</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ht="22.5" outlineLevel="1" x14ac:dyDescent="0.2">
      <c r="A124" s="174">
        <v>53</v>
      </c>
      <c r="B124" s="175" t="s">
        <v>1820</v>
      </c>
      <c r="C124" s="185" t="s">
        <v>1821</v>
      </c>
      <c r="D124" s="176" t="s">
        <v>856</v>
      </c>
      <c r="E124" s="177">
        <v>1</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c r="S124" s="179" t="s">
        <v>322</v>
      </c>
      <c r="T124" s="180" t="s">
        <v>291</v>
      </c>
      <c r="U124" s="160">
        <v>0</v>
      </c>
      <c r="V124" s="160">
        <f>ROUND(E124*U124,2)</f>
        <v>0</v>
      </c>
      <c r="W124" s="160"/>
      <c r="X124" s="150"/>
      <c r="Y124" s="150"/>
      <c r="Z124" s="150"/>
      <c r="AA124" s="150"/>
      <c r="AB124" s="150"/>
      <c r="AC124" s="150"/>
      <c r="AD124" s="150"/>
      <c r="AE124" s="150"/>
      <c r="AF124" s="150"/>
      <c r="AG124" s="150" t="s">
        <v>472</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2"/>
      <c r="D125" s="243"/>
      <c r="E125" s="243"/>
      <c r="F125" s="243"/>
      <c r="G125" s="243"/>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295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4">
        <v>54</v>
      </c>
      <c r="B126" s="175" t="s">
        <v>1822</v>
      </c>
      <c r="C126" s="185" t="s">
        <v>1823</v>
      </c>
      <c r="D126" s="176" t="s">
        <v>856</v>
      </c>
      <c r="E126" s="177">
        <v>1</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322</v>
      </c>
      <c r="T126" s="180" t="s">
        <v>291</v>
      </c>
      <c r="U126" s="160">
        <v>0</v>
      </c>
      <c r="V126" s="160">
        <f>ROUND(E126*U126,2)</f>
        <v>0</v>
      </c>
      <c r="W126" s="160"/>
      <c r="X126" s="150"/>
      <c r="Y126" s="150"/>
      <c r="Z126" s="150"/>
      <c r="AA126" s="150"/>
      <c r="AB126" s="150"/>
      <c r="AC126" s="150"/>
      <c r="AD126" s="150"/>
      <c r="AE126" s="150"/>
      <c r="AF126" s="150"/>
      <c r="AG126" s="150" t="s">
        <v>472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2"/>
      <c r="D127" s="243"/>
      <c r="E127" s="243"/>
      <c r="F127" s="243"/>
      <c r="G127" s="243"/>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295</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4">
        <v>55</v>
      </c>
      <c r="B128" s="175" t="s">
        <v>1824</v>
      </c>
      <c r="C128" s="185" t="s">
        <v>1825</v>
      </c>
      <c r="D128" s="176" t="s">
        <v>856</v>
      </c>
      <c r="E128" s="177">
        <v>1</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322</v>
      </c>
      <c r="T128" s="180" t="s">
        <v>291</v>
      </c>
      <c r="U128" s="160">
        <v>0</v>
      </c>
      <c r="V128" s="160">
        <f>ROUND(E128*U128,2)</f>
        <v>0</v>
      </c>
      <c r="W128" s="160"/>
      <c r="X128" s="150"/>
      <c r="Y128" s="150"/>
      <c r="Z128" s="150"/>
      <c r="AA128" s="150"/>
      <c r="AB128" s="150"/>
      <c r="AC128" s="150"/>
      <c r="AD128" s="150"/>
      <c r="AE128" s="150"/>
      <c r="AF128" s="150"/>
      <c r="AG128" s="150" t="s">
        <v>472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2"/>
      <c r="D129" s="243"/>
      <c r="E129" s="243"/>
      <c r="F129" s="243"/>
      <c r="G129" s="243"/>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295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56</v>
      </c>
      <c r="B130" s="175" t="s">
        <v>1826</v>
      </c>
      <c r="C130" s="185" t="s">
        <v>1827</v>
      </c>
      <c r="D130" s="176" t="s">
        <v>856</v>
      </c>
      <c r="E130" s="177">
        <v>2</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322</v>
      </c>
      <c r="T130" s="180" t="s">
        <v>291</v>
      </c>
      <c r="U130" s="160">
        <v>0</v>
      </c>
      <c r="V130" s="160">
        <f>ROUND(E130*U130,2)</f>
        <v>0</v>
      </c>
      <c r="W130" s="160"/>
      <c r="X130" s="150"/>
      <c r="Y130" s="150"/>
      <c r="Z130" s="150"/>
      <c r="AA130" s="150"/>
      <c r="AB130" s="150"/>
      <c r="AC130" s="150"/>
      <c r="AD130" s="150"/>
      <c r="AE130" s="150"/>
      <c r="AF130" s="150"/>
      <c r="AG130" s="150" t="s">
        <v>472</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2"/>
      <c r="D131" s="243"/>
      <c r="E131" s="243"/>
      <c r="F131" s="243"/>
      <c r="G131" s="243"/>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295</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2.5" outlineLevel="1" x14ac:dyDescent="0.2">
      <c r="A132" s="174">
        <v>57</v>
      </c>
      <c r="B132" s="175" t="s">
        <v>1828</v>
      </c>
      <c r="C132" s="185" t="s">
        <v>1829</v>
      </c>
      <c r="D132" s="176" t="s">
        <v>856</v>
      </c>
      <c r="E132" s="177">
        <v>1</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322</v>
      </c>
      <c r="T132" s="180" t="s">
        <v>291</v>
      </c>
      <c r="U132" s="160">
        <v>0</v>
      </c>
      <c r="V132" s="160">
        <f>ROUND(E132*U132,2)</f>
        <v>0</v>
      </c>
      <c r="W132" s="160"/>
      <c r="X132" s="150"/>
      <c r="Y132" s="150"/>
      <c r="Z132" s="150"/>
      <c r="AA132" s="150"/>
      <c r="AB132" s="150"/>
      <c r="AC132" s="150"/>
      <c r="AD132" s="150"/>
      <c r="AE132" s="150"/>
      <c r="AF132" s="150"/>
      <c r="AG132" s="150" t="s">
        <v>472</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2"/>
      <c r="D133" s="243"/>
      <c r="E133" s="243"/>
      <c r="F133" s="243"/>
      <c r="G133" s="243"/>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295</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58</v>
      </c>
      <c r="B134" s="175" t="s">
        <v>1830</v>
      </c>
      <c r="C134" s="185" t="s">
        <v>1831</v>
      </c>
      <c r="D134" s="176" t="s">
        <v>856</v>
      </c>
      <c r="E134" s="177">
        <v>1</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322</v>
      </c>
      <c r="T134" s="180" t="s">
        <v>291</v>
      </c>
      <c r="U134" s="160">
        <v>0</v>
      </c>
      <c r="V134" s="160">
        <f>ROUND(E134*U134,2)</f>
        <v>0</v>
      </c>
      <c r="W134" s="160"/>
      <c r="X134" s="150"/>
      <c r="Y134" s="150"/>
      <c r="Z134" s="150"/>
      <c r="AA134" s="150"/>
      <c r="AB134" s="150"/>
      <c r="AC134" s="150"/>
      <c r="AD134" s="150"/>
      <c r="AE134" s="150"/>
      <c r="AF134" s="150"/>
      <c r="AG134" s="150" t="s">
        <v>472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42"/>
      <c r="D135" s="243"/>
      <c r="E135" s="243"/>
      <c r="F135" s="243"/>
      <c r="G135" s="243"/>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295</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33.75" outlineLevel="1" x14ac:dyDescent="0.2">
      <c r="A136" s="174">
        <v>59</v>
      </c>
      <c r="B136" s="175" t="s">
        <v>1832</v>
      </c>
      <c r="C136" s="185" t="s">
        <v>1833</v>
      </c>
      <c r="D136" s="176" t="s">
        <v>856</v>
      </c>
      <c r="E136" s="177">
        <v>2</v>
      </c>
      <c r="F136" s="178"/>
      <c r="G136" s="179">
        <f>ROUND(E136*F136,2)</f>
        <v>0</v>
      </c>
      <c r="H136" s="178"/>
      <c r="I136" s="179">
        <f>ROUND(E136*H136,2)</f>
        <v>0</v>
      </c>
      <c r="J136" s="178"/>
      <c r="K136" s="179">
        <f>ROUND(E136*J136,2)</f>
        <v>0</v>
      </c>
      <c r="L136" s="179">
        <v>21</v>
      </c>
      <c r="M136" s="179">
        <f>G136*(1+L136/100)</f>
        <v>0</v>
      </c>
      <c r="N136" s="179">
        <v>0</v>
      </c>
      <c r="O136" s="179">
        <f>ROUND(E136*N136,2)</f>
        <v>0</v>
      </c>
      <c r="P136" s="179">
        <v>0</v>
      </c>
      <c r="Q136" s="179">
        <f>ROUND(E136*P136,2)</f>
        <v>0</v>
      </c>
      <c r="R136" s="179"/>
      <c r="S136" s="179" t="s">
        <v>322</v>
      </c>
      <c r="T136" s="180" t="s">
        <v>291</v>
      </c>
      <c r="U136" s="160">
        <v>0</v>
      </c>
      <c r="V136" s="160">
        <f>ROUND(E136*U136,2)</f>
        <v>0</v>
      </c>
      <c r="W136" s="160"/>
      <c r="X136" s="150"/>
      <c r="Y136" s="150"/>
      <c r="Z136" s="150"/>
      <c r="AA136" s="150"/>
      <c r="AB136" s="150"/>
      <c r="AC136" s="150"/>
      <c r="AD136" s="150"/>
      <c r="AE136" s="150"/>
      <c r="AF136" s="150"/>
      <c r="AG136" s="150" t="s">
        <v>472</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2.5" outlineLevel="1" x14ac:dyDescent="0.2">
      <c r="A137" s="157"/>
      <c r="B137" s="158"/>
      <c r="C137" s="244" t="s">
        <v>1834</v>
      </c>
      <c r="D137" s="245"/>
      <c r="E137" s="245"/>
      <c r="F137" s="245"/>
      <c r="G137" s="245"/>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294</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81" t="str">
        <f>C137</f>
        <v>4xprogramovatelný vstupní kontakt, 4x programovatelný digitální vstup, signalizace, alarmová hlášení, připojení a přeženos dat pomocí RS485 s protokolem BMS) D1.04.06-113</v>
      </c>
      <c r="BB137" s="150"/>
      <c r="BC137" s="150"/>
      <c r="BD137" s="150"/>
      <c r="BE137" s="150"/>
      <c r="BF137" s="150"/>
      <c r="BG137" s="150"/>
      <c r="BH137" s="150"/>
    </row>
    <row r="138" spans="1:60" outlineLevel="1" x14ac:dyDescent="0.2">
      <c r="A138" s="157"/>
      <c r="B138" s="158"/>
      <c r="C138" s="246"/>
      <c r="D138" s="247"/>
      <c r="E138" s="247"/>
      <c r="F138" s="247"/>
      <c r="G138" s="247"/>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295</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4">
        <v>60</v>
      </c>
      <c r="B139" s="175" t="s">
        <v>1835</v>
      </c>
      <c r="C139" s="185" t="s">
        <v>1836</v>
      </c>
      <c r="D139" s="176" t="s">
        <v>856</v>
      </c>
      <c r="E139" s="177">
        <v>2</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c r="S139" s="179" t="s">
        <v>322</v>
      </c>
      <c r="T139" s="180" t="s">
        <v>291</v>
      </c>
      <c r="U139" s="160">
        <v>0</v>
      </c>
      <c r="V139" s="160">
        <f>ROUND(E139*U139,2)</f>
        <v>0</v>
      </c>
      <c r="W139" s="160"/>
      <c r="X139" s="150"/>
      <c r="Y139" s="150"/>
      <c r="Z139" s="150"/>
      <c r="AA139" s="150"/>
      <c r="AB139" s="150"/>
      <c r="AC139" s="150"/>
      <c r="AD139" s="150"/>
      <c r="AE139" s="150"/>
      <c r="AF139" s="150"/>
      <c r="AG139" s="150" t="s">
        <v>472</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2"/>
      <c r="D140" s="243"/>
      <c r="E140" s="243"/>
      <c r="F140" s="243"/>
      <c r="G140" s="243"/>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295</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33.75" outlineLevel="1" x14ac:dyDescent="0.2">
      <c r="A141" s="174">
        <v>61</v>
      </c>
      <c r="B141" s="175" t="s">
        <v>1837</v>
      </c>
      <c r="C141" s="185" t="s">
        <v>1838</v>
      </c>
      <c r="D141" s="176" t="s">
        <v>856</v>
      </c>
      <c r="E141" s="177">
        <v>1</v>
      </c>
      <c r="F141" s="178"/>
      <c r="G141" s="179">
        <f>ROUND(E141*F141,2)</f>
        <v>0</v>
      </c>
      <c r="H141" s="178"/>
      <c r="I141" s="179">
        <f>ROUND(E141*H141,2)</f>
        <v>0</v>
      </c>
      <c r="J141" s="178"/>
      <c r="K141" s="179">
        <f>ROUND(E141*J141,2)</f>
        <v>0</v>
      </c>
      <c r="L141" s="179">
        <v>21</v>
      </c>
      <c r="M141" s="179">
        <f>G141*(1+L141/100)</f>
        <v>0</v>
      </c>
      <c r="N141" s="179">
        <v>0</v>
      </c>
      <c r="O141" s="179">
        <f>ROUND(E141*N141,2)</f>
        <v>0</v>
      </c>
      <c r="P141" s="179">
        <v>0</v>
      </c>
      <c r="Q141" s="179">
        <f>ROUND(E141*P141,2)</f>
        <v>0</v>
      </c>
      <c r="R141" s="179"/>
      <c r="S141" s="179" t="s">
        <v>322</v>
      </c>
      <c r="T141" s="180" t="s">
        <v>291</v>
      </c>
      <c r="U141" s="160">
        <v>0</v>
      </c>
      <c r="V141" s="160">
        <f>ROUND(E141*U141,2)</f>
        <v>0</v>
      </c>
      <c r="W141" s="160"/>
      <c r="X141" s="150"/>
      <c r="Y141" s="150"/>
      <c r="Z141" s="150"/>
      <c r="AA141" s="150"/>
      <c r="AB141" s="150"/>
      <c r="AC141" s="150"/>
      <c r="AD141" s="150"/>
      <c r="AE141" s="150"/>
      <c r="AF141" s="150"/>
      <c r="AG141" s="150" t="s">
        <v>472</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42"/>
      <c r="D142" s="243"/>
      <c r="E142" s="243"/>
      <c r="F142" s="243"/>
      <c r="G142" s="243"/>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295</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ht="33.75" outlineLevel="1" x14ac:dyDescent="0.2">
      <c r="A143" s="174">
        <v>62</v>
      </c>
      <c r="B143" s="175" t="s">
        <v>1839</v>
      </c>
      <c r="C143" s="185" t="s">
        <v>1840</v>
      </c>
      <c r="D143" s="176" t="s">
        <v>856</v>
      </c>
      <c r="E143" s="177">
        <v>1</v>
      </c>
      <c r="F143" s="178"/>
      <c r="G143" s="179">
        <f>ROUND(E143*F143,2)</f>
        <v>0</v>
      </c>
      <c r="H143" s="178"/>
      <c r="I143" s="179">
        <f>ROUND(E143*H143,2)</f>
        <v>0</v>
      </c>
      <c r="J143" s="178"/>
      <c r="K143" s="179">
        <f>ROUND(E143*J143,2)</f>
        <v>0</v>
      </c>
      <c r="L143" s="179">
        <v>21</v>
      </c>
      <c r="M143" s="179">
        <f>G143*(1+L143/100)</f>
        <v>0</v>
      </c>
      <c r="N143" s="179">
        <v>0</v>
      </c>
      <c r="O143" s="179">
        <f>ROUND(E143*N143,2)</f>
        <v>0</v>
      </c>
      <c r="P143" s="179">
        <v>0</v>
      </c>
      <c r="Q143" s="179">
        <f>ROUND(E143*P143,2)</f>
        <v>0</v>
      </c>
      <c r="R143" s="179"/>
      <c r="S143" s="179" t="s">
        <v>322</v>
      </c>
      <c r="T143" s="180" t="s">
        <v>291</v>
      </c>
      <c r="U143" s="160">
        <v>0</v>
      </c>
      <c r="V143" s="160">
        <f>ROUND(E143*U143,2)</f>
        <v>0</v>
      </c>
      <c r="W143" s="160"/>
      <c r="X143" s="150"/>
      <c r="Y143" s="150"/>
      <c r="Z143" s="150"/>
      <c r="AA143" s="150"/>
      <c r="AB143" s="150"/>
      <c r="AC143" s="150"/>
      <c r="AD143" s="150"/>
      <c r="AE143" s="150"/>
      <c r="AF143" s="150"/>
      <c r="AG143" s="150" t="s">
        <v>472</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2"/>
      <c r="D144" s="243"/>
      <c r="E144" s="243"/>
      <c r="F144" s="243"/>
      <c r="G144" s="243"/>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295</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63</v>
      </c>
      <c r="B145" s="175" t="s">
        <v>1841</v>
      </c>
      <c r="C145" s="185" t="s">
        <v>1842</v>
      </c>
      <c r="D145" s="176" t="s">
        <v>856</v>
      </c>
      <c r="E145" s="177">
        <v>2</v>
      </c>
      <c r="F145" s="178"/>
      <c r="G145" s="179">
        <f>ROUND(E145*F145,2)</f>
        <v>0</v>
      </c>
      <c r="H145" s="178"/>
      <c r="I145" s="179">
        <f>ROUND(E145*H145,2)</f>
        <v>0</v>
      </c>
      <c r="J145" s="178"/>
      <c r="K145" s="179">
        <f>ROUND(E145*J145,2)</f>
        <v>0</v>
      </c>
      <c r="L145" s="179">
        <v>21</v>
      </c>
      <c r="M145" s="179">
        <f>G145*(1+L145/100)</f>
        <v>0</v>
      </c>
      <c r="N145" s="179">
        <v>0</v>
      </c>
      <c r="O145" s="179">
        <f>ROUND(E145*N145,2)</f>
        <v>0</v>
      </c>
      <c r="P145" s="179">
        <v>0</v>
      </c>
      <c r="Q145" s="179">
        <f>ROUND(E145*P145,2)</f>
        <v>0</v>
      </c>
      <c r="R145" s="179"/>
      <c r="S145" s="179" t="s">
        <v>322</v>
      </c>
      <c r="T145" s="180" t="s">
        <v>291</v>
      </c>
      <c r="U145" s="160">
        <v>0</v>
      </c>
      <c r="V145" s="160">
        <f>ROUND(E145*U145,2)</f>
        <v>0</v>
      </c>
      <c r="W145" s="160"/>
      <c r="X145" s="150"/>
      <c r="Y145" s="150"/>
      <c r="Z145" s="150"/>
      <c r="AA145" s="150"/>
      <c r="AB145" s="150"/>
      <c r="AC145" s="150"/>
      <c r="AD145" s="150"/>
      <c r="AE145" s="150"/>
      <c r="AF145" s="150"/>
      <c r="AG145" s="150" t="s">
        <v>472</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2"/>
      <c r="D146" s="243"/>
      <c r="E146" s="243"/>
      <c r="F146" s="243"/>
      <c r="G146" s="243"/>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295</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4">
        <v>64</v>
      </c>
      <c r="B147" s="175" t="s">
        <v>1843</v>
      </c>
      <c r="C147" s="185" t="s">
        <v>1844</v>
      </c>
      <c r="D147" s="176" t="s">
        <v>856</v>
      </c>
      <c r="E147" s="177">
        <v>1</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322</v>
      </c>
      <c r="T147" s="180" t="s">
        <v>291</v>
      </c>
      <c r="U147" s="160">
        <v>0</v>
      </c>
      <c r="V147" s="160">
        <f>ROUND(E147*U147,2)</f>
        <v>0</v>
      </c>
      <c r="W147" s="160"/>
      <c r="X147" s="150"/>
      <c r="Y147" s="150"/>
      <c r="Z147" s="150"/>
      <c r="AA147" s="150"/>
      <c r="AB147" s="150"/>
      <c r="AC147" s="150"/>
      <c r="AD147" s="150"/>
      <c r="AE147" s="150"/>
      <c r="AF147" s="150"/>
      <c r="AG147" s="150" t="s">
        <v>472</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242"/>
      <c r="D148" s="243"/>
      <c r="E148" s="243"/>
      <c r="F148" s="243"/>
      <c r="G148" s="243"/>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295</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74">
        <v>65</v>
      </c>
      <c r="B149" s="175" t="s">
        <v>1845</v>
      </c>
      <c r="C149" s="185" t="s">
        <v>1846</v>
      </c>
      <c r="D149" s="176" t="s">
        <v>856</v>
      </c>
      <c r="E149" s="177">
        <v>1</v>
      </c>
      <c r="F149" s="178"/>
      <c r="G149" s="179">
        <f>ROUND(E149*F149,2)</f>
        <v>0</v>
      </c>
      <c r="H149" s="178"/>
      <c r="I149" s="179">
        <f>ROUND(E149*H149,2)</f>
        <v>0</v>
      </c>
      <c r="J149" s="178"/>
      <c r="K149" s="179">
        <f>ROUND(E149*J149,2)</f>
        <v>0</v>
      </c>
      <c r="L149" s="179">
        <v>21</v>
      </c>
      <c r="M149" s="179">
        <f>G149*(1+L149/100)</f>
        <v>0</v>
      </c>
      <c r="N149" s="179">
        <v>0</v>
      </c>
      <c r="O149" s="179">
        <f>ROUND(E149*N149,2)</f>
        <v>0</v>
      </c>
      <c r="P149" s="179">
        <v>0</v>
      </c>
      <c r="Q149" s="179">
        <f>ROUND(E149*P149,2)</f>
        <v>0</v>
      </c>
      <c r="R149" s="179"/>
      <c r="S149" s="179" t="s">
        <v>322</v>
      </c>
      <c r="T149" s="180" t="s">
        <v>291</v>
      </c>
      <c r="U149" s="160">
        <v>0</v>
      </c>
      <c r="V149" s="160">
        <f>ROUND(E149*U149,2)</f>
        <v>0</v>
      </c>
      <c r="W149" s="160"/>
      <c r="X149" s="150"/>
      <c r="Y149" s="150"/>
      <c r="Z149" s="150"/>
      <c r="AA149" s="150"/>
      <c r="AB149" s="150"/>
      <c r="AC149" s="150"/>
      <c r="AD149" s="150"/>
      <c r="AE149" s="150"/>
      <c r="AF149" s="150"/>
      <c r="AG149" s="150" t="s">
        <v>472</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2"/>
      <c r="D150" s="243"/>
      <c r="E150" s="243"/>
      <c r="F150" s="243"/>
      <c r="G150" s="243"/>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295</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74">
        <v>66</v>
      </c>
      <c r="B151" s="175" t="s">
        <v>152</v>
      </c>
      <c r="C151" s="185" t="s">
        <v>1847</v>
      </c>
      <c r="D151" s="176" t="s">
        <v>856</v>
      </c>
      <c r="E151" s="177">
        <v>2</v>
      </c>
      <c r="F151" s="178"/>
      <c r="G151" s="179">
        <f>ROUND(E151*F151,2)</f>
        <v>0</v>
      </c>
      <c r="H151" s="178"/>
      <c r="I151" s="179">
        <f>ROUND(E151*H151,2)</f>
        <v>0</v>
      </c>
      <c r="J151" s="178"/>
      <c r="K151" s="179">
        <f>ROUND(E151*J151,2)</f>
        <v>0</v>
      </c>
      <c r="L151" s="179">
        <v>21</v>
      </c>
      <c r="M151" s="179">
        <f>G151*(1+L151/100)</f>
        <v>0</v>
      </c>
      <c r="N151" s="179">
        <v>0</v>
      </c>
      <c r="O151" s="179">
        <f>ROUND(E151*N151,2)</f>
        <v>0</v>
      </c>
      <c r="P151" s="179">
        <v>0</v>
      </c>
      <c r="Q151" s="179">
        <f>ROUND(E151*P151,2)</f>
        <v>0</v>
      </c>
      <c r="R151" s="179"/>
      <c r="S151" s="179" t="s">
        <v>322</v>
      </c>
      <c r="T151" s="180" t="s">
        <v>291</v>
      </c>
      <c r="U151" s="160">
        <v>0</v>
      </c>
      <c r="V151" s="160">
        <f>ROUND(E151*U151,2)</f>
        <v>0</v>
      </c>
      <c r="W151" s="160"/>
      <c r="X151" s="150"/>
      <c r="Y151" s="150"/>
      <c r="Z151" s="150"/>
      <c r="AA151" s="150"/>
      <c r="AB151" s="150"/>
      <c r="AC151" s="150"/>
      <c r="AD151" s="150"/>
      <c r="AE151" s="150"/>
      <c r="AF151" s="150"/>
      <c r="AG151" s="150" t="s">
        <v>472</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42"/>
      <c r="D152" s="243"/>
      <c r="E152" s="243"/>
      <c r="F152" s="243"/>
      <c r="G152" s="243"/>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295</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ht="22.5" outlineLevel="1" x14ac:dyDescent="0.2">
      <c r="A153" s="174">
        <v>67</v>
      </c>
      <c r="B153" s="175" t="s">
        <v>160</v>
      </c>
      <c r="C153" s="185" t="s">
        <v>1848</v>
      </c>
      <c r="D153" s="176" t="s">
        <v>856</v>
      </c>
      <c r="E153" s="177">
        <v>4</v>
      </c>
      <c r="F153" s="178"/>
      <c r="G153" s="179">
        <f>ROUND(E153*F153,2)</f>
        <v>0</v>
      </c>
      <c r="H153" s="178"/>
      <c r="I153" s="179">
        <f>ROUND(E153*H153,2)</f>
        <v>0</v>
      </c>
      <c r="J153" s="178"/>
      <c r="K153" s="179">
        <f>ROUND(E153*J153,2)</f>
        <v>0</v>
      </c>
      <c r="L153" s="179">
        <v>21</v>
      </c>
      <c r="M153" s="179">
        <f>G153*(1+L153/100)</f>
        <v>0</v>
      </c>
      <c r="N153" s="179">
        <v>0</v>
      </c>
      <c r="O153" s="179">
        <f>ROUND(E153*N153,2)</f>
        <v>0</v>
      </c>
      <c r="P153" s="179">
        <v>0</v>
      </c>
      <c r="Q153" s="179">
        <f>ROUND(E153*P153,2)</f>
        <v>0</v>
      </c>
      <c r="R153" s="179"/>
      <c r="S153" s="179" t="s">
        <v>322</v>
      </c>
      <c r="T153" s="180" t="s">
        <v>291</v>
      </c>
      <c r="U153" s="160">
        <v>0</v>
      </c>
      <c r="V153" s="160">
        <f>ROUND(E153*U153,2)</f>
        <v>0</v>
      </c>
      <c r="W153" s="160"/>
      <c r="X153" s="150"/>
      <c r="Y153" s="150"/>
      <c r="Z153" s="150"/>
      <c r="AA153" s="150"/>
      <c r="AB153" s="150"/>
      <c r="AC153" s="150"/>
      <c r="AD153" s="150"/>
      <c r="AE153" s="150"/>
      <c r="AF153" s="150"/>
      <c r="AG153" s="150" t="s">
        <v>472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2"/>
      <c r="D154" s="243"/>
      <c r="E154" s="243"/>
      <c r="F154" s="243"/>
      <c r="G154" s="243"/>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295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ht="22.5" outlineLevel="1" x14ac:dyDescent="0.2">
      <c r="A155" s="174">
        <v>68</v>
      </c>
      <c r="B155" s="175" t="s">
        <v>1849</v>
      </c>
      <c r="C155" s="185" t="s">
        <v>1850</v>
      </c>
      <c r="D155" s="176" t="s">
        <v>856</v>
      </c>
      <c r="E155" s="177">
        <v>2</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322</v>
      </c>
      <c r="T155" s="180" t="s">
        <v>291</v>
      </c>
      <c r="U155" s="160">
        <v>0</v>
      </c>
      <c r="V155" s="160">
        <f>ROUND(E155*U155,2)</f>
        <v>0</v>
      </c>
      <c r="W155" s="160"/>
      <c r="X155" s="150"/>
      <c r="Y155" s="150"/>
      <c r="Z155" s="150"/>
      <c r="AA155" s="150"/>
      <c r="AB155" s="150"/>
      <c r="AC155" s="150"/>
      <c r="AD155" s="150"/>
      <c r="AE155" s="150"/>
      <c r="AF155" s="150"/>
      <c r="AG155" s="150" t="s">
        <v>472</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2"/>
      <c r="D156" s="243"/>
      <c r="E156" s="243"/>
      <c r="F156" s="243"/>
      <c r="G156" s="243"/>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295</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4">
        <v>69</v>
      </c>
      <c r="B157" s="175" t="s">
        <v>1851</v>
      </c>
      <c r="C157" s="185" t="s">
        <v>1852</v>
      </c>
      <c r="D157" s="176" t="s">
        <v>1745</v>
      </c>
      <c r="E157" s="177">
        <v>3</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322</v>
      </c>
      <c r="T157" s="180" t="s">
        <v>291</v>
      </c>
      <c r="U157" s="160">
        <v>0</v>
      </c>
      <c r="V157" s="160">
        <f>ROUND(E157*U157,2)</f>
        <v>0</v>
      </c>
      <c r="W157" s="160"/>
      <c r="X157" s="150"/>
      <c r="Y157" s="150"/>
      <c r="Z157" s="150"/>
      <c r="AA157" s="150"/>
      <c r="AB157" s="150"/>
      <c r="AC157" s="150"/>
      <c r="AD157" s="150"/>
      <c r="AE157" s="150"/>
      <c r="AF157" s="150"/>
      <c r="AG157" s="150" t="s">
        <v>1746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2"/>
      <c r="D158" s="243"/>
      <c r="E158" s="243"/>
      <c r="F158" s="243"/>
      <c r="G158" s="243"/>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295</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74">
        <v>70</v>
      </c>
      <c r="B159" s="175" t="s">
        <v>1853</v>
      </c>
      <c r="C159" s="185" t="s">
        <v>1854</v>
      </c>
      <c r="D159" s="176" t="s">
        <v>1745</v>
      </c>
      <c r="E159" s="177">
        <v>3</v>
      </c>
      <c r="F159" s="178"/>
      <c r="G159" s="179">
        <f>ROUND(E159*F159,2)</f>
        <v>0</v>
      </c>
      <c r="H159" s="178"/>
      <c r="I159" s="179">
        <f>ROUND(E159*H159,2)</f>
        <v>0</v>
      </c>
      <c r="J159" s="178"/>
      <c r="K159" s="179">
        <f>ROUND(E159*J159,2)</f>
        <v>0</v>
      </c>
      <c r="L159" s="179">
        <v>21</v>
      </c>
      <c r="M159" s="179">
        <f>G159*(1+L159/100)</f>
        <v>0</v>
      </c>
      <c r="N159" s="179">
        <v>0</v>
      </c>
      <c r="O159" s="179">
        <f>ROUND(E159*N159,2)</f>
        <v>0</v>
      </c>
      <c r="P159" s="179">
        <v>0</v>
      </c>
      <c r="Q159" s="179">
        <f>ROUND(E159*P159,2)</f>
        <v>0</v>
      </c>
      <c r="R159" s="179"/>
      <c r="S159" s="179" t="s">
        <v>322</v>
      </c>
      <c r="T159" s="180" t="s">
        <v>291</v>
      </c>
      <c r="U159" s="160">
        <v>0</v>
      </c>
      <c r="V159" s="160">
        <f>ROUND(E159*U159,2)</f>
        <v>0</v>
      </c>
      <c r="W159" s="160"/>
      <c r="X159" s="150"/>
      <c r="Y159" s="150"/>
      <c r="Z159" s="150"/>
      <c r="AA159" s="150"/>
      <c r="AB159" s="150"/>
      <c r="AC159" s="150"/>
      <c r="AD159" s="150"/>
      <c r="AE159" s="150"/>
      <c r="AF159" s="150"/>
      <c r="AG159" s="150" t="s">
        <v>1746</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2"/>
      <c r="D160" s="243"/>
      <c r="E160" s="243"/>
      <c r="F160" s="243"/>
      <c r="G160" s="243"/>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295</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74">
        <v>71</v>
      </c>
      <c r="B161" s="175" t="s">
        <v>1855</v>
      </c>
      <c r="C161" s="185" t="s">
        <v>1856</v>
      </c>
      <c r="D161" s="176" t="s">
        <v>1745</v>
      </c>
      <c r="E161" s="177">
        <v>3</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c r="S161" s="179" t="s">
        <v>322</v>
      </c>
      <c r="T161" s="180" t="s">
        <v>291</v>
      </c>
      <c r="U161" s="160">
        <v>0</v>
      </c>
      <c r="V161" s="160">
        <f>ROUND(E161*U161,2)</f>
        <v>0</v>
      </c>
      <c r="W161" s="160"/>
      <c r="X161" s="150"/>
      <c r="Y161" s="150"/>
      <c r="Z161" s="150"/>
      <c r="AA161" s="150"/>
      <c r="AB161" s="150"/>
      <c r="AC161" s="150"/>
      <c r="AD161" s="150"/>
      <c r="AE161" s="150"/>
      <c r="AF161" s="150"/>
      <c r="AG161" s="150" t="s">
        <v>1746</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2"/>
      <c r="D162" s="243"/>
      <c r="E162" s="243"/>
      <c r="F162" s="243"/>
      <c r="G162" s="243"/>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295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74">
        <v>72</v>
      </c>
      <c r="B163" s="175" t="s">
        <v>1857</v>
      </c>
      <c r="C163" s="185" t="s">
        <v>1858</v>
      </c>
      <c r="D163" s="176" t="s">
        <v>1745</v>
      </c>
      <c r="E163" s="177">
        <v>1</v>
      </c>
      <c r="F163" s="178"/>
      <c r="G163" s="179">
        <f>ROUND(E163*F163,2)</f>
        <v>0</v>
      </c>
      <c r="H163" s="178"/>
      <c r="I163" s="179">
        <f>ROUND(E163*H163,2)</f>
        <v>0</v>
      </c>
      <c r="J163" s="178"/>
      <c r="K163" s="179">
        <f>ROUND(E163*J163,2)</f>
        <v>0</v>
      </c>
      <c r="L163" s="179">
        <v>21</v>
      </c>
      <c r="M163" s="179">
        <f>G163*(1+L163/100)</f>
        <v>0</v>
      </c>
      <c r="N163" s="179">
        <v>0</v>
      </c>
      <c r="O163" s="179">
        <f>ROUND(E163*N163,2)</f>
        <v>0</v>
      </c>
      <c r="P163" s="179">
        <v>0</v>
      </c>
      <c r="Q163" s="179">
        <f>ROUND(E163*P163,2)</f>
        <v>0</v>
      </c>
      <c r="R163" s="179"/>
      <c r="S163" s="179" t="s">
        <v>322</v>
      </c>
      <c r="T163" s="180" t="s">
        <v>291</v>
      </c>
      <c r="U163" s="160">
        <v>0</v>
      </c>
      <c r="V163" s="160">
        <f>ROUND(E163*U163,2)</f>
        <v>0</v>
      </c>
      <c r="W163" s="160"/>
      <c r="X163" s="150"/>
      <c r="Y163" s="150"/>
      <c r="Z163" s="150"/>
      <c r="AA163" s="150"/>
      <c r="AB163" s="150"/>
      <c r="AC163" s="150"/>
      <c r="AD163" s="150"/>
      <c r="AE163" s="150"/>
      <c r="AF163" s="150"/>
      <c r="AG163" s="150" t="s">
        <v>1746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2"/>
      <c r="D164" s="243"/>
      <c r="E164" s="243"/>
      <c r="F164" s="243"/>
      <c r="G164" s="243"/>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295</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74">
        <v>73</v>
      </c>
      <c r="B165" s="175" t="s">
        <v>1859</v>
      </c>
      <c r="C165" s="185" t="s">
        <v>1860</v>
      </c>
      <c r="D165" s="176" t="s">
        <v>1745</v>
      </c>
      <c r="E165" s="177">
        <v>1</v>
      </c>
      <c r="F165" s="178"/>
      <c r="G165" s="179">
        <f>ROUND(E165*F165,2)</f>
        <v>0</v>
      </c>
      <c r="H165" s="178"/>
      <c r="I165" s="179">
        <f>ROUND(E165*H165,2)</f>
        <v>0</v>
      </c>
      <c r="J165" s="178"/>
      <c r="K165" s="179">
        <f>ROUND(E165*J165,2)</f>
        <v>0</v>
      </c>
      <c r="L165" s="179">
        <v>21</v>
      </c>
      <c r="M165" s="179">
        <f>G165*(1+L165/100)</f>
        <v>0</v>
      </c>
      <c r="N165" s="179">
        <v>0</v>
      </c>
      <c r="O165" s="179">
        <f>ROUND(E165*N165,2)</f>
        <v>0</v>
      </c>
      <c r="P165" s="179">
        <v>0</v>
      </c>
      <c r="Q165" s="179">
        <f>ROUND(E165*P165,2)</f>
        <v>0</v>
      </c>
      <c r="R165" s="179"/>
      <c r="S165" s="179" t="s">
        <v>322</v>
      </c>
      <c r="T165" s="180" t="s">
        <v>291</v>
      </c>
      <c r="U165" s="160">
        <v>0</v>
      </c>
      <c r="V165" s="160">
        <f>ROUND(E165*U165,2)</f>
        <v>0</v>
      </c>
      <c r="W165" s="160"/>
      <c r="X165" s="150"/>
      <c r="Y165" s="150"/>
      <c r="Z165" s="150"/>
      <c r="AA165" s="150"/>
      <c r="AB165" s="150"/>
      <c r="AC165" s="150"/>
      <c r="AD165" s="150"/>
      <c r="AE165" s="150"/>
      <c r="AF165" s="150"/>
      <c r="AG165" s="150" t="s">
        <v>1746</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2"/>
      <c r="D166" s="243"/>
      <c r="E166" s="243"/>
      <c r="F166" s="243"/>
      <c r="G166" s="243"/>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295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74</v>
      </c>
      <c r="B167" s="175" t="s">
        <v>1861</v>
      </c>
      <c r="C167" s="185" t="s">
        <v>1862</v>
      </c>
      <c r="D167" s="176" t="s">
        <v>1745</v>
      </c>
      <c r="E167" s="177">
        <v>1</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c r="S167" s="179" t="s">
        <v>322</v>
      </c>
      <c r="T167" s="180" t="s">
        <v>291</v>
      </c>
      <c r="U167" s="160">
        <v>0</v>
      </c>
      <c r="V167" s="160">
        <f>ROUND(E167*U167,2)</f>
        <v>0</v>
      </c>
      <c r="W167" s="160"/>
      <c r="X167" s="150"/>
      <c r="Y167" s="150"/>
      <c r="Z167" s="150"/>
      <c r="AA167" s="150"/>
      <c r="AB167" s="150"/>
      <c r="AC167" s="150"/>
      <c r="AD167" s="150"/>
      <c r="AE167" s="150"/>
      <c r="AF167" s="150"/>
      <c r="AG167" s="150" t="s">
        <v>1746</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42"/>
      <c r="D168" s="243"/>
      <c r="E168" s="243"/>
      <c r="F168" s="243"/>
      <c r="G168" s="243"/>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295</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74">
        <v>75</v>
      </c>
      <c r="B169" s="175" t="s">
        <v>1297</v>
      </c>
      <c r="C169" s="185" t="s">
        <v>1863</v>
      </c>
      <c r="D169" s="176" t="s">
        <v>1745</v>
      </c>
      <c r="E169" s="177">
        <v>7</v>
      </c>
      <c r="F169" s="178"/>
      <c r="G169" s="179">
        <f>ROUND(E169*F169,2)</f>
        <v>0</v>
      </c>
      <c r="H169" s="178"/>
      <c r="I169" s="179">
        <f>ROUND(E169*H169,2)</f>
        <v>0</v>
      </c>
      <c r="J169" s="178"/>
      <c r="K169" s="179">
        <f>ROUND(E169*J169,2)</f>
        <v>0</v>
      </c>
      <c r="L169" s="179">
        <v>21</v>
      </c>
      <c r="M169" s="179">
        <f>G169*(1+L169/100)</f>
        <v>0</v>
      </c>
      <c r="N169" s="179">
        <v>0</v>
      </c>
      <c r="O169" s="179">
        <f>ROUND(E169*N169,2)</f>
        <v>0</v>
      </c>
      <c r="P169" s="179">
        <v>0</v>
      </c>
      <c r="Q169" s="179">
        <f>ROUND(E169*P169,2)</f>
        <v>0</v>
      </c>
      <c r="R169" s="179"/>
      <c r="S169" s="179" t="s">
        <v>322</v>
      </c>
      <c r="T169" s="180" t="s">
        <v>291</v>
      </c>
      <c r="U169" s="160">
        <v>0</v>
      </c>
      <c r="V169" s="160">
        <f>ROUND(E169*U169,2)</f>
        <v>0</v>
      </c>
      <c r="W169" s="160"/>
      <c r="X169" s="150"/>
      <c r="Y169" s="150"/>
      <c r="Z169" s="150"/>
      <c r="AA169" s="150"/>
      <c r="AB169" s="150"/>
      <c r="AC169" s="150"/>
      <c r="AD169" s="150"/>
      <c r="AE169" s="150"/>
      <c r="AF169" s="150"/>
      <c r="AG169" s="150" t="s">
        <v>1746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2"/>
      <c r="D170" s="243"/>
      <c r="E170" s="243"/>
      <c r="F170" s="243"/>
      <c r="G170" s="243"/>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295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4">
        <v>76</v>
      </c>
      <c r="B171" s="175" t="s">
        <v>1864</v>
      </c>
      <c r="C171" s="185" t="s">
        <v>1865</v>
      </c>
      <c r="D171" s="176" t="s">
        <v>1745</v>
      </c>
      <c r="E171" s="177">
        <v>8</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c r="S171" s="179" t="s">
        <v>322</v>
      </c>
      <c r="T171" s="180" t="s">
        <v>291</v>
      </c>
      <c r="U171" s="160">
        <v>0</v>
      </c>
      <c r="V171" s="160">
        <f>ROUND(E171*U171,2)</f>
        <v>0</v>
      </c>
      <c r="W171" s="160"/>
      <c r="X171" s="150"/>
      <c r="Y171" s="150"/>
      <c r="Z171" s="150"/>
      <c r="AA171" s="150"/>
      <c r="AB171" s="150"/>
      <c r="AC171" s="150"/>
      <c r="AD171" s="150"/>
      <c r="AE171" s="150"/>
      <c r="AF171" s="150"/>
      <c r="AG171" s="150" t="s">
        <v>1746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42"/>
      <c r="D172" s="243"/>
      <c r="E172" s="243"/>
      <c r="F172" s="243"/>
      <c r="G172" s="243"/>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295</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x14ac:dyDescent="0.2">
      <c r="A173" s="168" t="s">
        <v>285</v>
      </c>
      <c r="B173" s="169" t="s">
        <v>171</v>
      </c>
      <c r="C173" s="184" t="s">
        <v>172</v>
      </c>
      <c r="D173" s="170"/>
      <c r="E173" s="171"/>
      <c r="F173" s="172"/>
      <c r="G173" s="172">
        <f>SUMIF(AG174:AG296,"&lt;&gt;NOR",G174:G296)</f>
        <v>0</v>
      </c>
      <c r="H173" s="172"/>
      <c r="I173" s="172">
        <f>SUM(I174:I296)</f>
        <v>0</v>
      </c>
      <c r="J173" s="172"/>
      <c r="K173" s="172">
        <f>SUM(K174:K296)</f>
        <v>0</v>
      </c>
      <c r="L173" s="172"/>
      <c r="M173" s="172">
        <f>SUM(M174:M296)</f>
        <v>0</v>
      </c>
      <c r="N173" s="172"/>
      <c r="O173" s="172">
        <f>SUM(O174:O296)</f>
        <v>0</v>
      </c>
      <c r="P173" s="172"/>
      <c r="Q173" s="172">
        <f>SUM(Q174:Q296)</f>
        <v>0</v>
      </c>
      <c r="R173" s="172"/>
      <c r="S173" s="172"/>
      <c r="T173" s="173"/>
      <c r="U173" s="167"/>
      <c r="V173" s="167">
        <f>SUM(V174:V296)</f>
        <v>0</v>
      </c>
      <c r="W173" s="167"/>
      <c r="AG173" t="s">
        <v>286</v>
      </c>
    </row>
    <row r="174" spans="1:60" outlineLevel="1" x14ac:dyDescent="0.2">
      <c r="A174" s="174">
        <v>77</v>
      </c>
      <c r="B174" s="175" t="s">
        <v>1866</v>
      </c>
      <c r="C174" s="185" t="s">
        <v>1782</v>
      </c>
      <c r="D174" s="176" t="s">
        <v>1745</v>
      </c>
      <c r="E174" s="177">
        <v>1</v>
      </c>
      <c r="F174" s="178"/>
      <c r="G174" s="179">
        <f>ROUND(E174*F174,2)</f>
        <v>0</v>
      </c>
      <c r="H174" s="178"/>
      <c r="I174" s="179">
        <f>ROUND(E174*H174,2)</f>
        <v>0</v>
      </c>
      <c r="J174" s="178"/>
      <c r="K174" s="179">
        <f>ROUND(E174*J174,2)</f>
        <v>0</v>
      </c>
      <c r="L174" s="179">
        <v>21</v>
      </c>
      <c r="M174" s="179">
        <f>G174*(1+L174/100)</f>
        <v>0</v>
      </c>
      <c r="N174" s="179">
        <v>0</v>
      </c>
      <c r="O174" s="179">
        <f>ROUND(E174*N174,2)</f>
        <v>0</v>
      </c>
      <c r="P174" s="179">
        <v>0</v>
      </c>
      <c r="Q174" s="179">
        <f>ROUND(E174*P174,2)</f>
        <v>0</v>
      </c>
      <c r="R174" s="179"/>
      <c r="S174" s="179" t="s">
        <v>322</v>
      </c>
      <c r="T174" s="180" t="s">
        <v>291</v>
      </c>
      <c r="U174" s="160">
        <v>0</v>
      </c>
      <c r="V174" s="160">
        <f>ROUND(E174*U174,2)</f>
        <v>0</v>
      </c>
      <c r="W174" s="160"/>
      <c r="X174" s="150"/>
      <c r="Y174" s="150"/>
      <c r="Z174" s="150"/>
      <c r="AA174" s="150"/>
      <c r="AB174" s="150"/>
      <c r="AC174" s="150"/>
      <c r="AD174" s="150"/>
      <c r="AE174" s="150"/>
      <c r="AF174" s="150"/>
      <c r="AG174" s="150" t="s">
        <v>472</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2"/>
      <c r="D175" s="243"/>
      <c r="E175" s="243"/>
      <c r="F175" s="243"/>
      <c r="G175" s="243"/>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295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78</v>
      </c>
      <c r="B176" s="175" t="s">
        <v>1867</v>
      </c>
      <c r="C176" s="185" t="s">
        <v>1783</v>
      </c>
      <c r="D176" s="176" t="s">
        <v>1745</v>
      </c>
      <c r="E176" s="177">
        <v>2</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322</v>
      </c>
      <c r="T176" s="180" t="s">
        <v>291</v>
      </c>
      <c r="U176" s="160">
        <v>0</v>
      </c>
      <c r="V176" s="160">
        <f>ROUND(E176*U176,2)</f>
        <v>0</v>
      </c>
      <c r="W176" s="160"/>
      <c r="X176" s="150"/>
      <c r="Y176" s="150"/>
      <c r="Z176" s="150"/>
      <c r="AA176" s="150"/>
      <c r="AB176" s="150"/>
      <c r="AC176" s="150"/>
      <c r="AD176" s="150"/>
      <c r="AE176" s="150"/>
      <c r="AF176" s="150"/>
      <c r="AG176" s="150" t="s">
        <v>472</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2"/>
      <c r="D177" s="243"/>
      <c r="E177" s="243"/>
      <c r="F177" s="243"/>
      <c r="G177" s="243"/>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295</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74">
        <v>79</v>
      </c>
      <c r="B178" s="175" t="s">
        <v>1868</v>
      </c>
      <c r="C178" s="185" t="s">
        <v>1785</v>
      </c>
      <c r="D178" s="176" t="s">
        <v>1745</v>
      </c>
      <c r="E178" s="177">
        <v>1</v>
      </c>
      <c r="F178" s="178"/>
      <c r="G178" s="179">
        <f>ROUND(E178*F178,2)</f>
        <v>0</v>
      </c>
      <c r="H178" s="178"/>
      <c r="I178" s="179">
        <f>ROUND(E178*H178,2)</f>
        <v>0</v>
      </c>
      <c r="J178" s="178"/>
      <c r="K178" s="179">
        <f>ROUND(E178*J178,2)</f>
        <v>0</v>
      </c>
      <c r="L178" s="179">
        <v>21</v>
      </c>
      <c r="M178" s="179">
        <f>G178*(1+L178/100)</f>
        <v>0</v>
      </c>
      <c r="N178" s="179">
        <v>0</v>
      </c>
      <c r="O178" s="179">
        <f>ROUND(E178*N178,2)</f>
        <v>0</v>
      </c>
      <c r="P178" s="179">
        <v>0</v>
      </c>
      <c r="Q178" s="179">
        <f>ROUND(E178*P178,2)</f>
        <v>0</v>
      </c>
      <c r="R178" s="179"/>
      <c r="S178" s="179" t="s">
        <v>322</v>
      </c>
      <c r="T178" s="180" t="s">
        <v>291</v>
      </c>
      <c r="U178" s="160">
        <v>0</v>
      </c>
      <c r="V178" s="160">
        <f>ROUND(E178*U178,2)</f>
        <v>0</v>
      </c>
      <c r="W178" s="160"/>
      <c r="X178" s="150"/>
      <c r="Y178" s="150"/>
      <c r="Z178" s="150"/>
      <c r="AA178" s="150"/>
      <c r="AB178" s="150"/>
      <c r="AC178" s="150"/>
      <c r="AD178" s="150"/>
      <c r="AE178" s="150"/>
      <c r="AF178" s="150"/>
      <c r="AG178" s="150" t="s">
        <v>472</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2"/>
      <c r="D179" s="243"/>
      <c r="E179" s="243"/>
      <c r="F179" s="243"/>
      <c r="G179" s="243"/>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295</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74">
        <v>80</v>
      </c>
      <c r="B180" s="175" t="s">
        <v>1869</v>
      </c>
      <c r="C180" s="185" t="s">
        <v>1787</v>
      </c>
      <c r="D180" s="176" t="s">
        <v>1745</v>
      </c>
      <c r="E180" s="177">
        <v>1</v>
      </c>
      <c r="F180" s="178"/>
      <c r="G180" s="179">
        <f>ROUND(E180*F180,2)</f>
        <v>0</v>
      </c>
      <c r="H180" s="178"/>
      <c r="I180" s="179">
        <f>ROUND(E180*H180,2)</f>
        <v>0</v>
      </c>
      <c r="J180" s="178"/>
      <c r="K180" s="179">
        <f>ROUND(E180*J180,2)</f>
        <v>0</v>
      </c>
      <c r="L180" s="179">
        <v>21</v>
      </c>
      <c r="M180" s="179">
        <f>G180*(1+L180/100)</f>
        <v>0</v>
      </c>
      <c r="N180" s="179">
        <v>0</v>
      </c>
      <c r="O180" s="179">
        <f>ROUND(E180*N180,2)</f>
        <v>0</v>
      </c>
      <c r="P180" s="179">
        <v>0</v>
      </c>
      <c r="Q180" s="179">
        <f>ROUND(E180*P180,2)</f>
        <v>0</v>
      </c>
      <c r="R180" s="179"/>
      <c r="S180" s="179" t="s">
        <v>322</v>
      </c>
      <c r="T180" s="180" t="s">
        <v>291</v>
      </c>
      <c r="U180" s="160">
        <v>0</v>
      </c>
      <c r="V180" s="160">
        <f>ROUND(E180*U180,2)</f>
        <v>0</v>
      </c>
      <c r="W180" s="160"/>
      <c r="X180" s="150"/>
      <c r="Y180" s="150"/>
      <c r="Z180" s="150"/>
      <c r="AA180" s="150"/>
      <c r="AB180" s="150"/>
      <c r="AC180" s="150"/>
      <c r="AD180" s="150"/>
      <c r="AE180" s="150"/>
      <c r="AF180" s="150"/>
      <c r="AG180" s="150" t="s">
        <v>472</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2"/>
      <c r="D181" s="243"/>
      <c r="E181" s="243"/>
      <c r="F181" s="243"/>
      <c r="G181" s="243"/>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295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81</v>
      </c>
      <c r="B182" s="175" t="s">
        <v>1870</v>
      </c>
      <c r="C182" s="185" t="s">
        <v>1783</v>
      </c>
      <c r="D182" s="176" t="s">
        <v>1745</v>
      </c>
      <c r="E182" s="177">
        <v>2</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322</v>
      </c>
      <c r="T182" s="180" t="s">
        <v>291</v>
      </c>
      <c r="U182" s="160">
        <v>0</v>
      </c>
      <c r="V182" s="160">
        <f>ROUND(E182*U182,2)</f>
        <v>0</v>
      </c>
      <c r="W182" s="160"/>
      <c r="X182" s="150"/>
      <c r="Y182" s="150"/>
      <c r="Z182" s="150"/>
      <c r="AA182" s="150"/>
      <c r="AB182" s="150"/>
      <c r="AC182" s="150"/>
      <c r="AD182" s="150"/>
      <c r="AE182" s="150"/>
      <c r="AF182" s="150"/>
      <c r="AG182" s="150" t="s">
        <v>472</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2"/>
      <c r="D183" s="243"/>
      <c r="E183" s="243"/>
      <c r="F183" s="243"/>
      <c r="G183" s="243"/>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295</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74">
        <v>82</v>
      </c>
      <c r="B184" s="175" t="s">
        <v>1871</v>
      </c>
      <c r="C184" s="185" t="s">
        <v>1785</v>
      </c>
      <c r="D184" s="176" t="s">
        <v>1745</v>
      </c>
      <c r="E184" s="177">
        <v>1</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322</v>
      </c>
      <c r="T184" s="180" t="s">
        <v>291</v>
      </c>
      <c r="U184" s="160">
        <v>0</v>
      </c>
      <c r="V184" s="160">
        <f>ROUND(E184*U184,2)</f>
        <v>0</v>
      </c>
      <c r="W184" s="160"/>
      <c r="X184" s="150"/>
      <c r="Y184" s="150"/>
      <c r="Z184" s="150"/>
      <c r="AA184" s="150"/>
      <c r="AB184" s="150"/>
      <c r="AC184" s="150"/>
      <c r="AD184" s="150"/>
      <c r="AE184" s="150"/>
      <c r="AF184" s="150"/>
      <c r="AG184" s="150" t="s">
        <v>472</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2"/>
      <c r="D185" s="243"/>
      <c r="E185" s="243"/>
      <c r="F185" s="243"/>
      <c r="G185" s="243"/>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295</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83</v>
      </c>
      <c r="B186" s="175" t="s">
        <v>1063</v>
      </c>
      <c r="C186" s="185" t="s">
        <v>1790</v>
      </c>
      <c r="D186" s="176" t="s">
        <v>1745</v>
      </c>
      <c r="E186" s="177">
        <v>1</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322</v>
      </c>
      <c r="T186" s="180" t="s">
        <v>291</v>
      </c>
      <c r="U186" s="160">
        <v>0</v>
      </c>
      <c r="V186" s="160">
        <f>ROUND(E186*U186,2)</f>
        <v>0</v>
      </c>
      <c r="W186" s="160"/>
      <c r="X186" s="150"/>
      <c r="Y186" s="150"/>
      <c r="Z186" s="150"/>
      <c r="AA186" s="150"/>
      <c r="AB186" s="150"/>
      <c r="AC186" s="150"/>
      <c r="AD186" s="150"/>
      <c r="AE186" s="150"/>
      <c r="AF186" s="150"/>
      <c r="AG186" s="150" t="s">
        <v>472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2"/>
      <c r="D187" s="243"/>
      <c r="E187" s="243"/>
      <c r="F187" s="243"/>
      <c r="G187" s="243"/>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295</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84</v>
      </c>
      <c r="B188" s="175" t="s">
        <v>1872</v>
      </c>
      <c r="C188" s="185" t="s">
        <v>1783</v>
      </c>
      <c r="D188" s="176" t="s">
        <v>1745</v>
      </c>
      <c r="E188" s="177">
        <v>2</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322</v>
      </c>
      <c r="T188" s="180" t="s">
        <v>291</v>
      </c>
      <c r="U188" s="160">
        <v>0</v>
      </c>
      <c r="V188" s="160">
        <f>ROUND(E188*U188,2)</f>
        <v>0</v>
      </c>
      <c r="W188" s="160"/>
      <c r="X188" s="150"/>
      <c r="Y188" s="150"/>
      <c r="Z188" s="150"/>
      <c r="AA188" s="150"/>
      <c r="AB188" s="150"/>
      <c r="AC188" s="150"/>
      <c r="AD188" s="150"/>
      <c r="AE188" s="150"/>
      <c r="AF188" s="150"/>
      <c r="AG188" s="150" t="s">
        <v>472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2"/>
      <c r="D189" s="243"/>
      <c r="E189" s="243"/>
      <c r="F189" s="243"/>
      <c r="G189" s="243"/>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295</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74">
        <v>85</v>
      </c>
      <c r="B190" s="175" t="s">
        <v>1873</v>
      </c>
      <c r="C190" s="185" t="s">
        <v>1785</v>
      </c>
      <c r="D190" s="176" t="s">
        <v>1745</v>
      </c>
      <c r="E190" s="177">
        <v>1</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322</v>
      </c>
      <c r="T190" s="180" t="s">
        <v>291</v>
      </c>
      <c r="U190" s="160">
        <v>0</v>
      </c>
      <c r="V190" s="160">
        <f>ROUND(E190*U190,2)</f>
        <v>0</v>
      </c>
      <c r="W190" s="160"/>
      <c r="X190" s="150"/>
      <c r="Y190" s="150"/>
      <c r="Z190" s="150"/>
      <c r="AA190" s="150"/>
      <c r="AB190" s="150"/>
      <c r="AC190" s="150"/>
      <c r="AD190" s="150"/>
      <c r="AE190" s="150"/>
      <c r="AF190" s="150"/>
      <c r="AG190" s="150" t="s">
        <v>472</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2"/>
      <c r="D191" s="243"/>
      <c r="E191" s="243"/>
      <c r="F191" s="243"/>
      <c r="G191" s="243"/>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295</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ht="22.5" outlineLevel="1" x14ac:dyDescent="0.2">
      <c r="A192" s="174">
        <v>86</v>
      </c>
      <c r="B192" s="175" t="s">
        <v>1874</v>
      </c>
      <c r="C192" s="185" t="s">
        <v>1875</v>
      </c>
      <c r="D192" s="176" t="s">
        <v>856</v>
      </c>
      <c r="E192" s="177">
        <v>3</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322</v>
      </c>
      <c r="T192" s="180" t="s">
        <v>291</v>
      </c>
      <c r="U192" s="160">
        <v>0</v>
      </c>
      <c r="V192" s="160">
        <f>ROUND(E192*U192,2)</f>
        <v>0</v>
      </c>
      <c r="W192" s="160"/>
      <c r="X192" s="150"/>
      <c r="Y192" s="150"/>
      <c r="Z192" s="150"/>
      <c r="AA192" s="150"/>
      <c r="AB192" s="150"/>
      <c r="AC192" s="150"/>
      <c r="AD192" s="150"/>
      <c r="AE192" s="150"/>
      <c r="AF192" s="150"/>
      <c r="AG192" s="150" t="s">
        <v>472</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42"/>
      <c r="D193" s="243"/>
      <c r="E193" s="243"/>
      <c r="F193" s="243"/>
      <c r="G193" s="243"/>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295</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4">
        <v>87</v>
      </c>
      <c r="B194" s="175" t="s">
        <v>1876</v>
      </c>
      <c r="C194" s="185" t="s">
        <v>1794</v>
      </c>
      <c r="D194" s="176" t="s">
        <v>1745</v>
      </c>
      <c r="E194" s="177">
        <v>2</v>
      </c>
      <c r="F194" s="178"/>
      <c r="G194" s="179">
        <f>ROUND(E194*F194,2)</f>
        <v>0</v>
      </c>
      <c r="H194" s="178"/>
      <c r="I194" s="179">
        <f>ROUND(E194*H194,2)</f>
        <v>0</v>
      </c>
      <c r="J194" s="178"/>
      <c r="K194" s="179">
        <f>ROUND(E194*J194,2)</f>
        <v>0</v>
      </c>
      <c r="L194" s="179">
        <v>21</v>
      </c>
      <c r="M194" s="179">
        <f>G194*(1+L194/100)</f>
        <v>0</v>
      </c>
      <c r="N194" s="179">
        <v>0</v>
      </c>
      <c r="O194" s="179">
        <f>ROUND(E194*N194,2)</f>
        <v>0</v>
      </c>
      <c r="P194" s="179">
        <v>0</v>
      </c>
      <c r="Q194" s="179">
        <f>ROUND(E194*P194,2)</f>
        <v>0</v>
      </c>
      <c r="R194" s="179"/>
      <c r="S194" s="179" t="s">
        <v>322</v>
      </c>
      <c r="T194" s="180" t="s">
        <v>291</v>
      </c>
      <c r="U194" s="160">
        <v>0</v>
      </c>
      <c r="V194" s="160">
        <f>ROUND(E194*U194,2)</f>
        <v>0</v>
      </c>
      <c r="W194" s="160"/>
      <c r="X194" s="150"/>
      <c r="Y194" s="150"/>
      <c r="Z194" s="150"/>
      <c r="AA194" s="150"/>
      <c r="AB194" s="150"/>
      <c r="AC194" s="150"/>
      <c r="AD194" s="150"/>
      <c r="AE194" s="150"/>
      <c r="AF194" s="150"/>
      <c r="AG194" s="150" t="s">
        <v>472</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2"/>
      <c r="D195" s="243"/>
      <c r="E195" s="243"/>
      <c r="F195" s="243"/>
      <c r="G195" s="243"/>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295</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88</v>
      </c>
      <c r="B196" s="175" t="s">
        <v>1877</v>
      </c>
      <c r="C196" s="185" t="s">
        <v>1796</v>
      </c>
      <c r="D196" s="176" t="s">
        <v>1745</v>
      </c>
      <c r="E196" s="177">
        <v>1</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322</v>
      </c>
      <c r="T196" s="180" t="s">
        <v>291</v>
      </c>
      <c r="U196" s="160">
        <v>0</v>
      </c>
      <c r="V196" s="160">
        <f>ROUND(E196*U196,2)</f>
        <v>0</v>
      </c>
      <c r="W196" s="160"/>
      <c r="X196" s="150"/>
      <c r="Y196" s="150"/>
      <c r="Z196" s="150"/>
      <c r="AA196" s="150"/>
      <c r="AB196" s="150"/>
      <c r="AC196" s="150"/>
      <c r="AD196" s="150"/>
      <c r="AE196" s="150"/>
      <c r="AF196" s="150"/>
      <c r="AG196" s="150" t="s">
        <v>472</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2"/>
      <c r="D197" s="243"/>
      <c r="E197" s="243"/>
      <c r="F197" s="243"/>
      <c r="G197" s="243"/>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295</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4">
        <v>89</v>
      </c>
      <c r="B198" s="175" t="s">
        <v>1878</v>
      </c>
      <c r="C198" s="185" t="s">
        <v>1797</v>
      </c>
      <c r="D198" s="176" t="s">
        <v>1745</v>
      </c>
      <c r="E198" s="177">
        <v>2</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c r="S198" s="179" t="s">
        <v>322</v>
      </c>
      <c r="T198" s="180" t="s">
        <v>291</v>
      </c>
      <c r="U198" s="160">
        <v>0</v>
      </c>
      <c r="V198" s="160">
        <f>ROUND(E198*U198,2)</f>
        <v>0</v>
      </c>
      <c r="W198" s="160"/>
      <c r="X198" s="150"/>
      <c r="Y198" s="150"/>
      <c r="Z198" s="150"/>
      <c r="AA198" s="150"/>
      <c r="AB198" s="150"/>
      <c r="AC198" s="150"/>
      <c r="AD198" s="150"/>
      <c r="AE198" s="150"/>
      <c r="AF198" s="150"/>
      <c r="AG198" s="150" t="s">
        <v>472</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2"/>
      <c r="D199" s="243"/>
      <c r="E199" s="243"/>
      <c r="F199" s="243"/>
      <c r="G199" s="243"/>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295</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4">
        <v>90</v>
      </c>
      <c r="B200" s="175" t="s">
        <v>1879</v>
      </c>
      <c r="C200" s="185" t="s">
        <v>1799</v>
      </c>
      <c r="D200" s="176" t="s">
        <v>856</v>
      </c>
      <c r="E200" s="177">
        <v>8</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322</v>
      </c>
      <c r="T200" s="180" t="s">
        <v>291</v>
      </c>
      <c r="U200" s="160">
        <v>0</v>
      </c>
      <c r="V200" s="160">
        <f>ROUND(E200*U200,2)</f>
        <v>0</v>
      </c>
      <c r="W200" s="160"/>
      <c r="X200" s="150"/>
      <c r="Y200" s="150"/>
      <c r="Z200" s="150"/>
      <c r="AA200" s="150"/>
      <c r="AB200" s="150"/>
      <c r="AC200" s="150"/>
      <c r="AD200" s="150"/>
      <c r="AE200" s="150"/>
      <c r="AF200" s="150"/>
      <c r="AG200" s="150" t="s">
        <v>472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2"/>
      <c r="D201" s="243"/>
      <c r="E201" s="243"/>
      <c r="F201" s="243"/>
      <c r="G201" s="243"/>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295</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74">
        <v>91</v>
      </c>
      <c r="B202" s="175" t="s">
        <v>1880</v>
      </c>
      <c r="C202" s="185" t="s">
        <v>1801</v>
      </c>
      <c r="D202" s="176" t="s">
        <v>1745</v>
      </c>
      <c r="E202" s="177">
        <v>4</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322</v>
      </c>
      <c r="T202" s="180" t="s">
        <v>291</v>
      </c>
      <c r="U202" s="160">
        <v>0</v>
      </c>
      <c r="V202" s="160">
        <f>ROUND(E202*U202,2)</f>
        <v>0</v>
      </c>
      <c r="W202" s="160"/>
      <c r="X202" s="150"/>
      <c r="Y202" s="150"/>
      <c r="Z202" s="150"/>
      <c r="AA202" s="150"/>
      <c r="AB202" s="150"/>
      <c r="AC202" s="150"/>
      <c r="AD202" s="150"/>
      <c r="AE202" s="150"/>
      <c r="AF202" s="150"/>
      <c r="AG202" s="150" t="s">
        <v>472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2"/>
      <c r="D203" s="243"/>
      <c r="E203" s="243"/>
      <c r="F203" s="243"/>
      <c r="G203" s="243"/>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295</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74">
        <v>92</v>
      </c>
      <c r="B204" s="175" t="s">
        <v>1881</v>
      </c>
      <c r="C204" s="185" t="s">
        <v>1803</v>
      </c>
      <c r="D204" s="176" t="s">
        <v>856</v>
      </c>
      <c r="E204" s="177">
        <v>9</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322</v>
      </c>
      <c r="T204" s="180" t="s">
        <v>291</v>
      </c>
      <c r="U204" s="160">
        <v>0</v>
      </c>
      <c r="V204" s="160">
        <f>ROUND(E204*U204,2)</f>
        <v>0</v>
      </c>
      <c r="W204" s="160"/>
      <c r="X204" s="150"/>
      <c r="Y204" s="150"/>
      <c r="Z204" s="150"/>
      <c r="AA204" s="150"/>
      <c r="AB204" s="150"/>
      <c r="AC204" s="150"/>
      <c r="AD204" s="150"/>
      <c r="AE204" s="150"/>
      <c r="AF204" s="150"/>
      <c r="AG204" s="150" t="s">
        <v>472</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2"/>
      <c r="D205" s="243"/>
      <c r="E205" s="243"/>
      <c r="F205" s="243"/>
      <c r="G205" s="243"/>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295</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4">
        <v>93</v>
      </c>
      <c r="B206" s="175" t="s">
        <v>1882</v>
      </c>
      <c r="C206" s="185" t="s">
        <v>1804</v>
      </c>
      <c r="D206" s="176" t="s">
        <v>856</v>
      </c>
      <c r="E206" s="177">
        <v>3</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322</v>
      </c>
      <c r="T206" s="180" t="s">
        <v>291</v>
      </c>
      <c r="U206" s="160">
        <v>0</v>
      </c>
      <c r="V206" s="160">
        <f>ROUND(E206*U206,2)</f>
        <v>0</v>
      </c>
      <c r="W206" s="160"/>
      <c r="X206" s="150"/>
      <c r="Y206" s="150"/>
      <c r="Z206" s="150"/>
      <c r="AA206" s="150"/>
      <c r="AB206" s="150"/>
      <c r="AC206" s="150"/>
      <c r="AD206" s="150"/>
      <c r="AE206" s="150"/>
      <c r="AF206" s="150"/>
      <c r="AG206" s="150" t="s">
        <v>472</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2"/>
      <c r="D207" s="243"/>
      <c r="E207" s="243"/>
      <c r="F207" s="243"/>
      <c r="G207" s="243"/>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295</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4">
        <v>94</v>
      </c>
      <c r="B208" s="175" t="s">
        <v>1883</v>
      </c>
      <c r="C208" s="185" t="s">
        <v>1805</v>
      </c>
      <c r="D208" s="176" t="s">
        <v>856</v>
      </c>
      <c r="E208" s="177">
        <v>1</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322</v>
      </c>
      <c r="T208" s="180" t="s">
        <v>291</v>
      </c>
      <c r="U208" s="160">
        <v>0</v>
      </c>
      <c r="V208" s="160">
        <f>ROUND(E208*U208,2)</f>
        <v>0</v>
      </c>
      <c r="W208" s="160"/>
      <c r="X208" s="150"/>
      <c r="Y208" s="150"/>
      <c r="Z208" s="150"/>
      <c r="AA208" s="150"/>
      <c r="AB208" s="150"/>
      <c r="AC208" s="150"/>
      <c r="AD208" s="150"/>
      <c r="AE208" s="150"/>
      <c r="AF208" s="150"/>
      <c r="AG208" s="150" t="s">
        <v>472</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2"/>
      <c r="D209" s="243"/>
      <c r="E209" s="243"/>
      <c r="F209" s="243"/>
      <c r="G209" s="243"/>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295</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74">
        <v>95</v>
      </c>
      <c r="B210" s="175" t="s">
        <v>1884</v>
      </c>
      <c r="C210" s="185" t="s">
        <v>1806</v>
      </c>
      <c r="D210" s="176" t="s">
        <v>856</v>
      </c>
      <c r="E210" s="177">
        <v>19</v>
      </c>
      <c r="F210" s="178"/>
      <c r="G210" s="179">
        <f>ROUND(E210*F210,2)</f>
        <v>0</v>
      </c>
      <c r="H210" s="178"/>
      <c r="I210" s="179">
        <f>ROUND(E210*H210,2)</f>
        <v>0</v>
      </c>
      <c r="J210" s="178"/>
      <c r="K210" s="179">
        <f>ROUND(E210*J210,2)</f>
        <v>0</v>
      </c>
      <c r="L210" s="179">
        <v>21</v>
      </c>
      <c r="M210" s="179">
        <f>G210*(1+L210/100)</f>
        <v>0</v>
      </c>
      <c r="N210" s="179">
        <v>0</v>
      </c>
      <c r="O210" s="179">
        <f>ROUND(E210*N210,2)</f>
        <v>0</v>
      </c>
      <c r="P210" s="179">
        <v>0</v>
      </c>
      <c r="Q210" s="179">
        <f>ROUND(E210*P210,2)</f>
        <v>0</v>
      </c>
      <c r="R210" s="179"/>
      <c r="S210" s="179" t="s">
        <v>322</v>
      </c>
      <c r="T210" s="180" t="s">
        <v>291</v>
      </c>
      <c r="U210" s="160">
        <v>0</v>
      </c>
      <c r="V210" s="160">
        <f>ROUND(E210*U210,2)</f>
        <v>0</v>
      </c>
      <c r="W210" s="160"/>
      <c r="X210" s="150"/>
      <c r="Y210" s="150"/>
      <c r="Z210" s="150"/>
      <c r="AA210" s="150"/>
      <c r="AB210" s="150"/>
      <c r="AC210" s="150"/>
      <c r="AD210" s="150"/>
      <c r="AE210" s="150"/>
      <c r="AF210" s="150"/>
      <c r="AG210" s="150" t="s">
        <v>472</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2"/>
      <c r="D211" s="243"/>
      <c r="E211" s="243"/>
      <c r="F211" s="243"/>
      <c r="G211" s="243"/>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295</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74">
        <v>96</v>
      </c>
      <c r="B212" s="175" t="s">
        <v>1885</v>
      </c>
      <c r="C212" s="185" t="s">
        <v>1808</v>
      </c>
      <c r="D212" s="176" t="s">
        <v>856</v>
      </c>
      <c r="E212" s="177">
        <v>2</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322</v>
      </c>
      <c r="T212" s="180" t="s">
        <v>291</v>
      </c>
      <c r="U212" s="160">
        <v>0</v>
      </c>
      <c r="V212" s="160">
        <f>ROUND(E212*U212,2)</f>
        <v>0</v>
      </c>
      <c r="W212" s="160"/>
      <c r="X212" s="150"/>
      <c r="Y212" s="150"/>
      <c r="Z212" s="150"/>
      <c r="AA212" s="150"/>
      <c r="AB212" s="150"/>
      <c r="AC212" s="150"/>
      <c r="AD212" s="150"/>
      <c r="AE212" s="150"/>
      <c r="AF212" s="150"/>
      <c r="AG212" s="150" t="s">
        <v>472</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2"/>
      <c r="D213" s="243"/>
      <c r="E213" s="243"/>
      <c r="F213" s="243"/>
      <c r="G213" s="243"/>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295</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74">
        <v>97</v>
      </c>
      <c r="B214" s="175" t="s">
        <v>1886</v>
      </c>
      <c r="C214" s="185" t="s">
        <v>1809</v>
      </c>
      <c r="D214" s="176" t="s">
        <v>856</v>
      </c>
      <c r="E214" s="177">
        <v>6</v>
      </c>
      <c r="F214" s="178"/>
      <c r="G214" s="179">
        <f>ROUND(E214*F214,2)</f>
        <v>0</v>
      </c>
      <c r="H214" s="178"/>
      <c r="I214" s="179">
        <f>ROUND(E214*H214,2)</f>
        <v>0</v>
      </c>
      <c r="J214" s="178"/>
      <c r="K214" s="179">
        <f>ROUND(E214*J214,2)</f>
        <v>0</v>
      </c>
      <c r="L214" s="179">
        <v>21</v>
      </c>
      <c r="M214" s="179">
        <f>G214*(1+L214/100)</f>
        <v>0</v>
      </c>
      <c r="N214" s="179">
        <v>0</v>
      </c>
      <c r="O214" s="179">
        <f>ROUND(E214*N214,2)</f>
        <v>0</v>
      </c>
      <c r="P214" s="179">
        <v>0</v>
      </c>
      <c r="Q214" s="179">
        <f>ROUND(E214*P214,2)</f>
        <v>0</v>
      </c>
      <c r="R214" s="179"/>
      <c r="S214" s="179" t="s">
        <v>322</v>
      </c>
      <c r="T214" s="180" t="s">
        <v>291</v>
      </c>
      <c r="U214" s="160">
        <v>0</v>
      </c>
      <c r="V214" s="160">
        <f>ROUND(E214*U214,2)</f>
        <v>0</v>
      </c>
      <c r="W214" s="160"/>
      <c r="X214" s="150"/>
      <c r="Y214" s="150"/>
      <c r="Z214" s="150"/>
      <c r="AA214" s="150"/>
      <c r="AB214" s="150"/>
      <c r="AC214" s="150"/>
      <c r="AD214" s="150"/>
      <c r="AE214" s="150"/>
      <c r="AF214" s="150"/>
      <c r="AG214" s="150" t="s">
        <v>472</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2"/>
      <c r="D215" s="243"/>
      <c r="E215" s="243"/>
      <c r="F215" s="243"/>
      <c r="G215" s="243"/>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295</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74">
        <v>98</v>
      </c>
      <c r="B216" s="175" t="s">
        <v>1887</v>
      </c>
      <c r="C216" s="185" t="s">
        <v>1811</v>
      </c>
      <c r="D216" s="176" t="s">
        <v>856</v>
      </c>
      <c r="E216" s="177">
        <v>4</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322</v>
      </c>
      <c r="T216" s="180" t="s">
        <v>291</v>
      </c>
      <c r="U216" s="160">
        <v>0</v>
      </c>
      <c r="V216" s="160">
        <f>ROUND(E216*U216,2)</f>
        <v>0</v>
      </c>
      <c r="W216" s="160"/>
      <c r="X216" s="150"/>
      <c r="Y216" s="150"/>
      <c r="Z216" s="150"/>
      <c r="AA216" s="150"/>
      <c r="AB216" s="150"/>
      <c r="AC216" s="150"/>
      <c r="AD216" s="150"/>
      <c r="AE216" s="150"/>
      <c r="AF216" s="150"/>
      <c r="AG216" s="150" t="s">
        <v>472</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2"/>
      <c r="D217" s="243"/>
      <c r="E217" s="243"/>
      <c r="F217" s="243"/>
      <c r="G217" s="243"/>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295</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74">
        <v>99</v>
      </c>
      <c r="B218" s="175" t="s">
        <v>649</v>
      </c>
      <c r="C218" s="185" t="s">
        <v>1813</v>
      </c>
      <c r="D218" s="176" t="s">
        <v>856</v>
      </c>
      <c r="E218" s="177">
        <v>2</v>
      </c>
      <c r="F218" s="178"/>
      <c r="G218" s="179">
        <f>ROUND(E218*F218,2)</f>
        <v>0</v>
      </c>
      <c r="H218" s="178"/>
      <c r="I218" s="179">
        <f>ROUND(E218*H218,2)</f>
        <v>0</v>
      </c>
      <c r="J218" s="178"/>
      <c r="K218" s="179">
        <f>ROUND(E218*J218,2)</f>
        <v>0</v>
      </c>
      <c r="L218" s="179">
        <v>21</v>
      </c>
      <c r="M218" s="179">
        <f>G218*(1+L218/100)</f>
        <v>0</v>
      </c>
      <c r="N218" s="179">
        <v>0</v>
      </c>
      <c r="O218" s="179">
        <f>ROUND(E218*N218,2)</f>
        <v>0</v>
      </c>
      <c r="P218" s="179">
        <v>0</v>
      </c>
      <c r="Q218" s="179">
        <f>ROUND(E218*P218,2)</f>
        <v>0</v>
      </c>
      <c r="R218" s="179"/>
      <c r="S218" s="179" t="s">
        <v>322</v>
      </c>
      <c r="T218" s="180" t="s">
        <v>291</v>
      </c>
      <c r="U218" s="160">
        <v>0</v>
      </c>
      <c r="V218" s="160">
        <f>ROUND(E218*U218,2)</f>
        <v>0</v>
      </c>
      <c r="W218" s="160"/>
      <c r="X218" s="150"/>
      <c r="Y218" s="150"/>
      <c r="Z218" s="150"/>
      <c r="AA218" s="150"/>
      <c r="AB218" s="150"/>
      <c r="AC218" s="150"/>
      <c r="AD218" s="150"/>
      <c r="AE218" s="150"/>
      <c r="AF218" s="150"/>
      <c r="AG218" s="150" t="s">
        <v>472</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2"/>
      <c r="D219" s="243"/>
      <c r="E219" s="243"/>
      <c r="F219" s="243"/>
      <c r="G219" s="243"/>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295</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74">
        <v>100</v>
      </c>
      <c r="B220" s="175" t="s">
        <v>1888</v>
      </c>
      <c r="C220" s="185" t="s">
        <v>1815</v>
      </c>
      <c r="D220" s="176" t="s">
        <v>856</v>
      </c>
      <c r="E220" s="177">
        <v>25</v>
      </c>
      <c r="F220" s="178"/>
      <c r="G220" s="179">
        <f>ROUND(E220*F220,2)</f>
        <v>0</v>
      </c>
      <c r="H220" s="178"/>
      <c r="I220" s="179">
        <f>ROUND(E220*H220,2)</f>
        <v>0</v>
      </c>
      <c r="J220" s="178"/>
      <c r="K220" s="179">
        <f>ROUND(E220*J220,2)</f>
        <v>0</v>
      </c>
      <c r="L220" s="179">
        <v>21</v>
      </c>
      <c r="M220" s="179">
        <f>G220*(1+L220/100)</f>
        <v>0</v>
      </c>
      <c r="N220" s="179">
        <v>0</v>
      </c>
      <c r="O220" s="179">
        <f>ROUND(E220*N220,2)</f>
        <v>0</v>
      </c>
      <c r="P220" s="179">
        <v>0</v>
      </c>
      <c r="Q220" s="179">
        <f>ROUND(E220*P220,2)</f>
        <v>0</v>
      </c>
      <c r="R220" s="179"/>
      <c r="S220" s="179" t="s">
        <v>322</v>
      </c>
      <c r="T220" s="180" t="s">
        <v>291</v>
      </c>
      <c r="U220" s="160">
        <v>0</v>
      </c>
      <c r="V220" s="160">
        <f>ROUND(E220*U220,2)</f>
        <v>0</v>
      </c>
      <c r="W220" s="160"/>
      <c r="X220" s="150"/>
      <c r="Y220" s="150"/>
      <c r="Z220" s="150"/>
      <c r="AA220" s="150"/>
      <c r="AB220" s="150"/>
      <c r="AC220" s="150"/>
      <c r="AD220" s="150"/>
      <c r="AE220" s="150"/>
      <c r="AF220" s="150"/>
      <c r="AG220" s="150" t="s">
        <v>472</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2"/>
      <c r="D221" s="243"/>
      <c r="E221" s="243"/>
      <c r="F221" s="243"/>
      <c r="G221" s="243"/>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295</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22.5" outlineLevel="1" x14ac:dyDescent="0.2">
      <c r="A222" s="174">
        <v>101</v>
      </c>
      <c r="B222" s="175" t="s">
        <v>1889</v>
      </c>
      <c r="C222" s="185" t="s">
        <v>1817</v>
      </c>
      <c r="D222" s="176" t="s">
        <v>856</v>
      </c>
      <c r="E222" s="177">
        <v>12</v>
      </c>
      <c r="F222" s="178"/>
      <c r="G222" s="179">
        <f>ROUND(E222*F222,2)</f>
        <v>0</v>
      </c>
      <c r="H222" s="178"/>
      <c r="I222" s="179">
        <f>ROUND(E222*H222,2)</f>
        <v>0</v>
      </c>
      <c r="J222" s="178"/>
      <c r="K222" s="179">
        <f>ROUND(E222*J222,2)</f>
        <v>0</v>
      </c>
      <c r="L222" s="179">
        <v>21</v>
      </c>
      <c r="M222" s="179">
        <f>G222*(1+L222/100)</f>
        <v>0</v>
      </c>
      <c r="N222" s="179">
        <v>0</v>
      </c>
      <c r="O222" s="179">
        <f>ROUND(E222*N222,2)</f>
        <v>0</v>
      </c>
      <c r="P222" s="179">
        <v>0</v>
      </c>
      <c r="Q222" s="179">
        <f>ROUND(E222*P222,2)</f>
        <v>0</v>
      </c>
      <c r="R222" s="179"/>
      <c r="S222" s="179" t="s">
        <v>322</v>
      </c>
      <c r="T222" s="180" t="s">
        <v>291</v>
      </c>
      <c r="U222" s="160">
        <v>0</v>
      </c>
      <c r="V222" s="160">
        <f>ROUND(E222*U222,2)</f>
        <v>0</v>
      </c>
      <c r="W222" s="160"/>
      <c r="X222" s="150"/>
      <c r="Y222" s="150"/>
      <c r="Z222" s="150"/>
      <c r="AA222" s="150"/>
      <c r="AB222" s="150"/>
      <c r="AC222" s="150"/>
      <c r="AD222" s="150"/>
      <c r="AE222" s="150"/>
      <c r="AF222" s="150"/>
      <c r="AG222" s="150" t="s">
        <v>472</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42"/>
      <c r="D223" s="243"/>
      <c r="E223" s="243"/>
      <c r="F223" s="243"/>
      <c r="G223" s="243"/>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295</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ht="22.5" outlineLevel="1" x14ac:dyDescent="0.2">
      <c r="A224" s="174">
        <v>102</v>
      </c>
      <c r="B224" s="175" t="s">
        <v>1890</v>
      </c>
      <c r="C224" s="185" t="s">
        <v>1819</v>
      </c>
      <c r="D224" s="176" t="s">
        <v>856</v>
      </c>
      <c r="E224" s="177">
        <v>2</v>
      </c>
      <c r="F224" s="178"/>
      <c r="G224" s="179">
        <f>ROUND(E224*F224,2)</f>
        <v>0</v>
      </c>
      <c r="H224" s="178"/>
      <c r="I224" s="179">
        <f>ROUND(E224*H224,2)</f>
        <v>0</v>
      </c>
      <c r="J224" s="178"/>
      <c r="K224" s="179">
        <f>ROUND(E224*J224,2)</f>
        <v>0</v>
      </c>
      <c r="L224" s="179">
        <v>21</v>
      </c>
      <c r="M224" s="179">
        <f>G224*(1+L224/100)</f>
        <v>0</v>
      </c>
      <c r="N224" s="179">
        <v>0</v>
      </c>
      <c r="O224" s="179">
        <f>ROUND(E224*N224,2)</f>
        <v>0</v>
      </c>
      <c r="P224" s="179">
        <v>0</v>
      </c>
      <c r="Q224" s="179">
        <f>ROUND(E224*P224,2)</f>
        <v>0</v>
      </c>
      <c r="R224" s="179"/>
      <c r="S224" s="179" t="s">
        <v>322</v>
      </c>
      <c r="T224" s="180" t="s">
        <v>291</v>
      </c>
      <c r="U224" s="160">
        <v>0</v>
      </c>
      <c r="V224" s="160">
        <f>ROUND(E224*U224,2)</f>
        <v>0</v>
      </c>
      <c r="W224" s="160"/>
      <c r="X224" s="150"/>
      <c r="Y224" s="150"/>
      <c r="Z224" s="150"/>
      <c r="AA224" s="150"/>
      <c r="AB224" s="150"/>
      <c r="AC224" s="150"/>
      <c r="AD224" s="150"/>
      <c r="AE224" s="150"/>
      <c r="AF224" s="150"/>
      <c r="AG224" s="150" t="s">
        <v>472</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2"/>
      <c r="D225" s="243"/>
      <c r="E225" s="243"/>
      <c r="F225" s="243"/>
      <c r="G225" s="243"/>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295</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ht="22.5" outlineLevel="1" x14ac:dyDescent="0.2">
      <c r="A226" s="174">
        <v>103</v>
      </c>
      <c r="B226" s="175" t="s">
        <v>1891</v>
      </c>
      <c r="C226" s="185" t="s">
        <v>1821</v>
      </c>
      <c r="D226" s="176" t="s">
        <v>856</v>
      </c>
      <c r="E226" s="177">
        <v>1</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322</v>
      </c>
      <c r="T226" s="180" t="s">
        <v>291</v>
      </c>
      <c r="U226" s="160">
        <v>0</v>
      </c>
      <c r="V226" s="160">
        <f>ROUND(E226*U226,2)</f>
        <v>0</v>
      </c>
      <c r="W226" s="160"/>
      <c r="X226" s="150"/>
      <c r="Y226" s="150"/>
      <c r="Z226" s="150"/>
      <c r="AA226" s="150"/>
      <c r="AB226" s="150"/>
      <c r="AC226" s="150"/>
      <c r="AD226" s="150"/>
      <c r="AE226" s="150"/>
      <c r="AF226" s="150"/>
      <c r="AG226" s="150" t="s">
        <v>472</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42"/>
      <c r="D227" s="243"/>
      <c r="E227" s="243"/>
      <c r="F227" s="243"/>
      <c r="G227" s="243"/>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295</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74">
        <v>104</v>
      </c>
      <c r="B228" s="175" t="s">
        <v>1892</v>
      </c>
      <c r="C228" s="185" t="s">
        <v>1823</v>
      </c>
      <c r="D228" s="176" t="s">
        <v>856</v>
      </c>
      <c r="E228" s="177">
        <v>1</v>
      </c>
      <c r="F228" s="178"/>
      <c r="G228" s="179">
        <f>ROUND(E228*F228,2)</f>
        <v>0</v>
      </c>
      <c r="H228" s="178"/>
      <c r="I228" s="179">
        <f>ROUND(E228*H228,2)</f>
        <v>0</v>
      </c>
      <c r="J228" s="178"/>
      <c r="K228" s="179">
        <f>ROUND(E228*J228,2)</f>
        <v>0</v>
      </c>
      <c r="L228" s="179">
        <v>21</v>
      </c>
      <c r="M228" s="179">
        <f>G228*(1+L228/100)</f>
        <v>0</v>
      </c>
      <c r="N228" s="179">
        <v>0</v>
      </c>
      <c r="O228" s="179">
        <f>ROUND(E228*N228,2)</f>
        <v>0</v>
      </c>
      <c r="P228" s="179">
        <v>0</v>
      </c>
      <c r="Q228" s="179">
        <f>ROUND(E228*P228,2)</f>
        <v>0</v>
      </c>
      <c r="R228" s="179"/>
      <c r="S228" s="179" t="s">
        <v>322</v>
      </c>
      <c r="T228" s="180" t="s">
        <v>291</v>
      </c>
      <c r="U228" s="160">
        <v>0</v>
      </c>
      <c r="V228" s="160">
        <f>ROUND(E228*U228,2)</f>
        <v>0</v>
      </c>
      <c r="W228" s="160"/>
      <c r="X228" s="150"/>
      <c r="Y228" s="150"/>
      <c r="Z228" s="150"/>
      <c r="AA228" s="150"/>
      <c r="AB228" s="150"/>
      <c r="AC228" s="150"/>
      <c r="AD228" s="150"/>
      <c r="AE228" s="150"/>
      <c r="AF228" s="150"/>
      <c r="AG228" s="150" t="s">
        <v>472</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42"/>
      <c r="D229" s="243"/>
      <c r="E229" s="243"/>
      <c r="F229" s="243"/>
      <c r="G229" s="243"/>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295</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74">
        <v>105</v>
      </c>
      <c r="B230" s="175" t="s">
        <v>1893</v>
      </c>
      <c r="C230" s="185" t="s">
        <v>1825</v>
      </c>
      <c r="D230" s="176" t="s">
        <v>856</v>
      </c>
      <c r="E230" s="177">
        <v>1</v>
      </c>
      <c r="F230" s="178"/>
      <c r="G230" s="179">
        <f>ROUND(E230*F230,2)</f>
        <v>0</v>
      </c>
      <c r="H230" s="178"/>
      <c r="I230" s="179">
        <f>ROUND(E230*H230,2)</f>
        <v>0</v>
      </c>
      <c r="J230" s="178"/>
      <c r="K230" s="179">
        <f>ROUND(E230*J230,2)</f>
        <v>0</v>
      </c>
      <c r="L230" s="179">
        <v>21</v>
      </c>
      <c r="M230" s="179">
        <f>G230*(1+L230/100)</f>
        <v>0</v>
      </c>
      <c r="N230" s="179">
        <v>0</v>
      </c>
      <c r="O230" s="179">
        <f>ROUND(E230*N230,2)</f>
        <v>0</v>
      </c>
      <c r="P230" s="179">
        <v>0</v>
      </c>
      <c r="Q230" s="179">
        <f>ROUND(E230*P230,2)</f>
        <v>0</v>
      </c>
      <c r="R230" s="179"/>
      <c r="S230" s="179" t="s">
        <v>322</v>
      </c>
      <c r="T230" s="180" t="s">
        <v>291</v>
      </c>
      <c r="U230" s="160">
        <v>0</v>
      </c>
      <c r="V230" s="160">
        <f>ROUND(E230*U230,2)</f>
        <v>0</v>
      </c>
      <c r="W230" s="160"/>
      <c r="X230" s="150"/>
      <c r="Y230" s="150"/>
      <c r="Z230" s="150"/>
      <c r="AA230" s="150"/>
      <c r="AB230" s="150"/>
      <c r="AC230" s="150"/>
      <c r="AD230" s="150"/>
      <c r="AE230" s="150"/>
      <c r="AF230" s="150"/>
      <c r="AG230" s="150" t="s">
        <v>472</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42"/>
      <c r="D231" s="243"/>
      <c r="E231" s="243"/>
      <c r="F231" s="243"/>
      <c r="G231" s="243"/>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295</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74">
        <v>106</v>
      </c>
      <c r="B232" s="175" t="s">
        <v>1894</v>
      </c>
      <c r="C232" s="185" t="s">
        <v>1827</v>
      </c>
      <c r="D232" s="176" t="s">
        <v>856</v>
      </c>
      <c r="E232" s="177">
        <v>2</v>
      </c>
      <c r="F232" s="178"/>
      <c r="G232" s="179">
        <f>ROUND(E232*F232,2)</f>
        <v>0</v>
      </c>
      <c r="H232" s="178"/>
      <c r="I232" s="179">
        <f>ROUND(E232*H232,2)</f>
        <v>0</v>
      </c>
      <c r="J232" s="178"/>
      <c r="K232" s="179">
        <f>ROUND(E232*J232,2)</f>
        <v>0</v>
      </c>
      <c r="L232" s="179">
        <v>21</v>
      </c>
      <c r="M232" s="179">
        <f>G232*(1+L232/100)</f>
        <v>0</v>
      </c>
      <c r="N232" s="179">
        <v>0</v>
      </c>
      <c r="O232" s="179">
        <f>ROUND(E232*N232,2)</f>
        <v>0</v>
      </c>
      <c r="P232" s="179">
        <v>0</v>
      </c>
      <c r="Q232" s="179">
        <f>ROUND(E232*P232,2)</f>
        <v>0</v>
      </c>
      <c r="R232" s="179"/>
      <c r="S232" s="179" t="s">
        <v>322</v>
      </c>
      <c r="T232" s="180" t="s">
        <v>291</v>
      </c>
      <c r="U232" s="160">
        <v>0</v>
      </c>
      <c r="V232" s="160">
        <f>ROUND(E232*U232,2)</f>
        <v>0</v>
      </c>
      <c r="W232" s="160"/>
      <c r="X232" s="150"/>
      <c r="Y232" s="150"/>
      <c r="Z232" s="150"/>
      <c r="AA232" s="150"/>
      <c r="AB232" s="150"/>
      <c r="AC232" s="150"/>
      <c r="AD232" s="150"/>
      <c r="AE232" s="150"/>
      <c r="AF232" s="150"/>
      <c r="AG232" s="150" t="s">
        <v>472</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2"/>
      <c r="D233" s="243"/>
      <c r="E233" s="243"/>
      <c r="F233" s="243"/>
      <c r="G233" s="243"/>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295</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22.5" outlineLevel="1" x14ac:dyDescent="0.2">
      <c r="A234" s="174">
        <v>107</v>
      </c>
      <c r="B234" s="175" t="s">
        <v>1895</v>
      </c>
      <c r="C234" s="185" t="s">
        <v>1829</v>
      </c>
      <c r="D234" s="176" t="s">
        <v>856</v>
      </c>
      <c r="E234" s="177">
        <v>1</v>
      </c>
      <c r="F234" s="178"/>
      <c r="G234" s="179">
        <f>ROUND(E234*F234,2)</f>
        <v>0</v>
      </c>
      <c r="H234" s="178"/>
      <c r="I234" s="179">
        <f>ROUND(E234*H234,2)</f>
        <v>0</v>
      </c>
      <c r="J234" s="178"/>
      <c r="K234" s="179">
        <f>ROUND(E234*J234,2)</f>
        <v>0</v>
      </c>
      <c r="L234" s="179">
        <v>21</v>
      </c>
      <c r="M234" s="179">
        <f>G234*(1+L234/100)</f>
        <v>0</v>
      </c>
      <c r="N234" s="179">
        <v>0</v>
      </c>
      <c r="O234" s="179">
        <f>ROUND(E234*N234,2)</f>
        <v>0</v>
      </c>
      <c r="P234" s="179">
        <v>0</v>
      </c>
      <c r="Q234" s="179">
        <f>ROUND(E234*P234,2)</f>
        <v>0</v>
      </c>
      <c r="R234" s="179"/>
      <c r="S234" s="179" t="s">
        <v>322</v>
      </c>
      <c r="T234" s="180" t="s">
        <v>291</v>
      </c>
      <c r="U234" s="160">
        <v>0</v>
      </c>
      <c r="V234" s="160">
        <f>ROUND(E234*U234,2)</f>
        <v>0</v>
      </c>
      <c r="W234" s="160"/>
      <c r="X234" s="150"/>
      <c r="Y234" s="150"/>
      <c r="Z234" s="150"/>
      <c r="AA234" s="150"/>
      <c r="AB234" s="150"/>
      <c r="AC234" s="150"/>
      <c r="AD234" s="150"/>
      <c r="AE234" s="150"/>
      <c r="AF234" s="150"/>
      <c r="AG234" s="150" t="s">
        <v>472</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42"/>
      <c r="D235" s="243"/>
      <c r="E235" s="243"/>
      <c r="F235" s="243"/>
      <c r="G235" s="243"/>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295</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74">
        <v>108</v>
      </c>
      <c r="B236" s="175" t="s">
        <v>1896</v>
      </c>
      <c r="C236" s="185" t="s">
        <v>1831</v>
      </c>
      <c r="D236" s="176" t="s">
        <v>856</v>
      </c>
      <c r="E236" s="177">
        <v>1</v>
      </c>
      <c r="F236" s="178"/>
      <c r="G236" s="179">
        <f>ROUND(E236*F236,2)</f>
        <v>0</v>
      </c>
      <c r="H236" s="178"/>
      <c r="I236" s="179">
        <f>ROUND(E236*H236,2)</f>
        <v>0</v>
      </c>
      <c r="J236" s="178"/>
      <c r="K236" s="179">
        <f>ROUND(E236*J236,2)</f>
        <v>0</v>
      </c>
      <c r="L236" s="179">
        <v>21</v>
      </c>
      <c r="M236" s="179">
        <f>G236*(1+L236/100)</f>
        <v>0</v>
      </c>
      <c r="N236" s="179">
        <v>0</v>
      </c>
      <c r="O236" s="179">
        <f>ROUND(E236*N236,2)</f>
        <v>0</v>
      </c>
      <c r="P236" s="179">
        <v>0</v>
      </c>
      <c r="Q236" s="179">
        <f>ROUND(E236*P236,2)</f>
        <v>0</v>
      </c>
      <c r="R236" s="179"/>
      <c r="S236" s="179" t="s">
        <v>322</v>
      </c>
      <c r="T236" s="180" t="s">
        <v>291</v>
      </c>
      <c r="U236" s="160">
        <v>0</v>
      </c>
      <c r="V236" s="160">
        <f>ROUND(E236*U236,2)</f>
        <v>0</v>
      </c>
      <c r="W236" s="160"/>
      <c r="X236" s="150"/>
      <c r="Y236" s="150"/>
      <c r="Z236" s="150"/>
      <c r="AA236" s="150"/>
      <c r="AB236" s="150"/>
      <c r="AC236" s="150"/>
      <c r="AD236" s="150"/>
      <c r="AE236" s="150"/>
      <c r="AF236" s="150"/>
      <c r="AG236" s="150" t="s">
        <v>472</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42"/>
      <c r="D237" s="243"/>
      <c r="E237" s="243"/>
      <c r="F237" s="243"/>
      <c r="G237" s="243"/>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295</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33.75" outlineLevel="1" x14ac:dyDescent="0.2">
      <c r="A238" s="174">
        <v>109</v>
      </c>
      <c r="B238" s="175" t="s">
        <v>1897</v>
      </c>
      <c r="C238" s="185" t="s">
        <v>1833</v>
      </c>
      <c r="D238" s="176" t="s">
        <v>856</v>
      </c>
      <c r="E238" s="177">
        <v>2</v>
      </c>
      <c r="F238" s="178"/>
      <c r="G238" s="179">
        <f>ROUND(E238*F238,2)</f>
        <v>0</v>
      </c>
      <c r="H238" s="178"/>
      <c r="I238" s="179">
        <f>ROUND(E238*H238,2)</f>
        <v>0</v>
      </c>
      <c r="J238" s="178"/>
      <c r="K238" s="179">
        <f>ROUND(E238*J238,2)</f>
        <v>0</v>
      </c>
      <c r="L238" s="179">
        <v>21</v>
      </c>
      <c r="M238" s="179">
        <f>G238*(1+L238/100)</f>
        <v>0</v>
      </c>
      <c r="N238" s="179">
        <v>0</v>
      </c>
      <c r="O238" s="179">
        <f>ROUND(E238*N238,2)</f>
        <v>0</v>
      </c>
      <c r="P238" s="179">
        <v>0</v>
      </c>
      <c r="Q238" s="179">
        <f>ROUND(E238*P238,2)</f>
        <v>0</v>
      </c>
      <c r="R238" s="179"/>
      <c r="S238" s="179" t="s">
        <v>322</v>
      </c>
      <c r="T238" s="180" t="s">
        <v>291</v>
      </c>
      <c r="U238" s="160">
        <v>0</v>
      </c>
      <c r="V238" s="160">
        <f>ROUND(E238*U238,2)</f>
        <v>0</v>
      </c>
      <c r="W238" s="160"/>
      <c r="X238" s="150"/>
      <c r="Y238" s="150"/>
      <c r="Z238" s="150"/>
      <c r="AA238" s="150"/>
      <c r="AB238" s="150"/>
      <c r="AC238" s="150"/>
      <c r="AD238" s="150"/>
      <c r="AE238" s="150"/>
      <c r="AF238" s="150"/>
      <c r="AG238" s="150" t="s">
        <v>472</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57"/>
      <c r="B239" s="158"/>
      <c r="C239" s="244" t="s">
        <v>1834</v>
      </c>
      <c r="D239" s="245"/>
      <c r="E239" s="245"/>
      <c r="F239" s="245"/>
      <c r="G239" s="245"/>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294</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81" t="str">
        <f>C239</f>
        <v>4xprogramovatelný vstupní kontakt, 4x programovatelný digitální vstup, signalizace, alarmová hlášení, připojení a přeženos dat pomocí RS485 s protokolem BMS) D1.04.06-113</v>
      </c>
      <c r="BB239" s="150"/>
      <c r="BC239" s="150"/>
      <c r="BD239" s="150"/>
      <c r="BE239" s="150"/>
      <c r="BF239" s="150"/>
      <c r="BG239" s="150"/>
      <c r="BH239" s="150"/>
    </row>
    <row r="240" spans="1:60" outlineLevel="1" x14ac:dyDescent="0.2">
      <c r="A240" s="157"/>
      <c r="B240" s="158"/>
      <c r="C240" s="246"/>
      <c r="D240" s="247"/>
      <c r="E240" s="247"/>
      <c r="F240" s="247"/>
      <c r="G240" s="247"/>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295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110</v>
      </c>
      <c r="B241" s="175" t="s">
        <v>1898</v>
      </c>
      <c r="C241" s="185" t="s">
        <v>1836</v>
      </c>
      <c r="D241" s="176" t="s">
        <v>856</v>
      </c>
      <c r="E241" s="177">
        <v>2</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322</v>
      </c>
      <c r="T241" s="180" t="s">
        <v>291</v>
      </c>
      <c r="U241" s="160">
        <v>0</v>
      </c>
      <c r="V241" s="160">
        <f>ROUND(E241*U241,2)</f>
        <v>0</v>
      </c>
      <c r="W241" s="160"/>
      <c r="X241" s="150"/>
      <c r="Y241" s="150"/>
      <c r="Z241" s="150"/>
      <c r="AA241" s="150"/>
      <c r="AB241" s="150"/>
      <c r="AC241" s="150"/>
      <c r="AD241" s="150"/>
      <c r="AE241" s="150"/>
      <c r="AF241" s="150"/>
      <c r="AG241" s="150" t="s">
        <v>472</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295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33.75" outlineLevel="1" x14ac:dyDescent="0.2">
      <c r="A243" s="174">
        <v>111</v>
      </c>
      <c r="B243" s="175" t="s">
        <v>1899</v>
      </c>
      <c r="C243" s="185" t="s">
        <v>1838</v>
      </c>
      <c r="D243" s="176" t="s">
        <v>856</v>
      </c>
      <c r="E243" s="177">
        <v>1</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322</v>
      </c>
      <c r="T243" s="180" t="s">
        <v>291</v>
      </c>
      <c r="U243" s="160">
        <v>0</v>
      </c>
      <c r="V243" s="160">
        <f>ROUND(E243*U243,2)</f>
        <v>0</v>
      </c>
      <c r="W243" s="160"/>
      <c r="X243" s="150"/>
      <c r="Y243" s="150"/>
      <c r="Z243" s="150"/>
      <c r="AA243" s="150"/>
      <c r="AB243" s="150"/>
      <c r="AC243" s="150"/>
      <c r="AD243" s="150"/>
      <c r="AE243" s="150"/>
      <c r="AF243" s="150"/>
      <c r="AG243" s="150" t="s">
        <v>472</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2"/>
      <c r="D244" s="243"/>
      <c r="E244" s="243"/>
      <c r="F244" s="243"/>
      <c r="G244" s="243"/>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295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ht="33.75" outlineLevel="1" x14ac:dyDescent="0.2">
      <c r="A245" s="174">
        <v>112</v>
      </c>
      <c r="B245" s="175" t="s">
        <v>1900</v>
      </c>
      <c r="C245" s="185" t="s">
        <v>1840</v>
      </c>
      <c r="D245" s="176" t="s">
        <v>856</v>
      </c>
      <c r="E245" s="177">
        <v>1</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322</v>
      </c>
      <c r="T245" s="180" t="s">
        <v>291</v>
      </c>
      <c r="U245" s="160">
        <v>0</v>
      </c>
      <c r="V245" s="160">
        <f>ROUND(E245*U245,2)</f>
        <v>0</v>
      </c>
      <c r="W245" s="160"/>
      <c r="X245" s="150"/>
      <c r="Y245" s="150"/>
      <c r="Z245" s="150"/>
      <c r="AA245" s="150"/>
      <c r="AB245" s="150"/>
      <c r="AC245" s="150"/>
      <c r="AD245" s="150"/>
      <c r="AE245" s="150"/>
      <c r="AF245" s="150"/>
      <c r="AG245" s="150" t="s">
        <v>472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42"/>
      <c r="D246" s="243"/>
      <c r="E246" s="243"/>
      <c r="F246" s="243"/>
      <c r="G246" s="243"/>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295</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74">
        <v>113</v>
      </c>
      <c r="B247" s="175" t="s">
        <v>1901</v>
      </c>
      <c r="C247" s="185" t="s">
        <v>1842</v>
      </c>
      <c r="D247" s="176" t="s">
        <v>856</v>
      </c>
      <c r="E247" s="177">
        <v>2</v>
      </c>
      <c r="F247" s="178"/>
      <c r="G247" s="179">
        <f>ROUND(E247*F247,2)</f>
        <v>0</v>
      </c>
      <c r="H247" s="178"/>
      <c r="I247" s="179">
        <f>ROUND(E247*H247,2)</f>
        <v>0</v>
      </c>
      <c r="J247" s="178"/>
      <c r="K247" s="179">
        <f>ROUND(E247*J247,2)</f>
        <v>0</v>
      </c>
      <c r="L247" s="179">
        <v>21</v>
      </c>
      <c r="M247" s="179">
        <f>G247*(1+L247/100)</f>
        <v>0</v>
      </c>
      <c r="N247" s="179">
        <v>0</v>
      </c>
      <c r="O247" s="179">
        <f>ROUND(E247*N247,2)</f>
        <v>0</v>
      </c>
      <c r="P247" s="179">
        <v>0</v>
      </c>
      <c r="Q247" s="179">
        <f>ROUND(E247*P247,2)</f>
        <v>0</v>
      </c>
      <c r="R247" s="179"/>
      <c r="S247" s="179" t="s">
        <v>322</v>
      </c>
      <c r="T247" s="180" t="s">
        <v>291</v>
      </c>
      <c r="U247" s="160">
        <v>0</v>
      </c>
      <c r="V247" s="160">
        <f>ROUND(E247*U247,2)</f>
        <v>0</v>
      </c>
      <c r="W247" s="160"/>
      <c r="X247" s="150"/>
      <c r="Y247" s="150"/>
      <c r="Z247" s="150"/>
      <c r="AA247" s="150"/>
      <c r="AB247" s="150"/>
      <c r="AC247" s="150"/>
      <c r="AD247" s="150"/>
      <c r="AE247" s="150"/>
      <c r="AF247" s="150"/>
      <c r="AG247" s="150" t="s">
        <v>472</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2"/>
      <c r="D248" s="243"/>
      <c r="E248" s="243"/>
      <c r="F248" s="243"/>
      <c r="G248" s="243"/>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295</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74">
        <v>114</v>
      </c>
      <c r="B249" s="175" t="s">
        <v>1902</v>
      </c>
      <c r="C249" s="185" t="s">
        <v>1844</v>
      </c>
      <c r="D249" s="176" t="s">
        <v>856</v>
      </c>
      <c r="E249" s="177">
        <v>1</v>
      </c>
      <c r="F249" s="178"/>
      <c r="G249" s="179">
        <f>ROUND(E249*F249,2)</f>
        <v>0</v>
      </c>
      <c r="H249" s="178"/>
      <c r="I249" s="179">
        <f>ROUND(E249*H249,2)</f>
        <v>0</v>
      </c>
      <c r="J249" s="178"/>
      <c r="K249" s="179">
        <f>ROUND(E249*J249,2)</f>
        <v>0</v>
      </c>
      <c r="L249" s="179">
        <v>21</v>
      </c>
      <c r="M249" s="179">
        <f>G249*(1+L249/100)</f>
        <v>0</v>
      </c>
      <c r="N249" s="179">
        <v>0</v>
      </c>
      <c r="O249" s="179">
        <f>ROUND(E249*N249,2)</f>
        <v>0</v>
      </c>
      <c r="P249" s="179">
        <v>0</v>
      </c>
      <c r="Q249" s="179">
        <f>ROUND(E249*P249,2)</f>
        <v>0</v>
      </c>
      <c r="R249" s="179"/>
      <c r="S249" s="179" t="s">
        <v>322</v>
      </c>
      <c r="T249" s="180" t="s">
        <v>291</v>
      </c>
      <c r="U249" s="160">
        <v>0</v>
      </c>
      <c r="V249" s="160">
        <f>ROUND(E249*U249,2)</f>
        <v>0</v>
      </c>
      <c r="W249" s="160"/>
      <c r="X249" s="150"/>
      <c r="Y249" s="150"/>
      <c r="Z249" s="150"/>
      <c r="AA249" s="150"/>
      <c r="AB249" s="150"/>
      <c r="AC249" s="150"/>
      <c r="AD249" s="150"/>
      <c r="AE249" s="150"/>
      <c r="AF249" s="150"/>
      <c r="AG249" s="150" t="s">
        <v>472</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2"/>
      <c r="D250" s="243"/>
      <c r="E250" s="243"/>
      <c r="F250" s="243"/>
      <c r="G250" s="243"/>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295</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74">
        <v>115</v>
      </c>
      <c r="B251" s="175" t="s">
        <v>1903</v>
      </c>
      <c r="C251" s="185" t="s">
        <v>1846</v>
      </c>
      <c r="D251" s="176" t="s">
        <v>856</v>
      </c>
      <c r="E251" s="177">
        <v>1</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322</v>
      </c>
      <c r="T251" s="180" t="s">
        <v>291</v>
      </c>
      <c r="U251" s="160">
        <v>0</v>
      </c>
      <c r="V251" s="160">
        <f>ROUND(E251*U251,2)</f>
        <v>0</v>
      </c>
      <c r="W251" s="160"/>
      <c r="X251" s="150"/>
      <c r="Y251" s="150"/>
      <c r="Z251" s="150"/>
      <c r="AA251" s="150"/>
      <c r="AB251" s="150"/>
      <c r="AC251" s="150"/>
      <c r="AD251" s="150"/>
      <c r="AE251" s="150"/>
      <c r="AF251" s="150"/>
      <c r="AG251" s="150" t="s">
        <v>472</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2"/>
      <c r="D252" s="243"/>
      <c r="E252" s="243"/>
      <c r="F252" s="243"/>
      <c r="G252" s="243"/>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295</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74">
        <v>116</v>
      </c>
      <c r="B253" s="175" t="s">
        <v>1904</v>
      </c>
      <c r="C253" s="185" t="s">
        <v>1847</v>
      </c>
      <c r="D253" s="176" t="s">
        <v>856</v>
      </c>
      <c r="E253" s="177">
        <v>2</v>
      </c>
      <c r="F253" s="178"/>
      <c r="G253" s="179">
        <f>ROUND(E253*F253,2)</f>
        <v>0</v>
      </c>
      <c r="H253" s="178"/>
      <c r="I253" s="179">
        <f>ROUND(E253*H253,2)</f>
        <v>0</v>
      </c>
      <c r="J253" s="178"/>
      <c r="K253" s="179">
        <f>ROUND(E253*J253,2)</f>
        <v>0</v>
      </c>
      <c r="L253" s="179">
        <v>21</v>
      </c>
      <c r="M253" s="179">
        <f>G253*(1+L253/100)</f>
        <v>0</v>
      </c>
      <c r="N253" s="179">
        <v>0</v>
      </c>
      <c r="O253" s="179">
        <f>ROUND(E253*N253,2)</f>
        <v>0</v>
      </c>
      <c r="P253" s="179">
        <v>0</v>
      </c>
      <c r="Q253" s="179">
        <f>ROUND(E253*P253,2)</f>
        <v>0</v>
      </c>
      <c r="R253" s="179"/>
      <c r="S253" s="179" t="s">
        <v>322</v>
      </c>
      <c r="T253" s="180" t="s">
        <v>291</v>
      </c>
      <c r="U253" s="160">
        <v>0</v>
      </c>
      <c r="V253" s="160">
        <f>ROUND(E253*U253,2)</f>
        <v>0</v>
      </c>
      <c r="W253" s="160"/>
      <c r="X253" s="150"/>
      <c r="Y253" s="150"/>
      <c r="Z253" s="150"/>
      <c r="AA253" s="150"/>
      <c r="AB253" s="150"/>
      <c r="AC253" s="150"/>
      <c r="AD253" s="150"/>
      <c r="AE253" s="150"/>
      <c r="AF253" s="150"/>
      <c r="AG253" s="150" t="s">
        <v>472</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2"/>
      <c r="D254" s="243"/>
      <c r="E254" s="243"/>
      <c r="F254" s="243"/>
      <c r="G254" s="243"/>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295</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ht="22.5" outlineLevel="1" x14ac:dyDescent="0.2">
      <c r="A255" s="174">
        <v>117</v>
      </c>
      <c r="B255" s="175" t="s">
        <v>1905</v>
      </c>
      <c r="C255" s="185" t="s">
        <v>1848</v>
      </c>
      <c r="D255" s="176" t="s">
        <v>856</v>
      </c>
      <c r="E255" s="177">
        <v>4</v>
      </c>
      <c r="F255" s="178"/>
      <c r="G255" s="179">
        <f>ROUND(E255*F255,2)</f>
        <v>0</v>
      </c>
      <c r="H255" s="178"/>
      <c r="I255" s="179">
        <f>ROUND(E255*H255,2)</f>
        <v>0</v>
      </c>
      <c r="J255" s="178"/>
      <c r="K255" s="179">
        <f>ROUND(E255*J255,2)</f>
        <v>0</v>
      </c>
      <c r="L255" s="179">
        <v>21</v>
      </c>
      <c r="M255" s="179">
        <f>G255*(1+L255/100)</f>
        <v>0</v>
      </c>
      <c r="N255" s="179">
        <v>0</v>
      </c>
      <c r="O255" s="179">
        <f>ROUND(E255*N255,2)</f>
        <v>0</v>
      </c>
      <c r="P255" s="179">
        <v>0</v>
      </c>
      <c r="Q255" s="179">
        <f>ROUND(E255*P255,2)</f>
        <v>0</v>
      </c>
      <c r="R255" s="179"/>
      <c r="S255" s="179" t="s">
        <v>322</v>
      </c>
      <c r="T255" s="180" t="s">
        <v>291</v>
      </c>
      <c r="U255" s="160">
        <v>0</v>
      </c>
      <c r="V255" s="160">
        <f>ROUND(E255*U255,2)</f>
        <v>0</v>
      </c>
      <c r="W255" s="160"/>
      <c r="X255" s="150"/>
      <c r="Y255" s="150"/>
      <c r="Z255" s="150"/>
      <c r="AA255" s="150"/>
      <c r="AB255" s="150"/>
      <c r="AC255" s="150"/>
      <c r="AD255" s="150"/>
      <c r="AE255" s="150"/>
      <c r="AF255" s="150"/>
      <c r="AG255" s="150" t="s">
        <v>472</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2"/>
      <c r="D256" s="243"/>
      <c r="E256" s="243"/>
      <c r="F256" s="243"/>
      <c r="G256" s="243"/>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295</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ht="22.5" outlineLevel="1" x14ac:dyDescent="0.2">
      <c r="A257" s="174">
        <v>118</v>
      </c>
      <c r="B257" s="175" t="s">
        <v>1906</v>
      </c>
      <c r="C257" s="185" t="s">
        <v>1850</v>
      </c>
      <c r="D257" s="176" t="s">
        <v>856</v>
      </c>
      <c r="E257" s="177">
        <v>2</v>
      </c>
      <c r="F257" s="178"/>
      <c r="G257" s="179">
        <f>ROUND(E257*F257,2)</f>
        <v>0</v>
      </c>
      <c r="H257" s="178"/>
      <c r="I257" s="179">
        <f>ROUND(E257*H257,2)</f>
        <v>0</v>
      </c>
      <c r="J257" s="178"/>
      <c r="K257" s="179">
        <f>ROUND(E257*J257,2)</f>
        <v>0</v>
      </c>
      <c r="L257" s="179">
        <v>21</v>
      </c>
      <c r="M257" s="179">
        <f>G257*(1+L257/100)</f>
        <v>0</v>
      </c>
      <c r="N257" s="179">
        <v>0</v>
      </c>
      <c r="O257" s="179">
        <f>ROUND(E257*N257,2)</f>
        <v>0</v>
      </c>
      <c r="P257" s="179">
        <v>0</v>
      </c>
      <c r="Q257" s="179">
        <f>ROUND(E257*P257,2)</f>
        <v>0</v>
      </c>
      <c r="R257" s="179"/>
      <c r="S257" s="179" t="s">
        <v>322</v>
      </c>
      <c r="T257" s="180" t="s">
        <v>291</v>
      </c>
      <c r="U257" s="160">
        <v>0</v>
      </c>
      <c r="V257" s="160">
        <f>ROUND(E257*U257,2)</f>
        <v>0</v>
      </c>
      <c r="W257" s="160"/>
      <c r="X257" s="150"/>
      <c r="Y257" s="150"/>
      <c r="Z257" s="150"/>
      <c r="AA257" s="150"/>
      <c r="AB257" s="150"/>
      <c r="AC257" s="150"/>
      <c r="AD257" s="150"/>
      <c r="AE257" s="150"/>
      <c r="AF257" s="150"/>
      <c r="AG257" s="150" t="s">
        <v>472</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42"/>
      <c r="D258" s="243"/>
      <c r="E258" s="243"/>
      <c r="F258" s="243"/>
      <c r="G258" s="243"/>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295</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ht="22.5" outlineLevel="1" x14ac:dyDescent="0.2">
      <c r="A259" s="174">
        <v>119</v>
      </c>
      <c r="B259" s="175" t="s">
        <v>1907</v>
      </c>
      <c r="C259" s="185" t="s">
        <v>1908</v>
      </c>
      <c r="D259" s="176" t="s">
        <v>856</v>
      </c>
      <c r="E259" s="177">
        <v>1</v>
      </c>
      <c r="F259" s="178"/>
      <c r="G259" s="179">
        <f>ROUND(E259*F259,2)</f>
        <v>0</v>
      </c>
      <c r="H259" s="178"/>
      <c r="I259" s="179">
        <f>ROUND(E259*H259,2)</f>
        <v>0</v>
      </c>
      <c r="J259" s="178"/>
      <c r="K259" s="179">
        <f>ROUND(E259*J259,2)</f>
        <v>0</v>
      </c>
      <c r="L259" s="179">
        <v>21</v>
      </c>
      <c r="M259" s="179">
        <f>G259*(1+L259/100)</f>
        <v>0</v>
      </c>
      <c r="N259" s="179">
        <v>0</v>
      </c>
      <c r="O259" s="179">
        <f>ROUND(E259*N259,2)</f>
        <v>0</v>
      </c>
      <c r="P259" s="179">
        <v>0</v>
      </c>
      <c r="Q259" s="179">
        <f>ROUND(E259*P259,2)</f>
        <v>0</v>
      </c>
      <c r="R259" s="179"/>
      <c r="S259" s="179" t="s">
        <v>322</v>
      </c>
      <c r="T259" s="180" t="s">
        <v>291</v>
      </c>
      <c r="U259" s="160">
        <v>0</v>
      </c>
      <c r="V259" s="160">
        <f>ROUND(E259*U259,2)</f>
        <v>0</v>
      </c>
      <c r="W259" s="160"/>
      <c r="X259" s="150"/>
      <c r="Y259" s="150"/>
      <c r="Z259" s="150"/>
      <c r="AA259" s="150"/>
      <c r="AB259" s="150"/>
      <c r="AC259" s="150"/>
      <c r="AD259" s="150"/>
      <c r="AE259" s="150"/>
      <c r="AF259" s="150"/>
      <c r="AG259" s="150" t="s">
        <v>472</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2"/>
      <c r="D260" s="243"/>
      <c r="E260" s="243"/>
      <c r="F260" s="243"/>
      <c r="G260" s="243"/>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295</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74">
        <v>120</v>
      </c>
      <c r="B261" s="175" t="s">
        <v>1909</v>
      </c>
      <c r="C261" s="185" t="s">
        <v>1910</v>
      </c>
      <c r="D261" s="176" t="s">
        <v>856</v>
      </c>
      <c r="E261" s="177">
        <v>1</v>
      </c>
      <c r="F261" s="178"/>
      <c r="G261" s="179">
        <f>ROUND(E261*F261,2)</f>
        <v>0</v>
      </c>
      <c r="H261" s="178"/>
      <c r="I261" s="179">
        <f>ROUND(E261*H261,2)</f>
        <v>0</v>
      </c>
      <c r="J261" s="178"/>
      <c r="K261" s="179">
        <f>ROUND(E261*J261,2)</f>
        <v>0</v>
      </c>
      <c r="L261" s="179">
        <v>21</v>
      </c>
      <c r="M261" s="179">
        <f>G261*(1+L261/100)</f>
        <v>0</v>
      </c>
      <c r="N261" s="179">
        <v>0</v>
      </c>
      <c r="O261" s="179">
        <f>ROUND(E261*N261,2)</f>
        <v>0</v>
      </c>
      <c r="P261" s="179">
        <v>0</v>
      </c>
      <c r="Q261" s="179">
        <f>ROUND(E261*P261,2)</f>
        <v>0</v>
      </c>
      <c r="R261" s="179"/>
      <c r="S261" s="179" t="s">
        <v>322</v>
      </c>
      <c r="T261" s="180" t="s">
        <v>291</v>
      </c>
      <c r="U261" s="160">
        <v>0</v>
      </c>
      <c r="V261" s="160">
        <f>ROUND(E261*U261,2)</f>
        <v>0</v>
      </c>
      <c r="W261" s="160"/>
      <c r="X261" s="150"/>
      <c r="Y261" s="150"/>
      <c r="Z261" s="150"/>
      <c r="AA261" s="150"/>
      <c r="AB261" s="150"/>
      <c r="AC261" s="150"/>
      <c r="AD261" s="150"/>
      <c r="AE261" s="150"/>
      <c r="AF261" s="150"/>
      <c r="AG261" s="150" t="s">
        <v>472</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2"/>
      <c r="D262" s="243"/>
      <c r="E262" s="243"/>
      <c r="F262" s="243"/>
      <c r="G262" s="243"/>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295</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74">
        <v>121</v>
      </c>
      <c r="B263" s="175" t="s">
        <v>1182</v>
      </c>
      <c r="C263" s="185" t="s">
        <v>1765</v>
      </c>
      <c r="D263" s="176" t="s">
        <v>856</v>
      </c>
      <c r="E263" s="177">
        <v>1</v>
      </c>
      <c r="F263" s="178"/>
      <c r="G263" s="179">
        <f>ROUND(E263*F263,2)</f>
        <v>0</v>
      </c>
      <c r="H263" s="178"/>
      <c r="I263" s="179">
        <f>ROUND(E263*H263,2)</f>
        <v>0</v>
      </c>
      <c r="J263" s="178"/>
      <c r="K263" s="179">
        <f>ROUND(E263*J263,2)</f>
        <v>0</v>
      </c>
      <c r="L263" s="179">
        <v>21</v>
      </c>
      <c r="M263" s="179">
        <f>G263*(1+L263/100)</f>
        <v>0</v>
      </c>
      <c r="N263" s="179">
        <v>0</v>
      </c>
      <c r="O263" s="179">
        <f>ROUND(E263*N263,2)</f>
        <v>0</v>
      </c>
      <c r="P263" s="179">
        <v>0</v>
      </c>
      <c r="Q263" s="179">
        <f>ROUND(E263*P263,2)</f>
        <v>0</v>
      </c>
      <c r="R263" s="179"/>
      <c r="S263" s="179" t="s">
        <v>322</v>
      </c>
      <c r="T263" s="180" t="s">
        <v>291</v>
      </c>
      <c r="U263" s="160">
        <v>0</v>
      </c>
      <c r="V263" s="160">
        <f>ROUND(E263*U263,2)</f>
        <v>0</v>
      </c>
      <c r="W263" s="160"/>
      <c r="X263" s="150"/>
      <c r="Y263" s="150"/>
      <c r="Z263" s="150"/>
      <c r="AA263" s="150"/>
      <c r="AB263" s="150"/>
      <c r="AC263" s="150"/>
      <c r="AD263" s="150"/>
      <c r="AE263" s="150"/>
      <c r="AF263" s="150"/>
      <c r="AG263" s="150" t="s">
        <v>472</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42"/>
      <c r="D264" s="243"/>
      <c r="E264" s="243"/>
      <c r="F264" s="243"/>
      <c r="G264" s="243"/>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295</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74">
        <v>122</v>
      </c>
      <c r="B265" s="175" t="s">
        <v>1911</v>
      </c>
      <c r="C265" s="185" t="s">
        <v>1767</v>
      </c>
      <c r="D265" s="176" t="s">
        <v>856</v>
      </c>
      <c r="E265" s="177">
        <v>14</v>
      </c>
      <c r="F265" s="178"/>
      <c r="G265" s="179">
        <f>ROUND(E265*F265,2)</f>
        <v>0</v>
      </c>
      <c r="H265" s="178"/>
      <c r="I265" s="179">
        <f>ROUND(E265*H265,2)</f>
        <v>0</v>
      </c>
      <c r="J265" s="178"/>
      <c r="K265" s="179">
        <f>ROUND(E265*J265,2)</f>
        <v>0</v>
      </c>
      <c r="L265" s="179">
        <v>21</v>
      </c>
      <c r="M265" s="179">
        <f>G265*(1+L265/100)</f>
        <v>0</v>
      </c>
      <c r="N265" s="179">
        <v>0</v>
      </c>
      <c r="O265" s="179">
        <f>ROUND(E265*N265,2)</f>
        <v>0</v>
      </c>
      <c r="P265" s="179">
        <v>0</v>
      </c>
      <c r="Q265" s="179">
        <f>ROUND(E265*P265,2)</f>
        <v>0</v>
      </c>
      <c r="R265" s="179"/>
      <c r="S265" s="179" t="s">
        <v>322</v>
      </c>
      <c r="T265" s="180" t="s">
        <v>291</v>
      </c>
      <c r="U265" s="160">
        <v>0</v>
      </c>
      <c r="V265" s="160">
        <f>ROUND(E265*U265,2)</f>
        <v>0</v>
      </c>
      <c r="W265" s="160"/>
      <c r="X265" s="150"/>
      <c r="Y265" s="150"/>
      <c r="Z265" s="150"/>
      <c r="AA265" s="150"/>
      <c r="AB265" s="150"/>
      <c r="AC265" s="150"/>
      <c r="AD265" s="150"/>
      <c r="AE265" s="150"/>
      <c r="AF265" s="150"/>
      <c r="AG265" s="150" t="s">
        <v>472</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42"/>
      <c r="D266" s="243"/>
      <c r="E266" s="243"/>
      <c r="F266" s="243"/>
      <c r="G266" s="243"/>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295</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74">
        <v>123</v>
      </c>
      <c r="B267" s="175" t="s">
        <v>1912</v>
      </c>
      <c r="C267" s="185" t="s">
        <v>1769</v>
      </c>
      <c r="D267" s="176" t="s">
        <v>856</v>
      </c>
      <c r="E267" s="177">
        <v>130</v>
      </c>
      <c r="F267" s="178"/>
      <c r="G267" s="179">
        <f>ROUND(E267*F267,2)</f>
        <v>0</v>
      </c>
      <c r="H267" s="178"/>
      <c r="I267" s="179">
        <f>ROUND(E267*H267,2)</f>
        <v>0</v>
      </c>
      <c r="J267" s="178"/>
      <c r="K267" s="179">
        <f>ROUND(E267*J267,2)</f>
        <v>0</v>
      </c>
      <c r="L267" s="179">
        <v>21</v>
      </c>
      <c r="M267" s="179">
        <f>G267*(1+L267/100)</f>
        <v>0</v>
      </c>
      <c r="N267" s="179">
        <v>0</v>
      </c>
      <c r="O267" s="179">
        <f>ROUND(E267*N267,2)</f>
        <v>0</v>
      </c>
      <c r="P267" s="179">
        <v>0</v>
      </c>
      <c r="Q267" s="179">
        <f>ROUND(E267*P267,2)</f>
        <v>0</v>
      </c>
      <c r="R267" s="179"/>
      <c r="S267" s="179" t="s">
        <v>322</v>
      </c>
      <c r="T267" s="180" t="s">
        <v>291</v>
      </c>
      <c r="U267" s="160">
        <v>0</v>
      </c>
      <c r="V267" s="160">
        <f>ROUND(E267*U267,2)</f>
        <v>0</v>
      </c>
      <c r="W267" s="160"/>
      <c r="X267" s="150"/>
      <c r="Y267" s="150"/>
      <c r="Z267" s="150"/>
      <c r="AA267" s="150"/>
      <c r="AB267" s="150"/>
      <c r="AC267" s="150"/>
      <c r="AD267" s="150"/>
      <c r="AE267" s="150"/>
      <c r="AF267" s="150"/>
      <c r="AG267" s="150" t="s">
        <v>472</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242"/>
      <c r="D268" s="243"/>
      <c r="E268" s="243"/>
      <c r="F268" s="243"/>
      <c r="G268" s="243"/>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295</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74">
        <v>124</v>
      </c>
      <c r="B269" s="175" t="s">
        <v>1913</v>
      </c>
      <c r="C269" s="185" t="s">
        <v>1771</v>
      </c>
      <c r="D269" s="176" t="s">
        <v>856</v>
      </c>
      <c r="E269" s="177">
        <v>4</v>
      </c>
      <c r="F269" s="178"/>
      <c r="G269" s="179">
        <f>ROUND(E269*F269,2)</f>
        <v>0</v>
      </c>
      <c r="H269" s="178"/>
      <c r="I269" s="179">
        <f>ROUND(E269*H269,2)</f>
        <v>0</v>
      </c>
      <c r="J269" s="178"/>
      <c r="K269" s="179">
        <f>ROUND(E269*J269,2)</f>
        <v>0</v>
      </c>
      <c r="L269" s="179">
        <v>21</v>
      </c>
      <c r="M269" s="179">
        <f>G269*(1+L269/100)</f>
        <v>0</v>
      </c>
      <c r="N269" s="179">
        <v>0</v>
      </c>
      <c r="O269" s="179">
        <f>ROUND(E269*N269,2)</f>
        <v>0</v>
      </c>
      <c r="P269" s="179">
        <v>0</v>
      </c>
      <c r="Q269" s="179">
        <f>ROUND(E269*P269,2)</f>
        <v>0</v>
      </c>
      <c r="R269" s="179"/>
      <c r="S269" s="179" t="s">
        <v>322</v>
      </c>
      <c r="T269" s="180" t="s">
        <v>291</v>
      </c>
      <c r="U269" s="160">
        <v>0</v>
      </c>
      <c r="V269" s="160">
        <f>ROUND(E269*U269,2)</f>
        <v>0</v>
      </c>
      <c r="W269" s="160"/>
      <c r="X269" s="150"/>
      <c r="Y269" s="150"/>
      <c r="Z269" s="150"/>
      <c r="AA269" s="150"/>
      <c r="AB269" s="150"/>
      <c r="AC269" s="150"/>
      <c r="AD269" s="150"/>
      <c r="AE269" s="150"/>
      <c r="AF269" s="150"/>
      <c r="AG269" s="150" t="s">
        <v>472</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2"/>
      <c r="D270" s="243"/>
      <c r="E270" s="243"/>
      <c r="F270" s="243"/>
      <c r="G270" s="243"/>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295</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74">
        <v>125</v>
      </c>
      <c r="B271" s="175" t="s">
        <v>1914</v>
      </c>
      <c r="C271" s="185" t="s">
        <v>1773</v>
      </c>
      <c r="D271" s="176" t="s">
        <v>856</v>
      </c>
      <c r="E271" s="177">
        <v>1</v>
      </c>
      <c r="F271" s="178"/>
      <c r="G271" s="179">
        <f>ROUND(E271*F271,2)</f>
        <v>0</v>
      </c>
      <c r="H271" s="178"/>
      <c r="I271" s="179">
        <f>ROUND(E271*H271,2)</f>
        <v>0</v>
      </c>
      <c r="J271" s="178"/>
      <c r="K271" s="179">
        <f>ROUND(E271*J271,2)</f>
        <v>0</v>
      </c>
      <c r="L271" s="179">
        <v>21</v>
      </c>
      <c r="M271" s="179">
        <f>G271*(1+L271/100)</f>
        <v>0</v>
      </c>
      <c r="N271" s="179">
        <v>0</v>
      </c>
      <c r="O271" s="179">
        <f>ROUND(E271*N271,2)</f>
        <v>0</v>
      </c>
      <c r="P271" s="179">
        <v>0</v>
      </c>
      <c r="Q271" s="179">
        <f>ROUND(E271*P271,2)</f>
        <v>0</v>
      </c>
      <c r="R271" s="179"/>
      <c r="S271" s="179" t="s">
        <v>322</v>
      </c>
      <c r="T271" s="180" t="s">
        <v>291</v>
      </c>
      <c r="U271" s="160">
        <v>0</v>
      </c>
      <c r="V271" s="160">
        <f>ROUND(E271*U271,2)</f>
        <v>0</v>
      </c>
      <c r="W271" s="160"/>
      <c r="X271" s="150"/>
      <c r="Y271" s="150"/>
      <c r="Z271" s="150"/>
      <c r="AA271" s="150"/>
      <c r="AB271" s="150"/>
      <c r="AC271" s="150"/>
      <c r="AD271" s="150"/>
      <c r="AE271" s="150"/>
      <c r="AF271" s="150"/>
      <c r="AG271" s="150" t="s">
        <v>472</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2"/>
      <c r="D272" s="243"/>
      <c r="E272" s="243"/>
      <c r="F272" s="243"/>
      <c r="G272" s="243"/>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295</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74">
        <v>126</v>
      </c>
      <c r="B273" s="175" t="s">
        <v>1915</v>
      </c>
      <c r="C273" s="185" t="s">
        <v>1775</v>
      </c>
      <c r="D273" s="176" t="s">
        <v>856</v>
      </c>
      <c r="E273" s="177">
        <v>1</v>
      </c>
      <c r="F273" s="178"/>
      <c r="G273" s="179">
        <f>ROUND(E273*F273,2)</f>
        <v>0</v>
      </c>
      <c r="H273" s="178"/>
      <c r="I273" s="179">
        <f>ROUND(E273*H273,2)</f>
        <v>0</v>
      </c>
      <c r="J273" s="178"/>
      <c r="K273" s="179">
        <f>ROUND(E273*J273,2)</f>
        <v>0</v>
      </c>
      <c r="L273" s="179">
        <v>21</v>
      </c>
      <c r="M273" s="179">
        <f>G273*(1+L273/100)</f>
        <v>0</v>
      </c>
      <c r="N273" s="179">
        <v>0</v>
      </c>
      <c r="O273" s="179">
        <f>ROUND(E273*N273,2)</f>
        <v>0</v>
      </c>
      <c r="P273" s="179">
        <v>0</v>
      </c>
      <c r="Q273" s="179">
        <f>ROUND(E273*P273,2)</f>
        <v>0</v>
      </c>
      <c r="R273" s="179"/>
      <c r="S273" s="179" t="s">
        <v>322</v>
      </c>
      <c r="T273" s="180" t="s">
        <v>291</v>
      </c>
      <c r="U273" s="160">
        <v>0</v>
      </c>
      <c r="V273" s="160">
        <f>ROUND(E273*U273,2)</f>
        <v>0</v>
      </c>
      <c r="W273" s="160"/>
      <c r="X273" s="150"/>
      <c r="Y273" s="150"/>
      <c r="Z273" s="150"/>
      <c r="AA273" s="150"/>
      <c r="AB273" s="150"/>
      <c r="AC273" s="150"/>
      <c r="AD273" s="150"/>
      <c r="AE273" s="150"/>
      <c r="AF273" s="150"/>
      <c r="AG273" s="150" t="s">
        <v>472</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42"/>
      <c r="D274" s="243"/>
      <c r="E274" s="243"/>
      <c r="F274" s="243"/>
      <c r="G274" s="243"/>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295</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74">
        <v>127</v>
      </c>
      <c r="B275" s="175" t="s">
        <v>1916</v>
      </c>
      <c r="C275" s="185" t="s">
        <v>1777</v>
      </c>
      <c r="D275" s="176" t="s">
        <v>856</v>
      </c>
      <c r="E275" s="177">
        <v>1</v>
      </c>
      <c r="F275" s="178"/>
      <c r="G275" s="179">
        <f>ROUND(E275*F275,2)</f>
        <v>0</v>
      </c>
      <c r="H275" s="178"/>
      <c r="I275" s="179">
        <f>ROUND(E275*H275,2)</f>
        <v>0</v>
      </c>
      <c r="J275" s="178"/>
      <c r="K275" s="179">
        <f>ROUND(E275*J275,2)</f>
        <v>0</v>
      </c>
      <c r="L275" s="179">
        <v>21</v>
      </c>
      <c r="M275" s="179">
        <f>G275*(1+L275/100)</f>
        <v>0</v>
      </c>
      <c r="N275" s="179">
        <v>0</v>
      </c>
      <c r="O275" s="179">
        <f>ROUND(E275*N275,2)</f>
        <v>0</v>
      </c>
      <c r="P275" s="179">
        <v>0</v>
      </c>
      <c r="Q275" s="179">
        <f>ROUND(E275*P275,2)</f>
        <v>0</v>
      </c>
      <c r="R275" s="179"/>
      <c r="S275" s="179" t="s">
        <v>322</v>
      </c>
      <c r="T275" s="180" t="s">
        <v>291</v>
      </c>
      <c r="U275" s="160">
        <v>0</v>
      </c>
      <c r="V275" s="160">
        <f>ROUND(E275*U275,2)</f>
        <v>0</v>
      </c>
      <c r="W275" s="160"/>
      <c r="X275" s="150"/>
      <c r="Y275" s="150"/>
      <c r="Z275" s="150"/>
      <c r="AA275" s="150"/>
      <c r="AB275" s="150"/>
      <c r="AC275" s="150"/>
      <c r="AD275" s="150"/>
      <c r="AE275" s="150"/>
      <c r="AF275" s="150"/>
      <c r="AG275" s="150" t="s">
        <v>472</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42"/>
      <c r="D276" s="243"/>
      <c r="E276" s="243"/>
      <c r="F276" s="243"/>
      <c r="G276" s="243"/>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295</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74">
        <v>128</v>
      </c>
      <c r="B277" s="175" t="s">
        <v>1917</v>
      </c>
      <c r="C277" s="185" t="s">
        <v>1779</v>
      </c>
      <c r="D277" s="176" t="s">
        <v>856</v>
      </c>
      <c r="E277" s="177">
        <v>48</v>
      </c>
      <c r="F277" s="178"/>
      <c r="G277" s="179">
        <f>ROUND(E277*F277,2)</f>
        <v>0</v>
      </c>
      <c r="H277" s="178"/>
      <c r="I277" s="179">
        <f>ROUND(E277*H277,2)</f>
        <v>0</v>
      </c>
      <c r="J277" s="178"/>
      <c r="K277" s="179">
        <f>ROUND(E277*J277,2)</f>
        <v>0</v>
      </c>
      <c r="L277" s="179">
        <v>21</v>
      </c>
      <c r="M277" s="179">
        <f>G277*(1+L277/100)</f>
        <v>0</v>
      </c>
      <c r="N277" s="179">
        <v>0</v>
      </c>
      <c r="O277" s="179">
        <f>ROUND(E277*N277,2)</f>
        <v>0</v>
      </c>
      <c r="P277" s="179">
        <v>0</v>
      </c>
      <c r="Q277" s="179">
        <f>ROUND(E277*P277,2)</f>
        <v>0</v>
      </c>
      <c r="R277" s="179"/>
      <c r="S277" s="179" t="s">
        <v>322</v>
      </c>
      <c r="T277" s="180" t="s">
        <v>291</v>
      </c>
      <c r="U277" s="160">
        <v>0</v>
      </c>
      <c r="V277" s="160">
        <f>ROUND(E277*U277,2)</f>
        <v>0</v>
      </c>
      <c r="W277" s="160"/>
      <c r="X277" s="150"/>
      <c r="Y277" s="150"/>
      <c r="Z277" s="150"/>
      <c r="AA277" s="150"/>
      <c r="AB277" s="150"/>
      <c r="AC277" s="150"/>
      <c r="AD277" s="150"/>
      <c r="AE277" s="150"/>
      <c r="AF277" s="150"/>
      <c r="AG277" s="150" t="s">
        <v>472</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42"/>
      <c r="D278" s="243"/>
      <c r="E278" s="243"/>
      <c r="F278" s="243"/>
      <c r="G278" s="243"/>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295</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74">
        <v>129</v>
      </c>
      <c r="B279" s="175" t="s">
        <v>1918</v>
      </c>
      <c r="C279" s="185" t="s">
        <v>1781</v>
      </c>
      <c r="D279" s="176" t="s">
        <v>856</v>
      </c>
      <c r="E279" s="177">
        <v>30</v>
      </c>
      <c r="F279" s="178"/>
      <c r="G279" s="179">
        <f>ROUND(E279*F279,2)</f>
        <v>0</v>
      </c>
      <c r="H279" s="178"/>
      <c r="I279" s="179">
        <f>ROUND(E279*H279,2)</f>
        <v>0</v>
      </c>
      <c r="J279" s="178"/>
      <c r="K279" s="179">
        <f>ROUND(E279*J279,2)</f>
        <v>0</v>
      </c>
      <c r="L279" s="179">
        <v>21</v>
      </c>
      <c r="M279" s="179">
        <f>G279*(1+L279/100)</f>
        <v>0</v>
      </c>
      <c r="N279" s="179">
        <v>0</v>
      </c>
      <c r="O279" s="179">
        <f>ROUND(E279*N279,2)</f>
        <v>0</v>
      </c>
      <c r="P279" s="179">
        <v>0</v>
      </c>
      <c r="Q279" s="179">
        <f>ROUND(E279*P279,2)</f>
        <v>0</v>
      </c>
      <c r="R279" s="179"/>
      <c r="S279" s="179" t="s">
        <v>322</v>
      </c>
      <c r="T279" s="180" t="s">
        <v>291</v>
      </c>
      <c r="U279" s="160">
        <v>0</v>
      </c>
      <c r="V279" s="160">
        <f>ROUND(E279*U279,2)</f>
        <v>0</v>
      </c>
      <c r="W279" s="160"/>
      <c r="X279" s="150"/>
      <c r="Y279" s="150"/>
      <c r="Z279" s="150"/>
      <c r="AA279" s="150"/>
      <c r="AB279" s="150"/>
      <c r="AC279" s="150"/>
      <c r="AD279" s="150"/>
      <c r="AE279" s="150"/>
      <c r="AF279" s="150"/>
      <c r="AG279" s="150" t="s">
        <v>472</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2"/>
      <c r="D280" s="243"/>
      <c r="E280" s="243"/>
      <c r="F280" s="243"/>
      <c r="G280" s="243"/>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295</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74">
        <v>130</v>
      </c>
      <c r="B281" s="175" t="s">
        <v>1919</v>
      </c>
      <c r="C281" s="185" t="s">
        <v>1852</v>
      </c>
      <c r="D281" s="176" t="s">
        <v>1745</v>
      </c>
      <c r="E281" s="177">
        <v>3</v>
      </c>
      <c r="F281" s="178"/>
      <c r="G281" s="179">
        <f>ROUND(E281*F281,2)</f>
        <v>0</v>
      </c>
      <c r="H281" s="178"/>
      <c r="I281" s="179">
        <f>ROUND(E281*H281,2)</f>
        <v>0</v>
      </c>
      <c r="J281" s="178"/>
      <c r="K281" s="179">
        <f>ROUND(E281*J281,2)</f>
        <v>0</v>
      </c>
      <c r="L281" s="179">
        <v>21</v>
      </c>
      <c r="M281" s="179">
        <f>G281*(1+L281/100)</f>
        <v>0</v>
      </c>
      <c r="N281" s="179">
        <v>0</v>
      </c>
      <c r="O281" s="179">
        <f>ROUND(E281*N281,2)</f>
        <v>0</v>
      </c>
      <c r="P281" s="179">
        <v>0</v>
      </c>
      <c r="Q281" s="179">
        <f>ROUND(E281*P281,2)</f>
        <v>0</v>
      </c>
      <c r="R281" s="179"/>
      <c r="S281" s="179" t="s">
        <v>322</v>
      </c>
      <c r="T281" s="180" t="s">
        <v>291</v>
      </c>
      <c r="U281" s="160">
        <v>0</v>
      </c>
      <c r="V281" s="160">
        <f>ROUND(E281*U281,2)</f>
        <v>0</v>
      </c>
      <c r="W281" s="160"/>
      <c r="X281" s="150"/>
      <c r="Y281" s="150"/>
      <c r="Z281" s="150"/>
      <c r="AA281" s="150"/>
      <c r="AB281" s="150"/>
      <c r="AC281" s="150"/>
      <c r="AD281" s="150"/>
      <c r="AE281" s="150"/>
      <c r="AF281" s="150"/>
      <c r="AG281" s="150" t="s">
        <v>1746</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42"/>
      <c r="D282" s="243"/>
      <c r="E282" s="243"/>
      <c r="F282" s="243"/>
      <c r="G282" s="243"/>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295</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74">
        <v>131</v>
      </c>
      <c r="B283" s="175" t="s">
        <v>1920</v>
      </c>
      <c r="C283" s="185" t="s">
        <v>1854</v>
      </c>
      <c r="D283" s="176" t="s">
        <v>1745</v>
      </c>
      <c r="E283" s="177">
        <v>3</v>
      </c>
      <c r="F283" s="178"/>
      <c r="G283" s="179">
        <f>ROUND(E283*F283,2)</f>
        <v>0</v>
      </c>
      <c r="H283" s="178"/>
      <c r="I283" s="179">
        <f>ROUND(E283*H283,2)</f>
        <v>0</v>
      </c>
      <c r="J283" s="178"/>
      <c r="K283" s="179">
        <f>ROUND(E283*J283,2)</f>
        <v>0</v>
      </c>
      <c r="L283" s="179">
        <v>21</v>
      </c>
      <c r="M283" s="179">
        <f>G283*(1+L283/100)</f>
        <v>0</v>
      </c>
      <c r="N283" s="179">
        <v>0</v>
      </c>
      <c r="O283" s="179">
        <f>ROUND(E283*N283,2)</f>
        <v>0</v>
      </c>
      <c r="P283" s="179">
        <v>0</v>
      </c>
      <c r="Q283" s="179">
        <f>ROUND(E283*P283,2)</f>
        <v>0</v>
      </c>
      <c r="R283" s="179"/>
      <c r="S283" s="179" t="s">
        <v>322</v>
      </c>
      <c r="T283" s="180" t="s">
        <v>291</v>
      </c>
      <c r="U283" s="160">
        <v>0</v>
      </c>
      <c r="V283" s="160">
        <f>ROUND(E283*U283,2)</f>
        <v>0</v>
      </c>
      <c r="W283" s="160"/>
      <c r="X283" s="150"/>
      <c r="Y283" s="150"/>
      <c r="Z283" s="150"/>
      <c r="AA283" s="150"/>
      <c r="AB283" s="150"/>
      <c r="AC283" s="150"/>
      <c r="AD283" s="150"/>
      <c r="AE283" s="150"/>
      <c r="AF283" s="150"/>
      <c r="AG283" s="150" t="s">
        <v>1746</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42"/>
      <c r="D284" s="243"/>
      <c r="E284" s="243"/>
      <c r="F284" s="243"/>
      <c r="G284" s="243"/>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295</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74">
        <v>132</v>
      </c>
      <c r="B285" s="175" t="s">
        <v>1921</v>
      </c>
      <c r="C285" s="185" t="s">
        <v>1856</v>
      </c>
      <c r="D285" s="176" t="s">
        <v>1745</v>
      </c>
      <c r="E285" s="177">
        <v>3</v>
      </c>
      <c r="F285" s="178"/>
      <c r="G285" s="179">
        <f>ROUND(E285*F285,2)</f>
        <v>0</v>
      </c>
      <c r="H285" s="178"/>
      <c r="I285" s="179">
        <f>ROUND(E285*H285,2)</f>
        <v>0</v>
      </c>
      <c r="J285" s="178"/>
      <c r="K285" s="179">
        <f>ROUND(E285*J285,2)</f>
        <v>0</v>
      </c>
      <c r="L285" s="179">
        <v>21</v>
      </c>
      <c r="M285" s="179">
        <f>G285*(1+L285/100)</f>
        <v>0</v>
      </c>
      <c r="N285" s="179">
        <v>0</v>
      </c>
      <c r="O285" s="179">
        <f>ROUND(E285*N285,2)</f>
        <v>0</v>
      </c>
      <c r="P285" s="179">
        <v>0</v>
      </c>
      <c r="Q285" s="179">
        <f>ROUND(E285*P285,2)</f>
        <v>0</v>
      </c>
      <c r="R285" s="179"/>
      <c r="S285" s="179" t="s">
        <v>322</v>
      </c>
      <c r="T285" s="180" t="s">
        <v>291</v>
      </c>
      <c r="U285" s="160">
        <v>0</v>
      </c>
      <c r="V285" s="160">
        <f>ROUND(E285*U285,2)</f>
        <v>0</v>
      </c>
      <c r="W285" s="160"/>
      <c r="X285" s="150"/>
      <c r="Y285" s="150"/>
      <c r="Z285" s="150"/>
      <c r="AA285" s="150"/>
      <c r="AB285" s="150"/>
      <c r="AC285" s="150"/>
      <c r="AD285" s="150"/>
      <c r="AE285" s="150"/>
      <c r="AF285" s="150"/>
      <c r="AG285" s="150" t="s">
        <v>1746</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2"/>
      <c r="D286" s="243"/>
      <c r="E286" s="243"/>
      <c r="F286" s="243"/>
      <c r="G286" s="243"/>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295</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74">
        <v>133</v>
      </c>
      <c r="B287" s="175" t="s">
        <v>1922</v>
      </c>
      <c r="C287" s="185" t="s">
        <v>1858</v>
      </c>
      <c r="D287" s="176" t="s">
        <v>1745</v>
      </c>
      <c r="E287" s="177">
        <v>1</v>
      </c>
      <c r="F287" s="178"/>
      <c r="G287" s="179">
        <f>ROUND(E287*F287,2)</f>
        <v>0</v>
      </c>
      <c r="H287" s="178"/>
      <c r="I287" s="179">
        <f>ROUND(E287*H287,2)</f>
        <v>0</v>
      </c>
      <c r="J287" s="178"/>
      <c r="K287" s="179">
        <f>ROUND(E287*J287,2)</f>
        <v>0</v>
      </c>
      <c r="L287" s="179">
        <v>21</v>
      </c>
      <c r="M287" s="179">
        <f>G287*(1+L287/100)</f>
        <v>0</v>
      </c>
      <c r="N287" s="179">
        <v>0</v>
      </c>
      <c r="O287" s="179">
        <f>ROUND(E287*N287,2)</f>
        <v>0</v>
      </c>
      <c r="P287" s="179">
        <v>0</v>
      </c>
      <c r="Q287" s="179">
        <f>ROUND(E287*P287,2)</f>
        <v>0</v>
      </c>
      <c r="R287" s="179"/>
      <c r="S287" s="179" t="s">
        <v>322</v>
      </c>
      <c r="T287" s="180" t="s">
        <v>291</v>
      </c>
      <c r="U287" s="160">
        <v>0</v>
      </c>
      <c r="V287" s="160">
        <f>ROUND(E287*U287,2)</f>
        <v>0</v>
      </c>
      <c r="W287" s="160"/>
      <c r="X287" s="150"/>
      <c r="Y287" s="150"/>
      <c r="Z287" s="150"/>
      <c r="AA287" s="150"/>
      <c r="AB287" s="150"/>
      <c r="AC287" s="150"/>
      <c r="AD287" s="150"/>
      <c r="AE287" s="150"/>
      <c r="AF287" s="150"/>
      <c r="AG287" s="150" t="s">
        <v>1746</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42"/>
      <c r="D288" s="243"/>
      <c r="E288" s="243"/>
      <c r="F288" s="243"/>
      <c r="G288" s="243"/>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295</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74">
        <v>134</v>
      </c>
      <c r="B289" s="175" t="s">
        <v>1923</v>
      </c>
      <c r="C289" s="185" t="s">
        <v>1860</v>
      </c>
      <c r="D289" s="176" t="s">
        <v>1745</v>
      </c>
      <c r="E289" s="177">
        <v>1</v>
      </c>
      <c r="F289" s="178"/>
      <c r="G289" s="179">
        <f>ROUND(E289*F289,2)</f>
        <v>0</v>
      </c>
      <c r="H289" s="178"/>
      <c r="I289" s="179">
        <f>ROUND(E289*H289,2)</f>
        <v>0</v>
      </c>
      <c r="J289" s="178"/>
      <c r="K289" s="179">
        <f>ROUND(E289*J289,2)</f>
        <v>0</v>
      </c>
      <c r="L289" s="179">
        <v>21</v>
      </c>
      <c r="M289" s="179">
        <f>G289*(1+L289/100)</f>
        <v>0</v>
      </c>
      <c r="N289" s="179">
        <v>0</v>
      </c>
      <c r="O289" s="179">
        <f>ROUND(E289*N289,2)</f>
        <v>0</v>
      </c>
      <c r="P289" s="179">
        <v>0</v>
      </c>
      <c r="Q289" s="179">
        <f>ROUND(E289*P289,2)</f>
        <v>0</v>
      </c>
      <c r="R289" s="179"/>
      <c r="S289" s="179" t="s">
        <v>322</v>
      </c>
      <c r="T289" s="180" t="s">
        <v>291</v>
      </c>
      <c r="U289" s="160">
        <v>0</v>
      </c>
      <c r="V289" s="160">
        <f>ROUND(E289*U289,2)</f>
        <v>0</v>
      </c>
      <c r="W289" s="160"/>
      <c r="X289" s="150"/>
      <c r="Y289" s="150"/>
      <c r="Z289" s="150"/>
      <c r="AA289" s="150"/>
      <c r="AB289" s="150"/>
      <c r="AC289" s="150"/>
      <c r="AD289" s="150"/>
      <c r="AE289" s="150"/>
      <c r="AF289" s="150"/>
      <c r="AG289" s="150" t="s">
        <v>1746</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2"/>
      <c r="D290" s="243"/>
      <c r="E290" s="243"/>
      <c r="F290" s="243"/>
      <c r="G290" s="243"/>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295</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74">
        <v>135</v>
      </c>
      <c r="B291" s="175" t="s">
        <v>1924</v>
      </c>
      <c r="C291" s="185" t="s">
        <v>1862</v>
      </c>
      <c r="D291" s="176" t="s">
        <v>1745</v>
      </c>
      <c r="E291" s="177">
        <v>1</v>
      </c>
      <c r="F291" s="178"/>
      <c r="G291" s="179">
        <f>ROUND(E291*F291,2)</f>
        <v>0</v>
      </c>
      <c r="H291" s="178"/>
      <c r="I291" s="179">
        <f>ROUND(E291*H291,2)</f>
        <v>0</v>
      </c>
      <c r="J291" s="178"/>
      <c r="K291" s="179">
        <f>ROUND(E291*J291,2)</f>
        <v>0</v>
      </c>
      <c r="L291" s="179">
        <v>21</v>
      </c>
      <c r="M291" s="179">
        <f>G291*(1+L291/100)</f>
        <v>0</v>
      </c>
      <c r="N291" s="179">
        <v>0</v>
      </c>
      <c r="O291" s="179">
        <f>ROUND(E291*N291,2)</f>
        <v>0</v>
      </c>
      <c r="P291" s="179">
        <v>0</v>
      </c>
      <c r="Q291" s="179">
        <f>ROUND(E291*P291,2)</f>
        <v>0</v>
      </c>
      <c r="R291" s="179"/>
      <c r="S291" s="179" t="s">
        <v>322</v>
      </c>
      <c r="T291" s="180" t="s">
        <v>291</v>
      </c>
      <c r="U291" s="160">
        <v>0</v>
      </c>
      <c r="V291" s="160">
        <f>ROUND(E291*U291,2)</f>
        <v>0</v>
      </c>
      <c r="W291" s="160"/>
      <c r="X291" s="150"/>
      <c r="Y291" s="150"/>
      <c r="Z291" s="150"/>
      <c r="AA291" s="150"/>
      <c r="AB291" s="150"/>
      <c r="AC291" s="150"/>
      <c r="AD291" s="150"/>
      <c r="AE291" s="150"/>
      <c r="AF291" s="150"/>
      <c r="AG291" s="150" t="s">
        <v>1746</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42"/>
      <c r="D292" s="243"/>
      <c r="E292" s="243"/>
      <c r="F292" s="243"/>
      <c r="G292" s="243"/>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295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74">
        <v>136</v>
      </c>
      <c r="B293" s="175" t="s">
        <v>1925</v>
      </c>
      <c r="C293" s="185" t="s">
        <v>1863</v>
      </c>
      <c r="D293" s="176" t="s">
        <v>1745</v>
      </c>
      <c r="E293" s="177">
        <v>7</v>
      </c>
      <c r="F293" s="178"/>
      <c r="G293" s="179">
        <f>ROUND(E293*F293,2)</f>
        <v>0</v>
      </c>
      <c r="H293" s="178"/>
      <c r="I293" s="179">
        <f>ROUND(E293*H293,2)</f>
        <v>0</v>
      </c>
      <c r="J293" s="178"/>
      <c r="K293" s="179">
        <f>ROUND(E293*J293,2)</f>
        <v>0</v>
      </c>
      <c r="L293" s="179">
        <v>21</v>
      </c>
      <c r="M293" s="179">
        <f>G293*(1+L293/100)</f>
        <v>0</v>
      </c>
      <c r="N293" s="179">
        <v>0</v>
      </c>
      <c r="O293" s="179">
        <f>ROUND(E293*N293,2)</f>
        <v>0</v>
      </c>
      <c r="P293" s="179">
        <v>0</v>
      </c>
      <c r="Q293" s="179">
        <f>ROUND(E293*P293,2)</f>
        <v>0</v>
      </c>
      <c r="R293" s="179"/>
      <c r="S293" s="179" t="s">
        <v>322</v>
      </c>
      <c r="T293" s="180" t="s">
        <v>291</v>
      </c>
      <c r="U293" s="160">
        <v>0</v>
      </c>
      <c r="V293" s="160">
        <f>ROUND(E293*U293,2)</f>
        <v>0</v>
      </c>
      <c r="W293" s="160"/>
      <c r="X293" s="150"/>
      <c r="Y293" s="150"/>
      <c r="Z293" s="150"/>
      <c r="AA293" s="150"/>
      <c r="AB293" s="150"/>
      <c r="AC293" s="150"/>
      <c r="AD293" s="150"/>
      <c r="AE293" s="150"/>
      <c r="AF293" s="150"/>
      <c r="AG293" s="150" t="s">
        <v>1746</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42"/>
      <c r="D294" s="243"/>
      <c r="E294" s="243"/>
      <c r="F294" s="243"/>
      <c r="G294" s="243"/>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295</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74">
        <v>137</v>
      </c>
      <c r="B295" s="175" t="s">
        <v>1926</v>
      </c>
      <c r="C295" s="185" t="s">
        <v>1865</v>
      </c>
      <c r="D295" s="176" t="s">
        <v>1745</v>
      </c>
      <c r="E295" s="177">
        <v>8</v>
      </c>
      <c r="F295" s="178"/>
      <c r="G295" s="179">
        <f>ROUND(E295*F295,2)</f>
        <v>0</v>
      </c>
      <c r="H295" s="178"/>
      <c r="I295" s="179">
        <f>ROUND(E295*H295,2)</f>
        <v>0</v>
      </c>
      <c r="J295" s="178"/>
      <c r="K295" s="179">
        <f>ROUND(E295*J295,2)</f>
        <v>0</v>
      </c>
      <c r="L295" s="179">
        <v>21</v>
      </c>
      <c r="M295" s="179">
        <f>G295*(1+L295/100)</f>
        <v>0</v>
      </c>
      <c r="N295" s="179">
        <v>0</v>
      </c>
      <c r="O295" s="179">
        <f>ROUND(E295*N295,2)</f>
        <v>0</v>
      </c>
      <c r="P295" s="179">
        <v>0</v>
      </c>
      <c r="Q295" s="179">
        <f>ROUND(E295*P295,2)</f>
        <v>0</v>
      </c>
      <c r="R295" s="179"/>
      <c r="S295" s="179" t="s">
        <v>322</v>
      </c>
      <c r="T295" s="180" t="s">
        <v>291</v>
      </c>
      <c r="U295" s="160">
        <v>0</v>
      </c>
      <c r="V295" s="160">
        <f>ROUND(E295*U295,2)</f>
        <v>0</v>
      </c>
      <c r="W295" s="160"/>
      <c r="X295" s="150"/>
      <c r="Y295" s="150"/>
      <c r="Z295" s="150"/>
      <c r="AA295" s="150"/>
      <c r="AB295" s="150"/>
      <c r="AC295" s="150"/>
      <c r="AD295" s="150"/>
      <c r="AE295" s="150"/>
      <c r="AF295" s="150"/>
      <c r="AG295" s="150" t="s">
        <v>1746</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42"/>
      <c r="D296" s="243"/>
      <c r="E296" s="243"/>
      <c r="F296" s="243"/>
      <c r="G296" s="243"/>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295</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x14ac:dyDescent="0.2">
      <c r="A297" s="168" t="s">
        <v>285</v>
      </c>
      <c r="B297" s="169" t="s">
        <v>173</v>
      </c>
      <c r="C297" s="184" t="s">
        <v>174</v>
      </c>
      <c r="D297" s="170"/>
      <c r="E297" s="171"/>
      <c r="F297" s="172"/>
      <c r="G297" s="172">
        <f>SUMIF(AG298:AG454,"&lt;&gt;NOR",G298:G454)</f>
        <v>0</v>
      </c>
      <c r="H297" s="172"/>
      <c r="I297" s="172">
        <f>SUM(I298:I454)</f>
        <v>0</v>
      </c>
      <c r="J297" s="172"/>
      <c r="K297" s="172">
        <f>SUM(K298:K454)</f>
        <v>0</v>
      </c>
      <c r="L297" s="172"/>
      <c r="M297" s="172">
        <f>SUM(M298:M454)</f>
        <v>0</v>
      </c>
      <c r="N297" s="172"/>
      <c r="O297" s="172">
        <f>SUM(O298:O454)</f>
        <v>0</v>
      </c>
      <c r="P297" s="172"/>
      <c r="Q297" s="172">
        <f>SUM(Q298:Q454)</f>
        <v>0</v>
      </c>
      <c r="R297" s="172"/>
      <c r="S297" s="172"/>
      <c r="T297" s="173"/>
      <c r="U297" s="167"/>
      <c r="V297" s="167">
        <f>SUM(V298:V454)</f>
        <v>0</v>
      </c>
      <c r="W297" s="167"/>
      <c r="AG297" t="s">
        <v>286</v>
      </c>
    </row>
    <row r="298" spans="1:60" outlineLevel="1" x14ac:dyDescent="0.2">
      <c r="A298" s="174">
        <v>138</v>
      </c>
      <c r="B298" s="175" t="s">
        <v>1927</v>
      </c>
      <c r="C298" s="185" t="s">
        <v>1928</v>
      </c>
      <c r="D298" s="176" t="s">
        <v>856</v>
      </c>
      <c r="E298" s="177">
        <v>1</v>
      </c>
      <c r="F298" s="178"/>
      <c r="G298" s="179">
        <f>ROUND(E298*F298,2)</f>
        <v>0</v>
      </c>
      <c r="H298" s="178"/>
      <c r="I298" s="179">
        <f>ROUND(E298*H298,2)</f>
        <v>0</v>
      </c>
      <c r="J298" s="178"/>
      <c r="K298" s="179">
        <f>ROUND(E298*J298,2)</f>
        <v>0</v>
      </c>
      <c r="L298" s="179">
        <v>21</v>
      </c>
      <c r="M298" s="179">
        <f>G298*(1+L298/100)</f>
        <v>0</v>
      </c>
      <c r="N298" s="179">
        <v>0</v>
      </c>
      <c r="O298" s="179">
        <f>ROUND(E298*N298,2)</f>
        <v>0</v>
      </c>
      <c r="P298" s="179">
        <v>0</v>
      </c>
      <c r="Q298" s="179">
        <f>ROUND(E298*P298,2)</f>
        <v>0</v>
      </c>
      <c r="R298" s="179"/>
      <c r="S298" s="179" t="s">
        <v>322</v>
      </c>
      <c r="T298" s="180" t="s">
        <v>291</v>
      </c>
      <c r="U298" s="160">
        <v>0</v>
      </c>
      <c r="V298" s="160">
        <f>ROUND(E298*U298,2)</f>
        <v>0</v>
      </c>
      <c r="W298" s="160"/>
      <c r="X298" s="150"/>
      <c r="Y298" s="150"/>
      <c r="Z298" s="150"/>
      <c r="AA298" s="150"/>
      <c r="AB298" s="150"/>
      <c r="AC298" s="150"/>
      <c r="AD298" s="150"/>
      <c r="AE298" s="150"/>
      <c r="AF298" s="150"/>
      <c r="AG298" s="150" t="s">
        <v>472</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2"/>
      <c r="D299" s="243"/>
      <c r="E299" s="243"/>
      <c r="F299" s="243"/>
      <c r="G299" s="243"/>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295</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74">
        <v>139</v>
      </c>
      <c r="B300" s="175" t="s">
        <v>1929</v>
      </c>
      <c r="C300" s="185" t="s">
        <v>1930</v>
      </c>
      <c r="D300" s="176" t="s">
        <v>856</v>
      </c>
      <c r="E300" s="177">
        <v>4</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322</v>
      </c>
      <c r="T300" s="180" t="s">
        <v>291</v>
      </c>
      <c r="U300" s="160">
        <v>0</v>
      </c>
      <c r="V300" s="160">
        <f>ROUND(E300*U300,2)</f>
        <v>0</v>
      </c>
      <c r="W300" s="160"/>
      <c r="X300" s="150"/>
      <c r="Y300" s="150"/>
      <c r="Z300" s="150"/>
      <c r="AA300" s="150"/>
      <c r="AB300" s="150"/>
      <c r="AC300" s="150"/>
      <c r="AD300" s="150"/>
      <c r="AE300" s="150"/>
      <c r="AF300" s="150"/>
      <c r="AG300" s="150" t="s">
        <v>472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2"/>
      <c r="D301" s="243"/>
      <c r="E301" s="243"/>
      <c r="F301" s="243"/>
      <c r="G301" s="243"/>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295</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ht="22.5" outlineLevel="1" x14ac:dyDescent="0.2">
      <c r="A302" s="174">
        <v>140</v>
      </c>
      <c r="B302" s="175" t="s">
        <v>1931</v>
      </c>
      <c r="C302" s="185" t="s">
        <v>1932</v>
      </c>
      <c r="D302" s="176" t="s">
        <v>856</v>
      </c>
      <c r="E302" s="177">
        <v>5</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322</v>
      </c>
      <c r="T302" s="180" t="s">
        <v>291</v>
      </c>
      <c r="U302" s="160">
        <v>0</v>
      </c>
      <c r="V302" s="160">
        <f>ROUND(E302*U302,2)</f>
        <v>0</v>
      </c>
      <c r="W302" s="160"/>
      <c r="X302" s="150"/>
      <c r="Y302" s="150"/>
      <c r="Z302" s="150"/>
      <c r="AA302" s="150"/>
      <c r="AB302" s="150"/>
      <c r="AC302" s="150"/>
      <c r="AD302" s="150"/>
      <c r="AE302" s="150"/>
      <c r="AF302" s="150"/>
      <c r="AG302" s="150" t="s">
        <v>472</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2"/>
      <c r="D303" s="243"/>
      <c r="E303" s="243"/>
      <c r="F303" s="243"/>
      <c r="G303" s="243"/>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295</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74">
        <v>141</v>
      </c>
      <c r="B304" s="175" t="s">
        <v>1933</v>
      </c>
      <c r="C304" s="185" t="s">
        <v>1934</v>
      </c>
      <c r="D304" s="176" t="s">
        <v>1745</v>
      </c>
      <c r="E304" s="177">
        <v>1</v>
      </c>
      <c r="F304" s="178"/>
      <c r="G304" s="179">
        <f>ROUND(E304*F304,2)</f>
        <v>0</v>
      </c>
      <c r="H304" s="178"/>
      <c r="I304" s="179">
        <f>ROUND(E304*H304,2)</f>
        <v>0</v>
      </c>
      <c r="J304" s="178"/>
      <c r="K304" s="179">
        <f>ROUND(E304*J304,2)</f>
        <v>0</v>
      </c>
      <c r="L304" s="179">
        <v>21</v>
      </c>
      <c r="M304" s="179">
        <f>G304*(1+L304/100)</f>
        <v>0</v>
      </c>
      <c r="N304" s="179">
        <v>0</v>
      </c>
      <c r="O304" s="179">
        <f>ROUND(E304*N304,2)</f>
        <v>0</v>
      </c>
      <c r="P304" s="179">
        <v>0</v>
      </c>
      <c r="Q304" s="179">
        <f>ROUND(E304*P304,2)</f>
        <v>0</v>
      </c>
      <c r="R304" s="179"/>
      <c r="S304" s="179" t="s">
        <v>322</v>
      </c>
      <c r="T304" s="180" t="s">
        <v>291</v>
      </c>
      <c r="U304" s="160">
        <v>0</v>
      </c>
      <c r="V304" s="160">
        <f>ROUND(E304*U304,2)</f>
        <v>0</v>
      </c>
      <c r="W304" s="160"/>
      <c r="X304" s="150"/>
      <c r="Y304" s="150"/>
      <c r="Z304" s="150"/>
      <c r="AA304" s="150"/>
      <c r="AB304" s="150"/>
      <c r="AC304" s="150"/>
      <c r="AD304" s="150"/>
      <c r="AE304" s="150"/>
      <c r="AF304" s="150"/>
      <c r="AG304" s="150" t="s">
        <v>472</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42"/>
      <c r="D305" s="243"/>
      <c r="E305" s="243"/>
      <c r="F305" s="243"/>
      <c r="G305" s="243"/>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295</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74">
        <v>142</v>
      </c>
      <c r="B306" s="175" t="s">
        <v>1935</v>
      </c>
      <c r="C306" s="185" t="s">
        <v>1936</v>
      </c>
      <c r="D306" s="176" t="s">
        <v>1745</v>
      </c>
      <c r="E306" s="177">
        <v>2</v>
      </c>
      <c r="F306" s="178"/>
      <c r="G306" s="179">
        <f>ROUND(E306*F306,2)</f>
        <v>0</v>
      </c>
      <c r="H306" s="178"/>
      <c r="I306" s="179">
        <f>ROUND(E306*H306,2)</f>
        <v>0</v>
      </c>
      <c r="J306" s="178"/>
      <c r="K306" s="179">
        <f>ROUND(E306*J306,2)</f>
        <v>0</v>
      </c>
      <c r="L306" s="179">
        <v>21</v>
      </c>
      <c r="M306" s="179">
        <f>G306*(1+L306/100)</f>
        <v>0</v>
      </c>
      <c r="N306" s="179">
        <v>0</v>
      </c>
      <c r="O306" s="179">
        <f>ROUND(E306*N306,2)</f>
        <v>0</v>
      </c>
      <c r="P306" s="179">
        <v>0</v>
      </c>
      <c r="Q306" s="179">
        <f>ROUND(E306*P306,2)</f>
        <v>0</v>
      </c>
      <c r="R306" s="179"/>
      <c r="S306" s="179" t="s">
        <v>322</v>
      </c>
      <c r="T306" s="180" t="s">
        <v>291</v>
      </c>
      <c r="U306" s="160">
        <v>0</v>
      </c>
      <c r="V306" s="160">
        <f>ROUND(E306*U306,2)</f>
        <v>0</v>
      </c>
      <c r="W306" s="160"/>
      <c r="X306" s="150"/>
      <c r="Y306" s="150"/>
      <c r="Z306" s="150"/>
      <c r="AA306" s="150"/>
      <c r="AB306" s="150"/>
      <c r="AC306" s="150"/>
      <c r="AD306" s="150"/>
      <c r="AE306" s="150"/>
      <c r="AF306" s="150"/>
      <c r="AG306" s="150" t="s">
        <v>472</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42"/>
      <c r="D307" s="243"/>
      <c r="E307" s="243"/>
      <c r="F307" s="243"/>
      <c r="G307" s="243"/>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295</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74">
        <v>143</v>
      </c>
      <c r="B308" s="175" t="s">
        <v>1937</v>
      </c>
      <c r="C308" s="185" t="s">
        <v>1938</v>
      </c>
      <c r="D308" s="176" t="s">
        <v>1745</v>
      </c>
      <c r="E308" s="177">
        <v>1</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c r="S308" s="179" t="s">
        <v>322</v>
      </c>
      <c r="T308" s="180" t="s">
        <v>291</v>
      </c>
      <c r="U308" s="160">
        <v>0</v>
      </c>
      <c r="V308" s="160">
        <f>ROUND(E308*U308,2)</f>
        <v>0</v>
      </c>
      <c r="W308" s="160"/>
      <c r="X308" s="150"/>
      <c r="Y308" s="150"/>
      <c r="Z308" s="150"/>
      <c r="AA308" s="150"/>
      <c r="AB308" s="150"/>
      <c r="AC308" s="150"/>
      <c r="AD308" s="150"/>
      <c r="AE308" s="150"/>
      <c r="AF308" s="150"/>
      <c r="AG308" s="150" t="s">
        <v>472</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42"/>
      <c r="D309" s="243"/>
      <c r="E309" s="243"/>
      <c r="F309" s="243"/>
      <c r="G309" s="243"/>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295</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74">
        <v>144</v>
      </c>
      <c r="B310" s="175" t="s">
        <v>1939</v>
      </c>
      <c r="C310" s="185" t="s">
        <v>1940</v>
      </c>
      <c r="D310" s="176" t="s">
        <v>1745</v>
      </c>
      <c r="E310" s="177">
        <v>1</v>
      </c>
      <c r="F310" s="178"/>
      <c r="G310" s="179">
        <f>ROUND(E310*F310,2)</f>
        <v>0</v>
      </c>
      <c r="H310" s="178"/>
      <c r="I310" s="179">
        <f>ROUND(E310*H310,2)</f>
        <v>0</v>
      </c>
      <c r="J310" s="178"/>
      <c r="K310" s="179">
        <f>ROUND(E310*J310,2)</f>
        <v>0</v>
      </c>
      <c r="L310" s="179">
        <v>21</v>
      </c>
      <c r="M310" s="179">
        <f>G310*(1+L310/100)</f>
        <v>0</v>
      </c>
      <c r="N310" s="179">
        <v>0</v>
      </c>
      <c r="O310" s="179">
        <f>ROUND(E310*N310,2)</f>
        <v>0</v>
      </c>
      <c r="P310" s="179">
        <v>0</v>
      </c>
      <c r="Q310" s="179">
        <f>ROUND(E310*P310,2)</f>
        <v>0</v>
      </c>
      <c r="R310" s="179"/>
      <c r="S310" s="179" t="s">
        <v>322</v>
      </c>
      <c r="T310" s="180" t="s">
        <v>291</v>
      </c>
      <c r="U310" s="160">
        <v>0</v>
      </c>
      <c r="V310" s="160">
        <f>ROUND(E310*U310,2)</f>
        <v>0</v>
      </c>
      <c r="W310" s="160"/>
      <c r="X310" s="150"/>
      <c r="Y310" s="150"/>
      <c r="Z310" s="150"/>
      <c r="AA310" s="150"/>
      <c r="AB310" s="150"/>
      <c r="AC310" s="150"/>
      <c r="AD310" s="150"/>
      <c r="AE310" s="150"/>
      <c r="AF310" s="150"/>
      <c r="AG310" s="150" t="s">
        <v>472</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2"/>
      <c r="D311" s="243"/>
      <c r="E311" s="243"/>
      <c r="F311" s="243"/>
      <c r="G311" s="243"/>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295</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145</v>
      </c>
      <c r="B312" s="175" t="s">
        <v>1941</v>
      </c>
      <c r="C312" s="185" t="s">
        <v>1936</v>
      </c>
      <c r="D312" s="176" t="s">
        <v>1745</v>
      </c>
      <c r="E312" s="177">
        <v>2</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322</v>
      </c>
      <c r="T312" s="180" t="s">
        <v>291</v>
      </c>
      <c r="U312" s="160">
        <v>0</v>
      </c>
      <c r="V312" s="160">
        <f>ROUND(E312*U312,2)</f>
        <v>0</v>
      </c>
      <c r="W312" s="160"/>
      <c r="X312" s="150"/>
      <c r="Y312" s="150"/>
      <c r="Z312" s="150"/>
      <c r="AA312" s="150"/>
      <c r="AB312" s="150"/>
      <c r="AC312" s="150"/>
      <c r="AD312" s="150"/>
      <c r="AE312" s="150"/>
      <c r="AF312" s="150"/>
      <c r="AG312" s="150" t="s">
        <v>472</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2"/>
      <c r="D313" s="243"/>
      <c r="E313" s="243"/>
      <c r="F313" s="243"/>
      <c r="G313" s="243"/>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295</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74">
        <v>146</v>
      </c>
      <c r="B314" s="175" t="s">
        <v>1942</v>
      </c>
      <c r="C314" s="185" t="s">
        <v>1938</v>
      </c>
      <c r="D314" s="176" t="s">
        <v>1745</v>
      </c>
      <c r="E314" s="177">
        <v>1</v>
      </c>
      <c r="F314" s="178"/>
      <c r="G314" s="179">
        <f>ROUND(E314*F314,2)</f>
        <v>0</v>
      </c>
      <c r="H314" s="178"/>
      <c r="I314" s="179">
        <f>ROUND(E314*H314,2)</f>
        <v>0</v>
      </c>
      <c r="J314" s="178"/>
      <c r="K314" s="179">
        <f>ROUND(E314*J314,2)</f>
        <v>0</v>
      </c>
      <c r="L314" s="179">
        <v>21</v>
      </c>
      <c r="M314" s="179">
        <f>G314*(1+L314/100)</f>
        <v>0</v>
      </c>
      <c r="N314" s="179">
        <v>0</v>
      </c>
      <c r="O314" s="179">
        <f>ROUND(E314*N314,2)</f>
        <v>0</v>
      </c>
      <c r="P314" s="179">
        <v>0</v>
      </c>
      <c r="Q314" s="179">
        <f>ROUND(E314*P314,2)</f>
        <v>0</v>
      </c>
      <c r="R314" s="179"/>
      <c r="S314" s="179" t="s">
        <v>322</v>
      </c>
      <c r="T314" s="180" t="s">
        <v>291</v>
      </c>
      <c r="U314" s="160">
        <v>0</v>
      </c>
      <c r="V314" s="160">
        <f>ROUND(E314*U314,2)</f>
        <v>0</v>
      </c>
      <c r="W314" s="160"/>
      <c r="X314" s="150"/>
      <c r="Y314" s="150"/>
      <c r="Z314" s="150"/>
      <c r="AA314" s="150"/>
      <c r="AB314" s="150"/>
      <c r="AC314" s="150"/>
      <c r="AD314" s="150"/>
      <c r="AE314" s="150"/>
      <c r="AF314" s="150"/>
      <c r="AG314" s="150" t="s">
        <v>472</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42"/>
      <c r="D315" s="243"/>
      <c r="E315" s="243"/>
      <c r="F315" s="243"/>
      <c r="G315" s="243"/>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295</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74">
        <v>147</v>
      </c>
      <c r="B316" s="175" t="s">
        <v>1943</v>
      </c>
      <c r="C316" s="185" t="s">
        <v>1944</v>
      </c>
      <c r="D316" s="176" t="s">
        <v>1745</v>
      </c>
      <c r="E316" s="177">
        <v>1</v>
      </c>
      <c r="F316" s="178"/>
      <c r="G316" s="179">
        <f>ROUND(E316*F316,2)</f>
        <v>0</v>
      </c>
      <c r="H316" s="178"/>
      <c r="I316" s="179">
        <f>ROUND(E316*H316,2)</f>
        <v>0</v>
      </c>
      <c r="J316" s="178"/>
      <c r="K316" s="179">
        <f>ROUND(E316*J316,2)</f>
        <v>0</v>
      </c>
      <c r="L316" s="179">
        <v>21</v>
      </c>
      <c r="M316" s="179">
        <f>G316*(1+L316/100)</f>
        <v>0</v>
      </c>
      <c r="N316" s="179">
        <v>0</v>
      </c>
      <c r="O316" s="179">
        <f>ROUND(E316*N316,2)</f>
        <v>0</v>
      </c>
      <c r="P316" s="179">
        <v>0</v>
      </c>
      <c r="Q316" s="179">
        <f>ROUND(E316*P316,2)</f>
        <v>0</v>
      </c>
      <c r="R316" s="179"/>
      <c r="S316" s="179" t="s">
        <v>322</v>
      </c>
      <c r="T316" s="180" t="s">
        <v>291</v>
      </c>
      <c r="U316" s="160">
        <v>0</v>
      </c>
      <c r="V316" s="160">
        <f>ROUND(E316*U316,2)</f>
        <v>0</v>
      </c>
      <c r="W316" s="160"/>
      <c r="X316" s="150"/>
      <c r="Y316" s="150"/>
      <c r="Z316" s="150"/>
      <c r="AA316" s="150"/>
      <c r="AB316" s="150"/>
      <c r="AC316" s="150"/>
      <c r="AD316" s="150"/>
      <c r="AE316" s="150"/>
      <c r="AF316" s="150"/>
      <c r="AG316" s="150" t="s">
        <v>472</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2"/>
      <c r="D317" s="243"/>
      <c r="E317" s="243"/>
      <c r="F317" s="243"/>
      <c r="G317" s="243"/>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295</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74">
        <v>148</v>
      </c>
      <c r="B318" s="175" t="s">
        <v>1945</v>
      </c>
      <c r="C318" s="185" t="s">
        <v>1936</v>
      </c>
      <c r="D318" s="176" t="s">
        <v>1745</v>
      </c>
      <c r="E318" s="177">
        <v>2</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322</v>
      </c>
      <c r="T318" s="180" t="s">
        <v>291</v>
      </c>
      <c r="U318" s="160">
        <v>0</v>
      </c>
      <c r="V318" s="160">
        <f>ROUND(E318*U318,2)</f>
        <v>0</v>
      </c>
      <c r="W318" s="160"/>
      <c r="X318" s="150"/>
      <c r="Y318" s="150"/>
      <c r="Z318" s="150"/>
      <c r="AA318" s="150"/>
      <c r="AB318" s="150"/>
      <c r="AC318" s="150"/>
      <c r="AD318" s="150"/>
      <c r="AE318" s="150"/>
      <c r="AF318" s="150"/>
      <c r="AG318" s="150" t="s">
        <v>472</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2"/>
      <c r="D319" s="243"/>
      <c r="E319" s="243"/>
      <c r="F319" s="243"/>
      <c r="G319" s="243"/>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295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74">
        <v>149</v>
      </c>
      <c r="B320" s="175" t="s">
        <v>1946</v>
      </c>
      <c r="C320" s="185" t="s">
        <v>1938</v>
      </c>
      <c r="D320" s="176" t="s">
        <v>1745</v>
      </c>
      <c r="E320" s="177">
        <v>1</v>
      </c>
      <c r="F320" s="178"/>
      <c r="G320" s="179">
        <f>ROUND(E320*F320,2)</f>
        <v>0</v>
      </c>
      <c r="H320" s="178"/>
      <c r="I320" s="179">
        <f>ROUND(E320*H320,2)</f>
        <v>0</v>
      </c>
      <c r="J320" s="178"/>
      <c r="K320" s="179">
        <f>ROUND(E320*J320,2)</f>
        <v>0</v>
      </c>
      <c r="L320" s="179">
        <v>21</v>
      </c>
      <c r="M320" s="179">
        <f>G320*(1+L320/100)</f>
        <v>0</v>
      </c>
      <c r="N320" s="179">
        <v>0</v>
      </c>
      <c r="O320" s="179">
        <f>ROUND(E320*N320,2)</f>
        <v>0</v>
      </c>
      <c r="P320" s="179">
        <v>0</v>
      </c>
      <c r="Q320" s="179">
        <f>ROUND(E320*P320,2)</f>
        <v>0</v>
      </c>
      <c r="R320" s="179"/>
      <c r="S320" s="179" t="s">
        <v>322</v>
      </c>
      <c r="T320" s="180" t="s">
        <v>291</v>
      </c>
      <c r="U320" s="160">
        <v>0</v>
      </c>
      <c r="V320" s="160">
        <f>ROUND(E320*U320,2)</f>
        <v>0</v>
      </c>
      <c r="W320" s="160"/>
      <c r="X320" s="150"/>
      <c r="Y320" s="150"/>
      <c r="Z320" s="150"/>
      <c r="AA320" s="150"/>
      <c r="AB320" s="150"/>
      <c r="AC320" s="150"/>
      <c r="AD320" s="150"/>
      <c r="AE320" s="150"/>
      <c r="AF320" s="150"/>
      <c r="AG320" s="150" t="s">
        <v>472</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2"/>
      <c r="D321" s="243"/>
      <c r="E321" s="243"/>
      <c r="F321" s="243"/>
      <c r="G321" s="243"/>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295</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ht="22.5" outlineLevel="1" x14ac:dyDescent="0.2">
      <c r="A322" s="174">
        <v>150</v>
      </c>
      <c r="B322" s="175" t="s">
        <v>1947</v>
      </c>
      <c r="C322" s="185" t="s">
        <v>1948</v>
      </c>
      <c r="D322" s="176" t="s">
        <v>856</v>
      </c>
      <c r="E322" s="177">
        <v>3</v>
      </c>
      <c r="F322" s="178"/>
      <c r="G322" s="179">
        <f>ROUND(E322*F322,2)</f>
        <v>0</v>
      </c>
      <c r="H322" s="178"/>
      <c r="I322" s="179">
        <f>ROUND(E322*H322,2)</f>
        <v>0</v>
      </c>
      <c r="J322" s="178"/>
      <c r="K322" s="179">
        <f>ROUND(E322*J322,2)</f>
        <v>0</v>
      </c>
      <c r="L322" s="179">
        <v>21</v>
      </c>
      <c r="M322" s="179">
        <f>G322*(1+L322/100)</f>
        <v>0</v>
      </c>
      <c r="N322" s="179">
        <v>0</v>
      </c>
      <c r="O322" s="179">
        <f>ROUND(E322*N322,2)</f>
        <v>0</v>
      </c>
      <c r="P322" s="179">
        <v>0</v>
      </c>
      <c r="Q322" s="179">
        <f>ROUND(E322*P322,2)</f>
        <v>0</v>
      </c>
      <c r="R322" s="179"/>
      <c r="S322" s="179" t="s">
        <v>322</v>
      </c>
      <c r="T322" s="180" t="s">
        <v>291</v>
      </c>
      <c r="U322" s="160">
        <v>0</v>
      </c>
      <c r="V322" s="160">
        <f>ROUND(E322*U322,2)</f>
        <v>0</v>
      </c>
      <c r="W322" s="160"/>
      <c r="X322" s="150"/>
      <c r="Y322" s="150"/>
      <c r="Z322" s="150"/>
      <c r="AA322" s="150"/>
      <c r="AB322" s="150"/>
      <c r="AC322" s="150"/>
      <c r="AD322" s="150"/>
      <c r="AE322" s="150"/>
      <c r="AF322" s="150"/>
      <c r="AG322" s="150" t="s">
        <v>472</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2"/>
      <c r="D323" s="243"/>
      <c r="E323" s="243"/>
      <c r="F323" s="243"/>
      <c r="G323" s="243"/>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295</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74">
        <v>151</v>
      </c>
      <c r="B324" s="175" t="s">
        <v>1949</v>
      </c>
      <c r="C324" s="185" t="s">
        <v>1950</v>
      </c>
      <c r="D324" s="176" t="s">
        <v>1745</v>
      </c>
      <c r="E324" s="177">
        <v>2</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322</v>
      </c>
      <c r="T324" s="180" t="s">
        <v>291</v>
      </c>
      <c r="U324" s="160">
        <v>0</v>
      </c>
      <c r="V324" s="160">
        <f>ROUND(E324*U324,2)</f>
        <v>0</v>
      </c>
      <c r="W324" s="160"/>
      <c r="X324" s="150"/>
      <c r="Y324" s="150"/>
      <c r="Z324" s="150"/>
      <c r="AA324" s="150"/>
      <c r="AB324" s="150"/>
      <c r="AC324" s="150"/>
      <c r="AD324" s="150"/>
      <c r="AE324" s="150"/>
      <c r="AF324" s="150"/>
      <c r="AG324" s="150" t="s">
        <v>472</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2"/>
      <c r="D325" s="243"/>
      <c r="E325" s="243"/>
      <c r="F325" s="243"/>
      <c r="G325" s="243"/>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295</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74">
        <v>152</v>
      </c>
      <c r="B326" s="175" t="s">
        <v>1951</v>
      </c>
      <c r="C326" s="185" t="s">
        <v>1952</v>
      </c>
      <c r="D326" s="176" t="s">
        <v>1745</v>
      </c>
      <c r="E326" s="177">
        <v>1</v>
      </c>
      <c r="F326" s="178"/>
      <c r="G326" s="179">
        <f>ROUND(E326*F326,2)</f>
        <v>0</v>
      </c>
      <c r="H326" s="178"/>
      <c r="I326" s="179">
        <f>ROUND(E326*H326,2)</f>
        <v>0</v>
      </c>
      <c r="J326" s="178"/>
      <c r="K326" s="179">
        <f>ROUND(E326*J326,2)</f>
        <v>0</v>
      </c>
      <c r="L326" s="179">
        <v>21</v>
      </c>
      <c r="M326" s="179">
        <f>G326*(1+L326/100)</f>
        <v>0</v>
      </c>
      <c r="N326" s="179">
        <v>0</v>
      </c>
      <c r="O326" s="179">
        <f>ROUND(E326*N326,2)</f>
        <v>0</v>
      </c>
      <c r="P326" s="179">
        <v>0</v>
      </c>
      <c r="Q326" s="179">
        <f>ROUND(E326*P326,2)</f>
        <v>0</v>
      </c>
      <c r="R326" s="179"/>
      <c r="S326" s="179" t="s">
        <v>322</v>
      </c>
      <c r="T326" s="180" t="s">
        <v>291</v>
      </c>
      <c r="U326" s="160">
        <v>0</v>
      </c>
      <c r="V326" s="160">
        <f>ROUND(E326*U326,2)</f>
        <v>0</v>
      </c>
      <c r="W326" s="160"/>
      <c r="X326" s="150"/>
      <c r="Y326" s="150"/>
      <c r="Z326" s="150"/>
      <c r="AA326" s="150"/>
      <c r="AB326" s="150"/>
      <c r="AC326" s="150"/>
      <c r="AD326" s="150"/>
      <c r="AE326" s="150"/>
      <c r="AF326" s="150"/>
      <c r="AG326" s="150" t="s">
        <v>472</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42"/>
      <c r="D327" s="243"/>
      <c r="E327" s="243"/>
      <c r="F327" s="243"/>
      <c r="G327" s="243"/>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295</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74">
        <v>153</v>
      </c>
      <c r="B328" s="175" t="s">
        <v>1953</v>
      </c>
      <c r="C328" s="185" t="s">
        <v>1954</v>
      </c>
      <c r="D328" s="176" t="s">
        <v>1745</v>
      </c>
      <c r="E328" s="177">
        <v>2</v>
      </c>
      <c r="F328" s="178"/>
      <c r="G328" s="179">
        <f>ROUND(E328*F328,2)</f>
        <v>0</v>
      </c>
      <c r="H328" s="178"/>
      <c r="I328" s="179">
        <f>ROUND(E328*H328,2)</f>
        <v>0</v>
      </c>
      <c r="J328" s="178"/>
      <c r="K328" s="179">
        <f>ROUND(E328*J328,2)</f>
        <v>0</v>
      </c>
      <c r="L328" s="179">
        <v>21</v>
      </c>
      <c r="M328" s="179">
        <f>G328*(1+L328/100)</f>
        <v>0</v>
      </c>
      <c r="N328" s="179">
        <v>0</v>
      </c>
      <c r="O328" s="179">
        <f>ROUND(E328*N328,2)</f>
        <v>0</v>
      </c>
      <c r="P328" s="179">
        <v>0</v>
      </c>
      <c r="Q328" s="179">
        <f>ROUND(E328*P328,2)</f>
        <v>0</v>
      </c>
      <c r="R328" s="179"/>
      <c r="S328" s="179" t="s">
        <v>322</v>
      </c>
      <c r="T328" s="180" t="s">
        <v>291</v>
      </c>
      <c r="U328" s="160">
        <v>0</v>
      </c>
      <c r="V328" s="160">
        <f>ROUND(E328*U328,2)</f>
        <v>0</v>
      </c>
      <c r="W328" s="160"/>
      <c r="X328" s="150"/>
      <c r="Y328" s="150"/>
      <c r="Z328" s="150"/>
      <c r="AA328" s="150"/>
      <c r="AB328" s="150"/>
      <c r="AC328" s="150"/>
      <c r="AD328" s="150"/>
      <c r="AE328" s="150"/>
      <c r="AF328" s="150"/>
      <c r="AG328" s="150" t="s">
        <v>472</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2"/>
      <c r="D329" s="243"/>
      <c r="E329" s="243"/>
      <c r="F329" s="243"/>
      <c r="G329" s="243"/>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295</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74">
        <v>154</v>
      </c>
      <c r="B330" s="175" t="s">
        <v>1955</v>
      </c>
      <c r="C330" s="185" t="s">
        <v>1956</v>
      </c>
      <c r="D330" s="176" t="s">
        <v>856</v>
      </c>
      <c r="E330" s="177">
        <v>8</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322</v>
      </c>
      <c r="T330" s="180" t="s">
        <v>291</v>
      </c>
      <c r="U330" s="160">
        <v>0</v>
      </c>
      <c r="V330" s="160">
        <f>ROUND(E330*U330,2)</f>
        <v>0</v>
      </c>
      <c r="W330" s="160"/>
      <c r="X330" s="150"/>
      <c r="Y330" s="150"/>
      <c r="Z330" s="150"/>
      <c r="AA330" s="150"/>
      <c r="AB330" s="150"/>
      <c r="AC330" s="150"/>
      <c r="AD330" s="150"/>
      <c r="AE330" s="150"/>
      <c r="AF330" s="150"/>
      <c r="AG330" s="150" t="s">
        <v>472</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2"/>
      <c r="D331" s="243"/>
      <c r="E331" s="243"/>
      <c r="F331" s="243"/>
      <c r="G331" s="243"/>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295</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74">
        <v>155</v>
      </c>
      <c r="B332" s="175" t="s">
        <v>1957</v>
      </c>
      <c r="C332" s="185" t="s">
        <v>1958</v>
      </c>
      <c r="D332" s="176" t="s">
        <v>1745</v>
      </c>
      <c r="E332" s="177">
        <v>4</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322</v>
      </c>
      <c r="T332" s="180" t="s">
        <v>291</v>
      </c>
      <c r="U332" s="160">
        <v>0</v>
      </c>
      <c r="V332" s="160">
        <f>ROUND(E332*U332,2)</f>
        <v>0</v>
      </c>
      <c r="W332" s="160"/>
      <c r="X332" s="150"/>
      <c r="Y332" s="150"/>
      <c r="Z332" s="150"/>
      <c r="AA332" s="150"/>
      <c r="AB332" s="150"/>
      <c r="AC332" s="150"/>
      <c r="AD332" s="150"/>
      <c r="AE332" s="150"/>
      <c r="AF332" s="150"/>
      <c r="AG332" s="150" t="s">
        <v>472</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2"/>
      <c r="D333" s="243"/>
      <c r="E333" s="243"/>
      <c r="F333" s="243"/>
      <c r="G333" s="243"/>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295</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156</v>
      </c>
      <c r="B334" s="175" t="s">
        <v>1959</v>
      </c>
      <c r="C334" s="185" t="s">
        <v>1960</v>
      </c>
      <c r="D334" s="176" t="s">
        <v>856</v>
      </c>
      <c r="E334" s="177">
        <v>9</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322</v>
      </c>
      <c r="T334" s="180" t="s">
        <v>291</v>
      </c>
      <c r="U334" s="160">
        <v>0</v>
      </c>
      <c r="V334" s="160">
        <f>ROUND(E334*U334,2)</f>
        <v>0</v>
      </c>
      <c r="W334" s="160"/>
      <c r="X334" s="150"/>
      <c r="Y334" s="150"/>
      <c r="Z334" s="150"/>
      <c r="AA334" s="150"/>
      <c r="AB334" s="150"/>
      <c r="AC334" s="150"/>
      <c r="AD334" s="150"/>
      <c r="AE334" s="150"/>
      <c r="AF334" s="150"/>
      <c r="AG334" s="150" t="s">
        <v>472</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2"/>
      <c r="D335" s="243"/>
      <c r="E335" s="243"/>
      <c r="F335" s="243"/>
      <c r="G335" s="243"/>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295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4">
        <v>157</v>
      </c>
      <c r="B336" s="175" t="s">
        <v>1961</v>
      </c>
      <c r="C336" s="185" t="s">
        <v>1962</v>
      </c>
      <c r="D336" s="176" t="s">
        <v>856</v>
      </c>
      <c r="E336" s="177">
        <v>3</v>
      </c>
      <c r="F336" s="178"/>
      <c r="G336" s="179">
        <f>ROUND(E336*F336,2)</f>
        <v>0</v>
      </c>
      <c r="H336" s="178"/>
      <c r="I336" s="179">
        <f>ROUND(E336*H336,2)</f>
        <v>0</v>
      </c>
      <c r="J336" s="178"/>
      <c r="K336" s="179">
        <f>ROUND(E336*J336,2)</f>
        <v>0</v>
      </c>
      <c r="L336" s="179">
        <v>21</v>
      </c>
      <c r="M336" s="179">
        <f>G336*(1+L336/100)</f>
        <v>0</v>
      </c>
      <c r="N336" s="179">
        <v>0</v>
      </c>
      <c r="O336" s="179">
        <f>ROUND(E336*N336,2)</f>
        <v>0</v>
      </c>
      <c r="P336" s="179">
        <v>0</v>
      </c>
      <c r="Q336" s="179">
        <f>ROUND(E336*P336,2)</f>
        <v>0</v>
      </c>
      <c r="R336" s="179"/>
      <c r="S336" s="179" t="s">
        <v>322</v>
      </c>
      <c r="T336" s="180" t="s">
        <v>291</v>
      </c>
      <c r="U336" s="160">
        <v>0</v>
      </c>
      <c r="V336" s="160">
        <f>ROUND(E336*U336,2)</f>
        <v>0</v>
      </c>
      <c r="W336" s="160"/>
      <c r="X336" s="150"/>
      <c r="Y336" s="150"/>
      <c r="Z336" s="150"/>
      <c r="AA336" s="150"/>
      <c r="AB336" s="150"/>
      <c r="AC336" s="150"/>
      <c r="AD336" s="150"/>
      <c r="AE336" s="150"/>
      <c r="AF336" s="150"/>
      <c r="AG336" s="150" t="s">
        <v>472</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2"/>
      <c r="D337" s="243"/>
      <c r="E337" s="243"/>
      <c r="F337" s="243"/>
      <c r="G337" s="243"/>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295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74">
        <v>158</v>
      </c>
      <c r="B338" s="175" t="s">
        <v>1963</v>
      </c>
      <c r="C338" s="185" t="s">
        <v>1964</v>
      </c>
      <c r="D338" s="176" t="s">
        <v>856</v>
      </c>
      <c r="E338" s="177">
        <v>1</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322</v>
      </c>
      <c r="T338" s="180" t="s">
        <v>291</v>
      </c>
      <c r="U338" s="160">
        <v>0</v>
      </c>
      <c r="V338" s="160">
        <f>ROUND(E338*U338,2)</f>
        <v>0</v>
      </c>
      <c r="W338" s="160"/>
      <c r="X338" s="150"/>
      <c r="Y338" s="150"/>
      <c r="Z338" s="150"/>
      <c r="AA338" s="150"/>
      <c r="AB338" s="150"/>
      <c r="AC338" s="150"/>
      <c r="AD338" s="150"/>
      <c r="AE338" s="150"/>
      <c r="AF338" s="150"/>
      <c r="AG338" s="150" t="s">
        <v>472</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2"/>
      <c r="D339" s="243"/>
      <c r="E339" s="243"/>
      <c r="F339" s="243"/>
      <c r="G339" s="243"/>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295</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74">
        <v>159</v>
      </c>
      <c r="B340" s="175" t="s">
        <v>1965</v>
      </c>
      <c r="C340" s="185" t="s">
        <v>1966</v>
      </c>
      <c r="D340" s="176" t="s">
        <v>856</v>
      </c>
      <c r="E340" s="177">
        <v>18</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c r="S340" s="179" t="s">
        <v>322</v>
      </c>
      <c r="T340" s="180" t="s">
        <v>291</v>
      </c>
      <c r="U340" s="160">
        <v>0</v>
      </c>
      <c r="V340" s="160">
        <f>ROUND(E340*U340,2)</f>
        <v>0</v>
      </c>
      <c r="W340" s="160"/>
      <c r="X340" s="150"/>
      <c r="Y340" s="150"/>
      <c r="Z340" s="150"/>
      <c r="AA340" s="150"/>
      <c r="AB340" s="150"/>
      <c r="AC340" s="150"/>
      <c r="AD340" s="150"/>
      <c r="AE340" s="150"/>
      <c r="AF340" s="150"/>
      <c r="AG340" s="150" t="s">
        <v>472</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2"/>
      <c r="D341" s="243"/>
      <c r="E341" s="243"/>
      <c r="F341" s="243"/>
      <c r="G341" s="243"/>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295</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160</v>
      </c>
      <c r="B342" s="175" t="s">
        <v>1967</v>
      </c>
      <c r="C342" s="185" t="s">
        <v>1968</v>
      </c>
      <c r="D342" s="176" t="s">
        <v>856</v>
      </c>
      <c r="E342" s="177">
        <v>2</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322</v>
      </c>
      <c r="T342" s="180" t="s">
        <v>291</v>
      </c>
      <c r="U342" s="160">
        <v>0</v>
      </c>
      <c r="V342" s="160">
        <f>ROUND(E342*U342,2)</f>
        <v>0</v>
      </c>
      <c r="W342" s="160"/>
      <c r="X342" s="150"/>
      <c r="Y342" s="150"/>
      <c r="Z342" s="150"/>
      <c r="AA342" s="150"/>
      <c r="AB342" s="150"/>
      <c r="AC342" s="150"/>
      <c r="AD342" s="150"/>
      <c r="AE342" s="150"/>
      <c r="AF342" s="150"/>
      <c r="AG342" s="150" t="s">
        <v>472</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2"/>
      <c r="D343" s="243"/>
      <c r="E343" s="243"/>
      <c r="F343" s="243"/>
      <c r="G343" s="243"/>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295</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74">
        <v>161</v>
      </c>
      <c r="B344" s="175" t="s">
        <v>1969</v>
      </c>
      <c r="C344" s="185" t="s">
        <v>1970</v>
      </c>
      <c r="D344" s="176" t="s">
        <v>856</v>
      </c>
      <c r="E344" s="177">
        <v>6</v>
      </c>
      <c r="F344" s="178"/>
      <c r="G344" s="179">
        <f>ROUND(E344*F344,2)</f>
        <v>0</v>
      </c>
      <c r="H344" s="178"/>
      <c r="I344" s="179">
        <f>ROUND(E344*H344,2)</f>
        <v>0</v>
      </c>
      <c r="J344" s="178"/>
      <c r="K344" s="179">
        <f>ROUND(E344*J344,2)</f>
        <v>0</v>
      </c>
      <c r="L344" s="179">
        <v>21</v>
      </c>
      <c r="M344" s="179">
        <f>G344*(1+L344/100)</f>
        <v>0</v>
      </c>
      <c r="N344" s="179">
        <v>0</v>
      </c>
      <c r="O344" s="179">
        <f>ROUND(E344*N344,2)</f>
        <v>0</v>
      </c>
      <c r="P344" s="179">
        <v>0</v>
      </c>
      <c r="Q344" s="179">
        <f>ROUND(E344*P344,2)</f>
        <v>0</v>
      </c>
      <c r="R344" s="179"/>
      <c r="S344" s="179" t="s">
        <v>322</v>
      </c>
      <c r="T344" s="180" t="s">
        <v>291</v>
      </c>
      <c r="U344" s="160">
        <v>0</v>
      </c>
      <c r="V344" s="160">
        <f>ROUND(E344*U344,2)</f>
        <v>0</v>
      </c>
      <c r="W344" s="160"/>
      <c r="X344" s="150"/>
      <c r="Y344" s="150"/>
      <c r="Z344" s="150"/>
      <c r="AA344" s="150"/>
      <c r="AB344" s="150"/>
      <c r="AC344" s="150"/>
      <c r="AD344" s="150"/>
      <c r="AE344" s="150"/>
      <c r="AF344" s="150"/>
      <c r="AG344" s="150" t="s">
        <v>472</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2"/>
      <c r="D345" s="243"/>
      <c r="E345" s="243"/>
      <c r="F345" s="243"/>
      <c r="G345" s="243"/>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295</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162</v>
      </c>
      <c r="B346" s="175" t="s">
        <v>1971</v>
      </c>
      <c r="C346" s="185" t="s">
        <v>1972</v>
      </c>
      <c r="D346" s="176" t="s">
        <v>856</v>
      </c>
      <c r="E346" s="177">
        <v>3</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322</v>
      </c>
      <c r="T346" s="180" t="s">
        <v>291</v>
      </c>
      <c r="U346" s="160">
        <v>0</v>
      </c>
      <c r="V346" s="160">
        <f>ROUND(E346*U346,2)</f>
        <v>0</v>
      </c>
      <c r="W346" s="160"/>
      <c r="X346" s="150"/>
      <c r="Y346" s="150"/>
      <c r="Z346" s="150"/>
      <c r="AA346" s="150"/>
      <c r="AB346" s="150"/>
      <c r="AC346" s="150"/>
      <c r="AD346" s="150"/>
      <c r="AE346" s="150"/>
      <c r="AF346" s="150"/>
      <c r="AG346" s="150" t="s">
        <v>472</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2"/>
      <c r="D347" s="243"/>
      <c r="E347" s="243"/>
      <c r="F347" s="243"/>
      <c r="G347" s="243"/>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295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74">
        <v>163</v>
      </c>
      <c r="B348" s="175" t="s">
        <v>1360</v>
      </c>
      <c r="C348" s="185" t="s">
        <v>1973</v>
      </c>
      <c r="D348" s="176" t="s">
        <v>856</v>
      </c>
      <c r="E348" s="177">
        <v>2</v>
      </c>
      <c r="F348" s="178"/>
      <c r="G348" s="179">
        <f>ROUND(E348*F348,2)</f>
        <v>0</v>
      </c>
      <c r="H348" s="178"/>
      <c r="I348" s="179">
        <f>ROUND(E348*H348,2)</f>
        <v>0</v>
      </c>
      <c r="J348" s="178"/>
      <c r="K348" s="179">
        <f>ROUND(E348*J348,2)</f>
        <v>0</v>
      </c>
      <c r="L348" s="179">
        <v>21</v>
      </c>
      <c r="M348" s="179">
        <f>G348*(1+L348/100)</f>
        <v>0</v>
      </c>
      <c r="N348" s="179">
        <v>0</v>
      </c>
      <c r="O348" s="179">
        <f>ROUND(E348*N348,2)</f>
        <v>0</v>
      </c>
      <c r="P348" s="179">
        <v>0</v>
      </c>
      <c r="Q348" s="179">
        <f>ROUND(E348*P348,2)</f>
        <v>0</v>
      </c>
      <c r="R348" s="179"/>
      <c r="S348" s="179" t="s">
        <v>322</v>
      </c>
      <c r="T348" s="180" t="s">
        <v>291</v>
      </c>
      <c r="U348" s="160">
        <v>0</v>
      </c>
      <c r="V348" s="160">
        <f>ROUND(E348*U348,2)</f>
        <v>0</v>
      </c>
      <c r="W348" s="160"/>
      <c r="X348" s="150"/>
      <c r="Y348" s="150"/>
      <c r="Z348" s="150"/>
      <c r="AA348" s="150"/>
      <c r="AB348" s="150"/>
      <c r="AC348" s="150"/>
      <c r="AD348" s="150"/>
      <c r="AE348" s="150"/>
      <c r="AF348" s="150"/>
      <c r="AG348" s="150" t="s">
        <v>472</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2"/>
      <c r="D349" s="243"/>
      <c r="E349" s="243"/>
      <c r="F349" s="243"/>
      <c r="G349" s="243"/>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295</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74">
        <v>164</v>
      </c>
      <c r="B350" s="175" t="s">
        <v>1974</v>
      </c>
      <c r="C350" s="185" t="s">
        <v>1975</v>
      </c>
      <c r="D350" s="176" t="s">
        <v>856</v>
      </c>
      <c r="E350" s="177">
        <v>24</v>
      </c>
      <c r="F350" s="178"/>
      <c r="G350" s="179">
        <f>ROUND(E350*F350,2)</f>
        <v>0</v>
      </c>
      <c r="H350" s="178"/>
      <c r="I350" s="179">
        <f>ROUND(E350*H350,2)</f>
        <v>0</v>
      </c>
      <c r="J350" s="178"/>
      <c r="K350" s="179">
        <f>ROUND(E350*J350,2)</f>
        <v>0</v>
      </c>
      <c r="L350" s="179">
        <v>21</v>
      </c>
      <c r="M350" s="179">
        <f>G350*(1+L350/100)</f>
        <v>0</v>
      </c>
      <c r="N350" s="179">
        <v>0</v>
      </c>
      <c r="O350" s="179">
        <f>ROUND(E350*N350,2)</f>
        <v>0</v>
      </c>
      <c r="P350" s="179">
        <v>0</v>
      </c>
      <c r="Q350" s="179">
        <f>ROUND(E350*P350,2)</f>
        <v>0</v>
      </c>
      <c r="R350" s="179"/>
      <c r="S350" s="179" t="s">
        <v>322</v>
      </c>
      <c r="T350" s="180" t="s">
        <v>291</v>
      </c>
      <c r="U350" s="160">
        <v>0</v>
      </c>
      <c r="V350" s="160">
        <f>ROUND(E350*U350,2)</f>
        <v>0</v>
      </c>
      <c r="W350" s="160"/>
      <c r="X350" s="150"/>
      <c r="Y350" s="150"/>
      <c r="Z350" s="150"/>
      <c r="AA350" s="150"/>
      <c r="AB350" s="150"/>
      <c r="AC350" s="150"/>
      <c r="AD350" s="150"/>
      <c r="AE350" s="150"/>
      <c r="AF350" s="150"/>
      <c r="AG350" s="150" t="s">
        <v>472</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2"/>
      <c r="D351" s="243"/>
      <c r="E351" s="243"/>
      <c r="F351" s="243"/>
      <c r="G351" s="243"/>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295</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74">
        <v>165</v>
      </c>
      <c r="B352" s="175" t="s">
        <v>1976</v>
      </c>
      <c r="C352" s="185" t="s">
        <v>1977</v>
      </c>
      <c r="D352" s="176" t="s">
        <v>856</v>
      </c>
      <c r="E352" s="177">
        <v>2</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322</v>
      </c>
      <c r="T352" s="180" t="s">
        <v>291</v>
      </c>
      <c r="U352" s="160">
        <v>0</v>
      </c>
      <c r="V352" s="160">
        <f>ROUND(E352*U352,2)</f>
        <v>0</v>
      </c>
      <c r="W352" s="160"/>
      <c r="X352" s="150"/>
      <c r="Y352" s="150"/>
      <c r="Z352" s="150"/>
      <c r="AA352" s="150"/>
      <c r="AB352" s="150"/>
      <c r="AC352" s="150"/>
      <c r="AD352" s="150"/>
      <c r="AE352" s="150"/>
      <c r="AF352" s="150"/>
      <c r="AG352" s="150" t="s">
        <v>472</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2"/>
      <c r="D353" s="243"/>
      <c r="E353" s="243"/>
      <c r="F353" s="243"/>
      <c r="G353" s="243"/>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295</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ht="22.5" outlineLevel="1" x14ac:dyDescent="0.2">
      <c r="A354" s="174">
        <v>166</v>
      </c>
      <c r="B354" s="175" t="s">
        <v>1978</v>
      </c>
      <c r="C354" s="185" t="s">
        <v>1979</v>
      </c>
      <c r="D354" s="176" t="s">
        <v>856</v>
      </c>
      <c r="E354" s="177">
        <v>19</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c r="S354" s="179" t="s">
        <v>322</v>
      </c>
      <c r="T354" s="180" t="s">
        <v>291</v>
      </c>
      <c r="U354" s="160">
        <v>0</v>
      </c>
      <c r="V354" s="160">
        <f>ROUND(E354*U354,2)</f>
        <v>0</v>
      </c>
      <c r="W354" s="160"/>
      <c r="X354" s="150"/>
      <c r="Y354" s="150"/>
      <c r="Z354" s="150"/>
      <c r="AA354" s="150"/>
      <c r="AB354" s="150"/>
      <c r="AC354" s="150"/>
      <c r="AD354" s="150"/>
      <c r="AE354" s="150"/>
      <c r="AF354" s="150"/>
      <c r="AG354" s="150" t="s">
        <v>472</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42"/>
      <c r="D355" s="243"/>
      <c r="E355" s="243"/>
      <c r="F355" s="243"/>
      <c r="G355" s="243"/>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295</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ht="22.5" outlineLevel="1" x14ac:dyDescent="0.2">
      <c r="A356" s="174">
        <v>167</v>
      </c>
      <c r="B356" s="175" t="s">
        <v>1980</v>
      </c>
      <c r="C356" s="185" t="s">
        <v>1981</v>
      </c>
      <c r="D356" s="176" t="s">
        <v>856</v>
      </c>
      <c r="E356" s="177">
        <v>2</v>
      </c>
      <c r="F356" s="178"/>
      <c r="G356" s="179">
        <f>ROUND(E356*F356,2)</f>
        <v>0</v>
      </c>
      <c r="H356" s="178"/>
      <c r="I356" s="179">
        <f>ROUND(E356*H356,2)</f>
        <v>0</v>
      </c>
      <c r="J356" s="178"/>
      <c r="K356" s="179">
        <f>ROUND(E356*J356,2)</f>
        <v>0</v>
      </c>
      <c r="L356" s="179">
        <v>21</v>
      </c>
      <c r="M356" s="179">
        <f>G356*(1+L356/100)</f>
        <v>0</v>
      </c>
      <c r="N356" s="179">
        <v>0</v>
      </c>
      <c r="O356" s="179">
        <f>ROUND(E356*N356,2)</f>
        <v>0</v>
      </c>
      <c r="P356" s="179">
        <v>0</v>
      </c>
      <c r="Q356" s="179">
        <f>ROUND(E356*P356,2)</f>
        <v>0</v>
      </c>
      <c r="R356" s="179"/>
      <c r="S356" s="179" t="s">
        <v>322</v>
      </c>
      <c r="T356" s="180" t="s">
        <v>291</v>
      </c>
      <c r="U356" s="160">
        <v>0</v>
      </c>
      <c r="V356" s="160">
        <f>ROUND(E356*U356,2)</f>
        <v>0</v>
      </c>
      <c r="W356" s="160"/>
      <c r="X356" s="150"/>
      <c r="Y356" s="150"/>
      <c r="Z356" s="150"/>
      <c r="AA356" s="150"/>
      <c r="AB356" s="150"/>
      <c r="AC356" s="150"/>
      <c r="AD356" s="150"/>
      <c r="AE356" s="150"/>
      <c r="AF356" s="150"/>
      <c r="AG356" s="150" t="s">
        <v>472</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2"/>
      <c r="D357" s="243"/>
      <c r="E357" s="243"/>
      <c r="F357" s="243"/>
      <c r="G357" s="243"/>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295</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ht="22.5" outlineLevel="1" x14ac:dyDescent="0.2">
      <c r="A358" s="174">
        <v>168</v>
      </c>
      <c r="B358" s="175" t="s">
        <v>1982</v>
      </c>
      <c r="C358" s="185" t="s">
        <v>1983</v>
      </c>
      <c r="D358" s="176" t="s">
        <v>856</v>
      </c>
      <c r="E358" s="177">
        <v>1</v>
      </c>
      <c r="F358" s="178"/>
      <c r="G358" s="179">
        <f>ROUND(E358*F358,2)</f>
        <v>0</v>
      </c>
      <c r="H358" s="178"/>
      <c r="I358" s="179">
        <f>ROUND(E358*H358,2)</f>
        <v>0</v>
      </c>
      <c r="J358" s="178"/>
      <c r="K358" s="179">
        <f>ROUND(E358*J358,2)</f>
        <v>0</v>
      </c>
      <c r="L358" s="179">
        <v>21</v>
      </c>
      <c r="M358" s="179">
        <f>G358*(1+L358/100)</f>
        <v>0</v>
      </c>
      <c r="N358" s="179">
        <v>0</v>
      </c>
      <c r="O358" s="179">
        <f>ROUND(E358*N358,2)</f>
        <v>0</v>
      </c>
      <c r="P358" s="179">
        <v>0</v>
      </c>
      <c r="Q358" s="179">
        <f>ROUND(E358*P358,2)</f>
        <v>0</v>
      </c>
      <c r="R358" s="179"/>
      <c r="S358" s="179" t="s">
        <v>322</v>
      </c>
      <c r="T358" s="180" t="s">
        <v>291</v>
      </c>
      <c r="U358" s="160">
        <v>0</v>
      </c>
      <c r="V358" s="160">
        <f>ROUND(E358*U358,2)</f>
        <v>0</v>
      </c>
      <c r="W358" s="160"/>
      <c r="X358" s="150"/>
      <c r="Y358" s="150"/>
      <c r="Z358" s="150"/>
      <c r="AA358" s="150"/>
      <c r="AB358" s="150"/>
      <c r="AC358" s="150"/>
      <c r="AD358" s="150"/>
      <c r="AE358" s="150"/>
      <c r="AF358" s="150"/>
      <c r="AG358" s="150" t="s">
        <v>472</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2"/>
      <c r="D359" s="243"/>
      <c r="E359" s="243"/>
      <c r="F359" s="243"/>
      <c r="G359" s="243"/>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295</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74">
        <v>169</v>
      </c>
      <c r="B360" s="175" t="s">
        <v>1984</v>
      </c>
      <c r="C360" s="185" t="s">
        <v>1985</v>
      </c>
      <c r="D360" s="176" t="s">
        <v>856</v>
      </c>
      <c r="E360" s="177">
        <v>2</v>
      </c>
      <c r="F360" s="178"/>
      <c r="G360" s="179">
        <f>ROUND(E360*F360,2)</f>
        <v>0</v>
      </c>
      <c r="H360" s="178"/>
      <c r="I360" s="179">
        <f>ROUND(E360*H360,2)</f>
        <v>0</v>
      </c>
      <c r="J360" s="178"/>
      <c r="K360" s="179">
        <f>ROUND(E360*J360,2)</f>
        <v>0</v>
      </c>
      <c r="L360" s="179">
        <v>21</v>
      </c>
      <c r="M360" s="179">
        <f>G360*(1+L360/100)</f>
        <v>0</v>
      </c>
      <c r="N360" s="179">
        <v>0</v>
      </c>
      <c r="O360" s="179">
        <f>ROUND(E360*N360,2)</f>
        <v>0</v>
      </c>
      <c r="P360" s="179">
        <v>0</v>
      </c>
      <c r="Q360" s="179">
        <f>ROUND(E360*P360,2)</f>
        <v>0</v>
      </c>
      <c r="R360" s="179"/>
      <c r="S360" s="179" t="s">
        <v>322</v>
      </c>
      <c r="T360" s="180" t="s">
        <v>291</v>
      </c>
      <c r="U360" s="160">
        <v>0</v>
      </c>
      <c r="V360" s="160">
        <f>ROUND(E360*U360,2)</f>
        <v>0</v>
      </c>
      <c r="W360" s="160"/>
      <c r="X360" s="150"/>
      <c r="Y360" s="150"/>
      <c r="Z360" s="150"/>
      <c r="AA360" s="150"/>
      <c r="AB360" s="150"/>
      <c r="AC360" s="150"/>
      <c r="AD360" s="150"/>
      <c r="AE360" s="150"/>
      <c r="AF360" s="150"/>
      <c r="AG360" s="150" t="s">
        <v>472</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2"/>
      <c r="D361" s="243"/>
      <c r="E361" s="243"/>
      <c r="F361" s="243"/>
      <c r="G361" s="243"/>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295</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74">
        <v>170</v>
      </c>
      <c r="B362" s="175" t="s">
        <v>1986</v>
      </c>
      <c r="C362" s="185" t="s">
        <v>1987</v>
      </c>
      <c r="D362" s="176" t="s">
        <v>856</v>
      </c>
      <c r="E362" s="177">
        <v>1</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322</v>
      </c>
      <c r="T362" s="180" t="s">
        <v>291</v>
      </c>
      <c r="U362" s="160">
        <v>0</v>
      </c>
      <c r="V362" s="160">
        <f>ROUND(E362*U362,2)</f>
        <v>0</v>
      </c>
      <c r="W362" s="160"/>
      <c r="X362" s="150"/>
      <c r="Y362" s="150"/>
      <c r="Z362" s="150"/>
      <c r="AA362" s="150"/>
      <c r="AB362" s="150"/>
      <c r="AC362" s="150"/>
      <c r="AD362" s="150"/>
      <c r="AE362" s="150"/>
      <c r="AF362" s="150"/>
      <c r="AG362" s="150" t="s">
        <v>472</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2"/>
      <c r="D363" s="243"/>
      <c r="E363" s="243"/>
      <c r="F363" s="243"/>
      <c r="G363" s="243"/>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295</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74">
        <v>171</v>
      </c>
      <c r="B364" s="175" t="s">
        <v>1988</v>
      </c>
      <c r="C364" s="185" t="s">
        <v>1989</v>
      </c>
      <c r="D364" s="176" t="s">
        <v>856</v>
      </c>
      <c r="E364" s="177">
        <v>1</v>
      </c>
      <c r="F364" s="178"/>
      <c r="G364" s="179">
        <f>ROUND(E364*F364,2)</f>
        <v>0</v>
      </c>
      <c r="H364" s="178"/>
      <c r="I364" s="179">
        <f>ROUND(E364*H364,2)</f>
        <v>0</v>
      </c>
      <c r="J364" s="178"/>
      <c r="K364" s="179">
        <f>ROUND(E364*J364,2)</f>
        <v>0</v>
      </c>
      <c r="L364" s="179">
        <v>21</v>
      </c>
      <c r="M364" s="179">
        <f>G364*(1+L364/100)</f>
        <v>0</v>
      </c>
      <c r="N364" s="179">
        <v>0</v>
      </c>
      <c r="O364" s="179">
        <f>ROUND(E364*N364,2)</f>
        <v>0</v>
      </c>
      <c r="P364" s="179">
        <v>0</v>
      </c>
      <c r="Q364" s="179">
        <f>ROUND(E364*P364,2)</f>
        <v>0</v>
      </c>
      <c r="R364" s="179"/>
      <c r="S364" s="179" t="s">
        <v>322</v>
      </c>
      <c r="T364" s="180" t="s">
        <v>291</v>
      </c>
      <c r="U364" s="160">
        <v>0</v>
      </c>
      <c r="V364" s="160">
        <f>ROUND(E364*U364,2)</f>
        <v>0</v>
      </c>
      <c r="W364" s="160"/>
      <c r="X364" s="150"/>
      <c r="Y364" s="150"/>
      <c r="Z364" s="150"/>
      <c r="AA364" s="150"/>
      <c r="AB364" s="150"/>
      <c r="AC364" s="150"/>
      <c r="AD364" s="150"/>
      <c r="AE364" s="150"/>
      <c r="AF364" s="150"/>
      <c r="AG364" s="150" t="s">
        <v>472</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42"/>
      <c r="D365" s="243"/>
      <c r="E365" s="243"/>
      <c r="F365" s="243"/>
      <c r="G365" s="243"/>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295</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74">
        <v>172</v>
      </c>
      <c r="B366" s="175" t="s">
        <v>1990</v>
      </c>
      <c r="C366" s="185" t="s">
        <v>1991</v>
      </c>
      <c r="D366" s="176" t="s">
        <v>856</v>
      </c>
      <c r="E366" s="177">
        <v>2</v>
      </c>
      <c r="F366" s="178"/>
      <c r="G366" s="179">
        <f>ROUND(E366*F366,2)</f>
        <v>0</v>
      </c>
      <c r="H366" s="178"/>
      <c r="I366" s="179">
        <f>ROUND(E366*H366,2)</f>
        <v>0</v>
      </c>
      <c r="J366" s="178"/>
      <c r="K366" s="179">
        <f>ROUND(E366*J366,2)</f>
        <v>0</v>
      </c>
      <c r="L366" s="179">
        <v>21</v>
      </c>
      <c r="M366" s="179">
        <f>G366*(1+L366/100)</f>
        <v>0</v>
      </c>
      <c r="N366" s="179">
        <v>0</v>
      </c>
      <c r="O366" s="179">
        <f>ROUND(E366*N366,2)</f>
        <v>0</v>
      </c>
      <c r="P366" s="179">
        <v>0</v>
      </c>
      <c r="Q366" s="179">
        <f>ROUND(E366*P366,2)</f>
        <v>0</v>
      </c>
      <c r="R366" s="179"/>
      <c r="S366" s="179" t="s">
        <v>322</v>
      </c>
      <c r="T366" s="180" t="s">
        <v>291</v>
      </c>
      <c r="U366" s="160">
        <v>0</v>
      </c>
      <c r="V366" s="160">
        <f>ROUND(E366*U366,2)</f>
        <v>0</v>
      </c>
      <c r="W366" s="160"/>
      <c r="X366" s="150"/>
      <c r="Y366" s="150"/>
      <c r="Z366" s="150"/>
      <c r="AA366" s="150"/>
      <c r="AB366" s="150"/>
      <c r="AC366" s="150"/>
      <c r="AD366" s="150"/>
      <c r="AE366" s="150"/>
      <c r="AF366" s="150"/>
      <c r="AG366" s="150" t="s">
        <v>472</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2"/>
      <c r="D367" s="243"/>
      <c r="E367" s="243"/>
      <c r="F367" s="243"/>
      <c r="G367" s="243"/>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295</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ht="22.5" outlineLevel="1" x14ac:dyDescent="0.2">
      <c r="A368" s="174">
        <v>173</v>
      </c>
      <c r="B368" s="175" t="s">
        <v>1992</v>
      </c>
      <c r="C368" s="185" t="s">
        <v>1993</v>
      </c>
      <c r="D368" s="176" t="s">
        <v>856</v>
      </c>
      <c r="E368" s="177">
        <v>1</v>
      </c>
      <c r="F368" s="178"/>
      <c r="G368" s="179">
        <f>ROUND(E368*F368,2)</f>
        <v>0</v>
      </c>
      <c r="H368" s="178"/>
      <c r="I368" s="179">
        <f>ROUND(E368*H368,2)</f>
        <v>0</v>
      </c>
      <c r="J368" s="178"/>
      <c r="K368" s="179">
        <f>ROUND(E368*J368,2)</f>
        <v>0</v>
      </c>
      <c r="L368" s="179">
        <v>21</v>
      </c>
      <c r="M368" s="179">
        <f>G368*(1+L368/100)</f>
        <v>0</v>
      </c>
      <c r="N368" s="179">
        <v>0</v>
      </c>
      <c r="O368" s="179">
        <f>ROUND(E368*N368,2)</f>
        <v>0</v>
      </c>
      <c r="P368" s="179">
        <v>0</v>
      </c>
      <c r="Q368" s="179">
        <f>ROUND(E368*P368,2)</f>
        <v>0</v>
      </c>
      <c r="R368" s="179"/>
      <c r="S368" s="179" t="s">
        <v>322</v>
      </c>
      <c r="T368" s="180" t="s">
        <v>291</v>
      </c>
      <c r="U368" s="160">
        <v>0</v>
      </c>
      <c r="V368" s="160">
        <f>ROUND(E368*U368,2)</f>
        <v>0</v>
      </c>
      <c r="W368" s="160"/>
      <c r="X368" s="150"/>
      <c r="Y368" s="150"/>
      <c r="Z368" s="150"/>
      <c r="AA368" s="150"/>
      <c r="AB368" s="150"/>
      <c r="AC368" s="150"/>
      <c r="AD368" s="150"/>
      <c r="AE368" s="150"/>
      <c r="AF368" s="150"/>
      <c r="AG368" s="150" t="s">
        <v>472</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42"/>
      <c r="D369" s="243"/>
      <c r="E369" s="243"/>
      <c r="F369" s="243"/>
      <c r="G369" s="243"/>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295</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74">
        <v>174</v>
      </c>
      <c r="B370" s="175" t="s">
        <v>1994</v>
      </c>
      <c r="C370" s="185" t="s">
        <v>1995</v>
      </c>
      <c r="D370" s="176" t="s">
        <v>856</v>
      </c>
      <c r="E370" s="177">
        <v>1</v>
      </c>
      <c r="F370" s="178"/>
      <c r="G370" s="179">
        <f>ROUND(E370*F370,2)</f>
        <v>0</v>
      </c>
      <c r="H370" s="178"/>
      <c r="I370" s="179">
        <f>ROUND(E370*H370,2)</f>
        <v>0</v>
      </c>
      <c r="J370" s="178"/>
      <c r="K370" s="179">
        <f>ROUND(E370*J370,2)</f>
        <v>0</v>
      </c>
      <c r="L370" s="179">
        <v>21</v>
      </c>
      <c r="M370" s="179">
        <f>G370*(1+L370/100)</f>
        <v>0</v>
      </c>
      <c r="N370" s="179">
        <v>0</v>
      </c>
      <c r="O370" s="179">
        <f>ROUND(E370*N370,2)</f>
        <v>0</v>
      </c>
      <c r="P370" s="179">
        <v>0</v>
      </c>
      <c r="Q370" s="179">
        <f>ROUND(E370*P370,2)</f>
        <v>0</v>
      </c>
      <c r="R370" s="179"/>
      <c r="S370" s="179" t="s">
        <v>322</v>
      </c>
      <c r="T370" s="180" t="s">
        <v>291</v>
      </c>
      <c r="U370" s="160">
        <v>0</v>
      </c>
      <c r="V370" s="160">
        <f>ROUND(E370*U370,2)</f>
        <v>0</v>
      </c>
      <c r="W370" s="160"/>
      <c r="X370" s="150"/>
      <c r="Y370" s="150"/>
      <c r="Z370" s="150"/>
      <c r="AA370" s="150"/>
      <c r="AB370" s="150"/>
      <c r="AC370" s="150"/>
      <c r="AD370" s="150"/>
      <c r="AE370" s="150"/>
      <c r="AF370" s="150"/>
      <c r="AG370" s="150" t="s">
        <v>472</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2"/>
      <c r="D371" s="243"/>
      <c r="E371" s="243"/>
      <c r="F371" s="243"/>
      <c r="G371" s="243"/>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295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ht="33.75" outlineLevel="1" x14ac:dyDescent="0.2">
      <c r="A372" s="174">
        <v>175</v>
      </c>
      <c r="B372" s="175" t="s">
        <v>1996</v>
      </c>
      <c r="C372" s="185" t="s">
        <v>1833</v>
      </c>
      <c r="D372" s="176" t="s">
        <v>856</v>
      </c>
      <c r="E372" s="177">
        <v>2</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322</v>
      </c>
      <c r="T372" s="180" t="s">
        <v>291</v>
      </c>
      <c r="U372" s="160">
        <v>0</v>
      </c>
      <c r="V372" s="160">
        <f>ROUND(E372*U372,2)</f>
        <v>0</v>
      </c>
      <c r="W372" s="160"/>
      <c r="X372" s="150"/>
      <c r="Y372" s="150"/>
      <c r="Z372" s="150"/>
      <c r="AA372" s="150"/>
      <c r="AB372" s="150"/>
      <c r="AC372" s="150"/>
      <c r="AD372" s="150"/>
      <c r="AE372" s="150"/>
      <c r="AF372" s="150"/>
      <c r="AG372" s="150" t="s">
        <v>472</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ht="22.5" outlineLevel="1" x14ac:dyDescent="0.2">
      <c r="A373" s="157"/>
      <c r="B373" s="158"/>
      <c r="C373" s="244" t="s">
        <v>1997</v>
      </c>
      <c r="D373" s="245"/>
      <c r="E373" s="245"/>
      <c r="F373" s="245"/>
      <c r="G373" s="245"/>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294</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81" t="str">
        <f>C373</f>
        <v>4xprogramovatelný vstupní kontakt, 4x programovatelný digitální vstup, signalizace, alarmová hlášení, připojení a přeženos dat pomocí RS485 s protokolem BMS) D1.04.06-112</v>
      </c>
      <c r="BB373" s="150"/>
      <c r="BC373" s="150"/>
      <c r="BD373" s="150"/>
      <c r="BE373" s="150"/>
      <c r="BF373" s="150"/>
      <c r="BG373" s="150"/>
      <c r="BH373" s="150"/>
    </row>
    <row r="374" spans="1:60" outlineLevel="1" x14ac:dyDescent="0.2">
      <c r="A374" s="157"/>
      <c r="B374" s="158"/>
      <c r="C374" s="246"/>
      <c r="D374" s="247"/>
      <c r="E374" s="247"/>
      <c r="F374" s="247"/>
      <c r="G374" s="247"/>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295</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176</v>
      </c>
      <c r="B375" s="175" t="s">
        <v>1998</v>
      </c>
      <c r="C375" s="185" t="s">
        <v>1999</v>
      </c>
      <c r="D375" s="176" t="s">
        <v>856</v>
      </c>
      <c r="E375" s="177">
        <v>2</v>
      </c>
      <c r="F375" s="178"/>
      <c r="G375" s="179">
        <f>ROUND(E375*F375,2)</f>
        <v>0</v>
      </c>
      <c r="H375" s="178"/>
      <c r="I375" s="179">
        <f>ROUND(E375*H375,2)</f>
        <v>0</v>
      </c>
      <c r="J375" s="178"/>
      <c r="K375" s="179">
        <f>ROUND(E375*J375,2)</f>
        <v>0</v>
      </c>
      <c r="L375" s="179">
        <v>21</v>
      </c>
      <c r="M375" s="179">
        <f>G375*(1+L375/100)</f>
        <v>0</v>
      </c>
      <c r="N375" s="179">
        <v>0</v>
      </c>
      <c r="O375" s="179">
        <f>ROUND(E375*N375,2)</f>
        <v>0</v>
      </c>
      <c r="P375" s="179">
        <v>0</v>
      </c>
      <c r="Q375" s="179">
        <f>ROUND(E375*P375,2)</f>
        <v>0</v>
      </c>
      <c r="R375" s="179"/>
      <c r="S375" s="179" t="s">
        <v>322</v>
      </c>
      <c r="T375" s="180" t="s">
        <v>291</v>
      </c>
      <c r="U375" s="160">
        <v>0</v>
      </c>
      <c r="V375" s="160">
        <f>ROUND(E375*U375,2)</f>
        <v>0</v>
      </c>
      <c r="W375" s="160"/>
      <c r="X375" s="150"/>
      <c r="Y375" s="150"/>
      <c r="Z375" s="150"/>
      <c r="AA375" s="150"/>
      <c r="AB375" s="150"/>
      <c r="AC375" s="150"/>
      <c r="AD375" s="150"/>
      <c r="AE375" s="150"/>
      <c r="AF375" s="150"/>
      <c r="AG375" s="150" t="s">
        <v>472</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2"/>
      <c r="D376" s="243"/>
      <c r="E376" s="243"/>
      <c r="F376" s="243"/>
      <c r="G376" s="243"/>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295</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ht="33.75" outlineLevel="1" x14ac:dyDescent="0.2">
      <c r="A377" s="174">
        <v>177</v>
      </c>
      <c r="B377" s="175" t="s">
        <v>2000</v>
      </c>
      <c r="C377" s="185" t="s">
        <v>2001</v>
      </c>
      <c r="D377" s="176" t="s">
        <v>856</v>
      </c>
      <c r="E377" s="177">
        <v>1</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c r="S377" s="179" t="s">
        <v>322</v>
      </c>
      <c r="T377" s="180" t="s">
        <v>291</v>
      </c>
      <c r="U377" s="160">
        <v>0</v>
      </c>
      <c r="V377" s="160">
        <f>ROUND(E377*U377,2)</f>
        <v>0</v>
      </c>
      <c r="W377" s="160"/>
      <c r="X377" s="150"/>
      <c r="Y377" s="150"/>
      <c r="Z377" s="150"/>
      <c r="AA377" s="150"/>
      <c r="AB377" s="150"/>
      <c r="AC377" s="150"/>
      <c r="AD377" s="150"/>
      <c r="AE377" s="150"/>
      <c r="AF377" s="150"/>
      <c r="AG377" s="150" t="s">
        <v>472</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2"/>
      <c r="D378" s="243"/>
      <c r="E378" s="243"/>
      <c r="F378" s="243"/>
      <c r="G378" s="243"/>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295</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ht="33.75" outlineLevel="1" x14ac:dyDescent="0.2">
      <c r="A379" s="174">
        <v>178</v>
      </c>
      <c r="B379" s="175" t="s">
        <v>2002</v>
      </c>
      <c r="C379" s="185" t="s">
        <v>2003</v>
      </c>
      <c r="D379" s="176" t="s">
        <v>856</v>
      </c>
      <c r="E379" s="177">
        <v>1</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322</v>
      </c>
      <c r="T379" s="180" t="s">
        <v>291</v>
      </c>
      <c r="U379" s="160">
        <v>0</v>
      </c>
      <c r="V379" s="160">
        <f>ROUND(E379*U379,2)</f>
        <v>0</v>
      </c>
      <c r="W379" s="160"/>
      <c r="X379" s="150"/>
      <c r="Y379" s="150"/>
      <c r="Z379" s="150"/>
      <c r="AA379" s="150"/>
      <c r="AB379" s="150"/>
      <c r="AC379" s="150"/>
      <c r="AD379" s="150"/>
      <c r="AE379" s="150"/>
      <c r="AF379" s="150"/>
      <c r="AG379" s="150" t="s">
        <v>472</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42"/>
      <c r="D380" s="243"/>
      <c r="E380" s="243"/>
      <c r="F380" s="243"/>
      <c r="G380" s="243"/>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295</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74">
        <v>179</v>
      </c>
      <c r="B381" s="175" t="s">
        <v>2004</v>
      </c>
      <c r="C381" s="185" t="s">
        <v>2005</v>
      </c>
      <c r="D381" s="176" t="s">
        <v>856</v>
      </c>
      <c r="E381" s="177">
        <v>2</v>
      </c>
      <c r="F381" s="178"/>
      <c r="G381" s="179">
        <f>ROUND(E381*F381,2)</f>
        <v>0</v>
      </c>
      <c r="H381" s="178"/>
      <c r="I381" s="179">
        <f>ROUND(E381*H381,2)</f>
        <v>0</v>
      </c>
      <c r="J381" s="178"/>
      <c r="K381" s="179">
        <f>ROUND(E381*J381,2)</f>
        <v>0</v>
      </c>
      <c r="L381" s="179">
        <v>21</v>
      </c>
      <c r="M381" s="179">
        <f>G381*(1+L381/100)</f>
        <v>0</v>
      </c>
      <c r="N381" s="179">
        <v>0</v>
      </c>
      <c r="O381" s="179">
        <f>ROUND(E381*N381,2)</f>
        <v>0</v>
      </c>
      <c r="P381" s="179">
        <v>0</v>
      </c>
      <c r="Q381" s="179">
        <f>ROUND(E381*P381,2)</f>
        <v>0</v>
      </c>
      <c r="R381" s="179"/>
      <c r="S381" s="179" t="s">
        <v>322</v>
      </c>
      <c r="T381" s="180" t="s">
        <v>291</v>
      </c>
      <c r="U381" s="160">
        <v>0</v>
      </c>
      <c r="V381" s="160">
        <f>ROUND(E381*U381,2)</f>
        <v>0</v>
      </c>
      <c r="W381" s="160"/>
      <c r="X381" s="150"/>
      <c r="Y381" s="150"/>
      <c r="Z381" s="150"/>
      <c r="AA381" s="150"/>
      <c r="AB381" s="150"/>
      <c r="AC381" s="150"/>
      <c r="AD381" s="150"/>
      <c r="AE381" s="150"/>
      <c r="AF381" s="150"/>
      <c r="AG381" s="150" t="s">
        <v>472</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2"/>
      <c r="D382" s="243"/>
      <c r="E382" s="243"/>
      <c r="F382" s="243"/>
      <c r="G382" s="243"/>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295</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74">
        <v>180</v>
      </c>
      <c r="B383" s="175" t="s">
        <v>2006</v>
      </c>
      <c r="C383" s="185" t="s">
        <v>2007</v>
      </c>
      <c r="D383" s="176" t="s">
        <v>856</v>
      </c>
      <c r="E383" s="177">
        <v>1</v>
      </c>
      <c r="F383" s="178"/>
      <c r="G383" s="179">
        <f>ROUND(E383*F383,2)</f>
        <v>0</v>
      </c>
      <c r="H383" s="178"/>
      <c r="I383" s="179">
        <f>ROUND(E383*H383,2)</f>
        <v>0</v>
      </c>
      <c r="J383" s="178"/>
      <c r="K383" s="179">
        <f>ROUND(E383*J383,2)</f>
        <v>0</v>
      </c>
      <c r="L383" s="179">
        <v>21</v>
      </c>
      <c r="M383" s="179">
        <f>G383*(1+L383/100)</f>
        <v>0</v>
      </c>
      <c r="N383" s="179">
        <v>0</v>
      </c>
      <c r="O383" s="179">
        <f>ROUND(E383*N383,2)</f>
        <v>0</v>
      </c>
      <c r="P383" s="179">
        <v>0</v>
      </c>
      <c r="Q383" s="179">
        <f>ROUND(E383*P383,2)</f>
        <v>0</v>
      </c>
      <c r="R383" s="179"/>
      <c r="S383" s="179" t="s">
        <v>322</v>
      </c>
      <c r="T383" s="180" t="s">
        <v>291</v>
      </c>
      <c r="U383" s="160">
        <v>0</v>
      </c>
      <c r="V383" s="160">
        <f>ROUND(E383*U383,2)</f>
        <v>0</v>
      </c>
      <c r="W383" s="160"/>
      <c r="X383" s="150"/>
      <c r="Y383" s="150"/>
      <c r="Z383" s="150"/>
      <c r="AA383" s="150"/>
      <c r="AB383" s="150"/>
      <c r="AC383" s="150"/>
      <c r="AD383" s="150"/>
      <c r="AE383" s="150"/>
      <c r="AF383" s="150"/>
      <c r="AG383" s="150" t="s">
        <v>472</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42"/>
      <c r="D384" s="243"/>
      <c r="E384" s="243"/>
      <c r="F384" s="243"/>
      <c r="G384" s="243"/>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295</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74">
        <v>181</v>
      </c>
      <c r="B385" s="175" t="s">
        <v>2008</v>
      </c>
      <c r="C385" s="185" t="s">
        <v>2009</v>
      </c>
      <c r="D385" s="176" t="s">
        <v>856</v>
      </c>
      <c r="E385" s="177">
        <v>1</v>
      </c>
      <c r="F385" s="178"/>
      <c r="G385" s="179">
        <f>ROUND(E385*F385,2)</f>
        <v>0</v>
      </c>
      <c r="H385" s="178"/>
      <c r="I385" s="179">
        <f>ROUND(E385*H385,2)</f>
        <v>0</v>
      </c>
      <c r="J385" s="178"/>
      <c r="K385" s="179">
        <f>ROUND(E385*J385,2)</f>
        <v>0</v>
      </c>
      <c r="L385" s="179">
        <v>21</v>
      </c>
      <c r="M385" s="179">
        <f>G385*(1+L385/100)</f>
        <v>0</v>
      </c>
      <c r="N385" s="179">
        <v>0</v>
      </c>
      <c r="O385" s="179">
        <f>ROUND(E385*N385,2)</f>
        <v>0</v>
      </c>
      <c r="P385" s="179">
        <v>0</v>
      </c>
      <c r="Q385" s="179">
        <f>ROUND(E385*P385,2)</f>
        <v>0</v>
      </c>
      <c r="R385" s="179"/>
      <c r="S385" s="179" t="s">
        <v>322</v>
      </c>
      <c r="T385" s="180" t="s">
        <v>291</v>
      </c>
      <c r="U385" s="160">
        <v>0</v>
      </c>
      <c r="V385" s="160">
        <f>ROUND(E385*U385,2)</f>
        <v>0</v>
      </c>
      <c r="W385" s="160"/>
      <c r="X385" s="150"/>
      <c r="Y385" s="150"/>
      <c r="Z385" s="150"/>
      <c r="AA385" s="150"/>
      <c r="AB385" s="150"/>
      <c r="AC385" s="150"/>
      <c r="AD385" s="150"/>
      <c r="AE385" s="150"/>
      <c r="AF385" s="150"/>
      <c r="AG385" s="150" t="s">
        <v>472</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2"/>
      <c r="D386" s="243"/>
      <c r="E386" s="243"/>
      <c r="F386" s="243"/>
      <c r="G386" s="243"/>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295</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74">
        <v>182</v>
      </c>
      <c r="B387" s="175" t="s">
        <v>2010</v>
      </c>
      <c r="C387" s="185" t="s">
        <v>2011</v>
      </c>
      <c r="D387" s="176" t="s">
        <v>856</v>
      </c>
      <c r="E387" s="177">
        <v>2</v>
      </c>
      <c r="F387" s="178"/>
      <c r="G387" s="179">
        <f>ROUND(E387*F387,2)</f>
        <v>0</v>
      </c>
      <c r="H387" s="178"/>
      <c r="I387" s="179">
        <f>ROUND(E387*H387,2)</f>
        <v>0</v>
      </c>
      <c r="J387" s="178"/>
      <c r="K387" s="179">
        <f>ROUND(E387*J387,2)</f>
        <v>0</v>
      </c>
      <c r="L387" s="179">
        <v>21</v>
      </c>
      <c r="M387" s="179">
        <f>G387*(1+L387/100)</f>
        <v>0</v>
      </c>
      <c r="N387" s="179">
        <v>0</v>
      </c>
      <c r="O387" s="179">
        <f>ROUND(E387*N387,2)</f>
        <v>0</v>
      </c>
      <c r="P387" s="179">
        <v>0</v>
      </c>
      <c r="Q387" s="179">
        <f>ROUND(E387*P387,2)</f>
        <v>0</v>
      </c>
      <c r="R387" s="179"/>
      <c r="S387" s="179" t="s">
        <v>322</v>
      </c>
      <c r="T387" s="180" t="s">
        <v>291</v>
      </c>
      <c r="U387" s="160">
        <v>0</v>
      </c>
      <c r="V387" s="160">
        <f>ROUND(E387*U387,2)</f>
        <v>0</v>
      </c>
      <c r="W387" s="160"/>
      <c r="X387" s="150"/>
      <c r="Y387" s="150"/>
      <c r="Z387" s="150"/>
      <c r="AA387" s="150"/>
      <c r="AB387" s="150"/>
      <c r="AC387" s="150"/>
      <c r="AD387" s="150"/>
      <c r="AE387" s="150"/>
      <c r="AF387" s="150"/>
      <c r="AG387" s="150" t="s">
        <v>472</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42"/>
      <c r="D388" s="243"/>
      <c r="E388" s="243"/>
      <c r="F388" s="243"/>
      <c r="G388" s="243"/>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295</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ht="22.5" outlineLevel="1" x14ac:dyDescent="0.2">
      <c r="A389" s="174">
        <v>183</v>
      </c>
      <c r="B389" s="175" t="s">
        <v>2012</v>
      </c>
      <c r="C389" s="185" t="s">
        <v>2013</v>
      </c>
      <c r="D389" s="176" t="s">
        <v>856</v>
      </c>
      <c r="E389" s="177">
        <v>4</v>
      </c>
      <c r="F389" s="178"/>
      <c r="G389" s="179">
        <f>ROUND(E389*F389,2)</f>
        <v>0</v>
      </c>
      <c r="H389" s="178"/>
      <c r="I389" s="179">
        <f>ROUND(E389*H389,2)</f>
        <v>0</v>
      </c>
      <c r="J389" s="178"/>
      <c r="K389" s="179">
        <f>ROUND(E389*J389,2)</f>
        <v>0</v>
      </c>
      <c r="L389" s="179">
        <v>21</v>
      </c>
      <c r="M389" s="179">
        <f>G389*(1+L389/100)</f>
        <v>0</v>
      </c>
      <c r="N389" s="179">
        <v>0</v>
      </c>
      <c r="O389" s="179">
        <f>ROUND(E389*N389,2)</f>
        <v>0</v>
      </c>
      <c r="P389" s="179">
        <v>0</v>
      </c>
      <c r="Q389" s="179">
        <f>ROUND(E389*P389,2)</f>
        <v>0</v>
      </c>
      <c r="R389" s="179"/>
      <c r="S389" s="179" t="s">
        <v>322</v>
      </c>
      <c r="T389" s="180" t="s">
        <v>291</v>
      </c>
      <c r="U389" s="160">
        <v>0</v>
      </c>
      <c r="V389" s="160">
        <f>ROUND(E389*U389,2)</f>
        <v>0</v>
      </c>
      <c r="W389" s="160"/>
      <c r="X389" s="150"/>
      <c r="Y389" s="150"/>
      <c r="Z389" s="150"/>
      <c r="AA389" s="150"/>
      <c r="AB389" s="150"/>
      <c r="AC389" s="150"/>
      <c r="AD389" s="150"/>
      <c r="AE389" s="150"/>
      <c r="AF389" s="150"/>
      <c r="AG389" s="150" t="s">
        <v>472</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42"/>
      <c r="D390" s="243"/>
      <c r="E390" s="243"/>
      <c r="F390" s="243"/>
      <c r="G390" s="243"/>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295</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ht="22.5" outlineLevel="1" x14ac:dyDescent="0.2">
      <c r="A391" s="174">
        <v>184</v>
      </c>
      <c r="B391" s="175" t="s">
        <v>2014</v>
      </c>
      <c r="C391" s="185" t="s">
        <v>2015</v>
      </c>
      <c r="D391" s="176" t="s">
        <v>856</v>
      </c>
      <c r="E391" s="177">
        <v>2</v>
      </c>
      <c r="F391" s="178"/>
      <c r="G391" s="179">
        <f>ROUND(E391*F391,2)</f>
        <v>0</v>
      </c>
      <c r="H391" s="178"/>
      <c r="I391" s="179">
        <f>ROUND(E391*H391,2)</f>
        <v>0</v>
      </c>
      <c r="J391" s="178"/>
      <c r="K391" s="179">
        <f>ROUND(E391*J391,2)</f>
        <v>0</v>
      </c>
      <c r="L391" s="179">
        <v>21</v>
      </c>
      <c r="M391" s="179">
        <f>G391*(1+L391/100)</f>
        <v>0</v>
      </c>
      <c r="N391" s="179">
        <v>0</v>
      </c>
      <c r="O391" s="179">
        <f>ROUND(E391*N391,2)</f>
        <v>0</v>
      </c>
      <c r="P391" s="179">
        <v>0</v>
      </c>
      <c r="Q391" s="179">
        <f>ROUND(E391*P391,2)</f>
        <v>0</v>
      </c>
      <c r="R391" s="179"/>
      <c r="S391" s="179" t="s">
        <v>322</v>
      </c>
      <c r="T391" s="180" t="s">
        <v>291</v>
      </c>
      <c r="U391" s="160">
        <v>0</v>
      </c>
      <c r="V391" s="160">
        <f>ROUND(E391*U391,2)</f>
        <v>0</v>
      </c>
      <c r="W391" s="160"/>
      <c r="X391" s="150"/>
      <c r="Y391" s="150"/>
      <c r="Z391" s="150"/>
      <c r="AA391" s="150"/>
      <c r="AB391" s="150"/>
      <c r="AC391" s="150"/>
      <c r="AD391" s="150"/>
      <c r="AE391" s="150"/>
      <c r="AF391" s="150"/>
      <c r="AG391" s="150" t="s">
        <v>472</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42"/>
      <c r="D392" s="243"/>
      <c r="E392" s="243"/>
      <c r="F392" s="243"/>
      <c r="G392" s="243"/>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295</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ht="22.5" outlineLevel="1" x14ac:dyDescent="0.2">
      <c r="A393" s="174">
        <v>185</v>
      </c>
      <c r="B393" s="175" t="s">
        <v>2016</v>
      </c>
      <c r="C393" s="185" t="s">
        <v>2017</v>
      </c>
      <c r="D393" s="176" t="s">
        <v>856</v>
      </c>
      <c r="E393" s="177">
        <v>1</v>
      </c>
      <c r="F393" s="178"/>
      <c r="G393" s="179">
        <f>ROUND(E393*F393,2)</f>
        <v>0</v>
      </c>
      <c r="H393" s="178"/>
      <c r="I393" s="179">
        <f>ROUND(E393*H393,2)</f>
        <v>0</v>
      </c>
      <c r="J393" s="178"/>
      <c r="K393" s="179">
        <f>ROUND(E393*J393,2)</f>
        <v>0</v>
      </c>
      <c r="L393" s="179">
        <v>21</v>
      </c>
      <c r="M393" s="179">
        <f>G393*(1+L393/100)</f>
        <v>0</v>
      </c>
      <c r="N393" s="179">
        <v>0</v>
      </c>
      <c r="O393" s="179">
        <f>ROUND(E393*N393,2)</f>
        <v>0</v>
      </c>
      <c r="P393" s="179">
        <v>0</v>
      </c>
      <c r="Q393" s="179">
        <f>ROUND(E393*P393,2)</f>
        <v>0</v>
      </c>
      <c r="R393" s="179"/>
      <c r="S393" s="179" t="s">
        <v>322</v>
      </c>
      <c r="T393" s="180" t="s">
        <v>291</v>
      </c>
      <c r="U393" s="160">
        <v>0</v>
      </c>
      <c r="V393" s="160">
        <f>ROUND(E393*U393,2)</f>
        <v>0</v>
      </c>
      <c r="W393" s="160"/>
      <c r="X393" s="150"/>
      <c r="Y393" s="150"/>
      <c r="Z393" s="150"/>
      <c r="AA393" s="150"/>
      <c r="AB393" s="150"/>
      <c r="AC393" s="150"/>
      <c r="AD393" s="150"/>
      <c r="AE393" s="150"/>
      <c r="AF393" s="150"/>
      <c r="AG393" s="150" t="s">
        <v>472</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2"/>
      <c r="D394" s="243"/>
      <c r="E394" s="243"/>
      <c r="F394" s="243"/>
      <c r="G394" s="243"/>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295</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74">
        <v>186</v>
      </c>
      <c r="B395" s="175" t="s">
        <v>2018</v>
      </c>
      <c r="C395" s="185" t="s">
        <v>2019</v>
      </c>
      <c r="D395" s="176" t="s">
        <v>856</v>
      </c>
      <c r="E395" s="177">
        <v>1</v>
      </c>
      <c r="F395" s="178"/>
      <c r="G395" s="179">
        <f>ROUND(E395*F395,2)</f>
        <v>0</v>
      </c>
      <c r="H395" s="178"/>
      <c r="I395" s="179">
        <f>ROUND(E395*H395,2)</f>
        <v>0</v>
      </c>
      <c r="J395" s="178"/>
      <c r="K395" s="179">
        <f>ROUND(E395*J395,2)</f>
        <v>0</v>
      </c>
      <c r="L395" s="179">
        <v>21</v>
      </c>
      <c r="M395" s="179">
        <f>G395*(1+L395/100)</f>
        <v>0</v>
      </c>
      <c r="N395" s="179">
        <v>0</v>
      </c>
      <c r="O395" s="179">
        <f>ROUND(E395*N395,2)</f>
        <v>0</v>
      </c>
      <c r="P395" s="179">
        <v>0</v>
      </c>
      <c r="Q395" s="179">
        <f>ROUND(E395*P395,2)</f>
        <v>0</v>
      </c>
      <c r="R395" s="179"/>
      <c r="S395" s="179" t="s">
        <v>322</v>
      </c>
      <c r="T395" s="180" t="s">
        <v>291</v>
      </c>
      <c r="U395" s="160">
        <v>0</v>
      </c>
      <c r="V395" s="160">
        <f>ROUND(E395*U395,2)</f>
        <v>0</v>
      </c>
      <c r="W395" s="160"/>
      <c r="X395" s="150"/>
      <c r="Y395" s="150"/>
      <c r="Z395" s="150"/>
      <c r="AA395" s="150"/>
      <c r="AB395" s="150"/>
      <c r="AC395" s="150"/>
      <c r="AD395" s="150"/>
      <c r="AE395" s="150"/>
      <c r="AF395" s="150"/>
      <c r="AG395" s="150" t="s">
        <v>472</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42"/>
      <c r="D396" s="243"/>
      <c r="E396" s="243"/>
      <c r="F396" s="243"/>
      <c r="G396" s="243"/>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295</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74">
        <v>187</v>
      </c>
      <c r="B397" s="175" t="s">
        <v>2020</v>
      </c>
      <c r="C397" s="185" t="s">
        <v>2021</v>
      </c>
      <c r="D397" s="176" t="s">
        <v>856</v>
      </c>
      <c r="E397" s="177">
        <v>14</v>
      </c>
      <c r="F397" s="178"/>
      <c r="G397" s="179">
        <f>ROUND(E397*F397,2)</f>
        <v>0</v>
      </c>
      <c r="H397" s="178"/>
      <c r="I397" s="179">
        <f>ROUND(E397*H397,2)</f>
        <v>0</v>
      </c>
      <c r="J397" s="178"/>
      <c r="K397" s="179">
        <f>ROUND(E397*J397,2)</f>
        <v>0</v>
      </c>
      <c r="L397" s="179">
        <v>21</v>
      </c>
      <c r="M397" s="179">
        <f>G397*(1+L397/100)</f>
        <v>0</v>
      </c>
      <c r="N397" s="179">
        <v>0</v>
      </c>
      <c r="O397" s="179">
        <f>ROUND(E397*N397,2)</f>
        <v>0</v>
      </c>
      <c r="P397" s="179">
        <v>0</v>
      </c>
      <c r="Q397" s="179">
        <f>ROUND(E397*P397,2)</f>
        <v>0</v>
      </c>
      <c r="R397" s="179"/>
      <c r="S397" s="179" t="s">
        <v>322</v>
      </c>
      <c r="T397" s="180" t="s">
        <v>291</v>
      </c>
      <c r="U397" s="160">
        <v>0</v>
      </c>
      <c r="V397" s="160">
        <f>ROUND(E397*U397,2)</f>
        <v>0</v>
      </c>
      <c r="W397" s="160"/>
      <c r="X397" s="150"/>
      <c r="Y397" s="150"/>
      <c r="Z397" s="150"/>
      <c r="AA397" s="150"/>
      <c r="AB397" s="150"/>
      <c r="AC397" s="150"/>
      <c r="AD397" s="150"/>
      <c r="AE397" s="150"/>
      <c r="AF397" s="150"/>
      <c r="AG397" s="150" t="s">
        <v>472</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2"/>
      <c r="D398" s="243"/>
      <c r="E398" s="243"/>
      <c r="F398" s="243"/>
      <c r="G398" s="243"/>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295</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74">
        <v>188</v>
      </c>
      <c r="B399" s="175" t="s">
        <v>2022</v>
      </c>
      <c r="C399" s="185" t="s">
        <v>2023</v>
      </c>
      <c r="D399" s="176" t="s">
        <v>856</v>
      </c>
      <c r="E399" s="177">
        <v>139</v>
      </c>
      <c r="F399" s="178"/>
      <c r="G399" s="179">
        <f>ROUND(E399*F399,2)</f>
        <v>0</v>
      </c>
      <c r="H399" s="178"/>
      <c r="I399" s="179">
        <f>ROUND(E399*H399,2)</f>
        <v>0</v>
      </c>
      <c r="J399" s="178"/>
      <c r="K399" s="179">
        <f>ROUND(E399*J399,2)</f>
        <v>0</v>
      </c>
      <c r="L399" s="179">
        <v>21</v>
      </c>
      <c r="M399" s="179">
        <f>G399*(1+L399/100)</f>
        <v>0</v>
      </c>
      <c r="N399" s="179">
        <v>0</v>
      </c>
      <c r="O399" s="179">
        <f>ROUND(E399*N399,2)</f>
        <v>0</v>
      </c>
      <c r="P399" s="179">
        <v>0</v>
      </c>
      <c r="Q399" s="179">
        <f>ROUND(E399*P399,2)</f>
        <v>0</v>
      </c>
      <c r="R399" s="179"/>
      <c r="S399" s="179" t="s">
        <v>322</v>
      </c>
      <c r="T399" s="180" t="s">
        <v>291</v>
      </c>
      <c r="U399" s="160">
        <v>0</v>
      </c>
      <c r="V399" s="160">
        <f>ROUND(E399*U399,2)</f>
        <v>0</v>
      </c>
      <c r="W399" s="160"/>
      <c r="X399" s="150"/>
      <c r="Y399" s="150"/>
      <c r="Z399" s="150"/>
      <c r="AA399" s="150"/>
      <c r="AB399" s="150"/>
      <c r="AC399" s="150"/>
      <c r="AD399" s="150"/>
      <c r="AE399" s="150"/>
      <c r="AF399" s="150"/>
      <c r="AG399" s="150" t="s">
        <v>472</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2"/>
      <c r="D400" s="243"/>
      <c r="E400" s="243"/>
      <c r="F400" s="243"/>
      <c r="G400" s="243"/>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295</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74">
        <v>189</v>
      </c>
      <c r="B401" s="175" t="s">
        <v>2024</v>
      </c>
      <c r="C401" s="185" t="s">
        <v>2025</v>
      </c>
      <c r="D401" s="176" t="s">
        <v>856</v>
      </c>
      <c r="E401" s="177">
        <v>4</v>
      </c>
      <c r="F401" s="178"/>
      <c r="G401" s="179">
        <f>ROUND(E401*F401,2)</f>
        <v>0</v>
      </c>
      <c r="H401" s="178"/>
      <c r="I401" s="179">
        <f>ROUND(E401*H401,2)</f>
        <v>0</v>
      </c>
      <c r="J401" s="178"/>
      <c r="K401" s="179">
        <f>ROUND(E401*J401,2)</f>
        <v>0</v>
      </c>
      <c r="L401" s="179">
        <v>21</v>
      </c>
      <c r="M401" s="179">
        <f>G401*(1+L401/100)</f>
        <v>0</v>
      </c>
      <c r="N401" s="179">
        <v>0</v>
      </c>
      <c r="O401" s="179">
        <f>ROUND(E401*N401,2)</f>
        <v>0</v>
      </c>
      <c r="P401" s="179">
        <v>0</v>
      </c>
      <c r="Q401" s="179">
        <f>ROUND(E401*P401,2)</f>
        <v>0</v>
      </c>
      <c r="R401" s="179"/>
      <c r="S401" s="179" t="s">
        <v>322</v>
      </c>
      <c r="T401" s="180" t="s">
        <v>291</v>
      </c>
      <c r="U401" s="160">
        <v>0</v>
      </c>
      <c r="V401" s="160">
        <f>ROUND(E401*U401,2)</f>
        <v>0</v>
      </c>
      <c r="W401" s="160"/>
      <c r="X401" s="150"/>
      <c r="Y401" s="150"/>
      <c r="Z401" s="150"/>
      <c r="AA401" s="150"/>
      <c r="AB401" s="150"/>
      <c r="AC401" s="150"/>
      <c r="AD401" s="150"/>
      <c r="AE401" s="150"/>
      <c r="AF401" s="150"/>
      <c r="AG401" s="150" t="s">
        <v>472</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42"/>
      <c r="D402" s="243"/>
      <c r="E402" s="243"/>
      <c r="F402" s="243"/>
      <c r="G402" s="243"/>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295</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74">
        <v>190</v>
      </c>
      <c r="B403" s="175" t="s">
        <v>2026</v>
      </c>
      <c r="C403" s="185" t="s">
        <v>2027</v>
      </c>
      <c r="D403" s="176" t="s">
        <v>856</v>
      </c>
      <c r="E403" s="177">
        <v>1</v>
      </c>
      <c r="F403" s="178"/>
      <c r="G403" s="179">
        <f>ROUND(E403*F403,2)</f>
        <v>0</v>
      </c>
      <c r="H403" s="178"/>
      <c r="I403" s="179">
        <f>ROUND(E403*H403,2)</f>
        <v>0</v>
      </c>
      <c r="J403" s="178"/>
      <c r="K403" s="179">
        <f>ROUND(E403*J403,2)</f>
        <v>0</v>
      </c>
      <c r="L403" s="179">
        <v>21</v>
      </c>
      <c r="M403" s="179">
        <f>G403*(1+L403/100)</f>
        <v>0</v>
      </c>
      <c r="N403" s="179">
        <v>0</v>
      </c>
      <c r="O403" s="179">
        <f>ROUND(E403*N403,2)</f>
        <v>0</v>
      </c>
      <c r="P403" s="179">
        <v>0</v>
      </c>
      <c r="Q403" s="179">
        <f>ROUND(E403*P403,2)</f>
        <v>0</v>
      </c>
      <c r="R403" s="179"/>
      <c r="S403" s="179" t="s">
        <v>322</v>
      </c>
      <c r="T403" s="180" t="s">
        <v>291</v>
      </c>
      <c r="U403" s="160">
        <v>0</v>
      </c>
      <c r="V403" s="160">
        <f>ROUND(E403*U403,2)</f>
        <v>0</v>
      </c>
      <c r="W403" s="160"/>
      <c r="X403" s="150"/>
      <c r="Y403" s="150"/>
      <c r="Z403" s="150"/>
      <c r="AA403" s="150"/>
      <c r="AB403" s="150"/>
      <c r="AC403" s="150"/>
      <c r="AD403" s="150"/>
      <c r="AE403" s="150"/>
      <c r="AF403" s="150"/>
      <c r="AG403" s="150" t="s">
        <v>472</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42"/>
      <c r="D404" s="243"/>
      <c r="E404" s="243"/>
      <c r="F404" s="243"/>
      <c r="G404" s="243"/>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295</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74">
        <v>191</v>
      </c>
      <c r="B405" s="175" t="s">
        <v>2028</v>
      </c>
      <c r="C405" s="185" t="s">
        <v>2029</v>
      </c>
      <c r="D405" s="176" t="s">
        <v>856</v>
      </c>
      <c r="E405" s="177">
        <v>1</v>
      </c>
      <c r="F405" s="178"/>
      <c r="G405" s="179">
        <f>ROUND(E405*F405,2)</f>
        <v>0</v>
      </c>
      <c r="H405" s="178"/>
      <c r="I405" s="179">
        <f>ROUND(E405*H405,2)</f>
        <v>0</v>
      </c>
      <c r="J405" s="178"/>
      <c r="K405" s="179">
        <f>ROUND(E405*J405,2)</f>
        <v>0</v>
      </c>
      <c r="L405" s="179">
        <v>21</v>
      </c>
      <c r="M405" s="179">
        <f>G405*(1+L405/100)</f>
        <v>0</v>
      </c>
      <c r="N405" s="179">
        <v>0</v>
      </c>
      <c r="O405" s="179">
        <f>ROUND(E405*N405,2)</f>
        <v>0</v>
      </c>
      <c r="P405" s="179">
        <v>0</v>
      </c>
      <c r="Q405" s="179">
        <f>ROUND(E405*P405,2)</f>
        <v>0</v>
      </c>
      <c r="R405" s="179"/>
      <c r="S405" s="179" t="s">
        <v>322</v>
      </c>
      <c r="T405" s="180" t="s">
        <v>291</v>
      </c>
      <c r="U405" s="160">
        <v>0</v>
      </c>
      <c r="V405" s="160">
        <f>ROUND(E405*U405,2)</f>
        <v>0</v>
      </c>
      <c r="W405" s="160"/>
      <c r="X405" s="150"/>
      <c r="Y405" s="150"/>
      <c r="Z405" s="150"/>
      <c r="AA405" s="150"/>
      <c r="AB405" s="150"/>
      <c r="AC405" s="150"/>
      <c r="AD405" s="150"/>
      <c r="AE405" s="150"/>
      <c r="AF405" s="150"/>
      <c r="AG405" s="150" t="s">
        <v>472</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42"/>
      <c r="D406" s="243"/>
      <c r="E406" s="243"/>
      <c r="F406" s="243"/>
      <c r="G406" s="243"/>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295</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74">
        <v>192</v>
      </c>
      <c r="B407" s="175" t="s">
        <v>2030</v>
      </c>
      <c r="C407" s="185" t="s">
        <v>2031</v>
      </c>
      <c r="D407" s="176" t="s">
        <v>856</v>
      </c>
      <c r="E407" s="177">
        <v>1</v>
      </c>
      <c r="F407" s="178"/>
      <c r="G407" s="179">
        <f>ROUND(E407*F407,2)</f>
        <v>0</v>
      </c>
      <c r="H407" s="178"/>
      <c r="I407" s="179">
        <f>ROUND(E407*H407,2)</f>
        <v>0</v>
      </c>
      <c r="J407" s="178"/>
      <c r="K407" s="179">
        <f>ROUND(E407*J407,2)</f>
        <v>0</v>
      </c>
      <c r="L407" s="179">
        <v>21</v>
      </c>
      <c r="M407" s="179">
        <f>G407*(1+L407/100)</f>
        <v>0</v>
      </c>
      <c r="N407" s="179">
        <v>0</v>
      </c>
      <c r="O407" s="179">
        <f>ROUND(E407*N407,2)</f>
        <v>0</v>
      </c>
      <c r="P407" s="179">
        <v>0</v>
      </c>
      <c r="Q407" s="179">
        <f>ROUND(E407*P407,2)</f>
        <v>0</v>
      </c>
      <c r="R407" s="179"/>
      <c r="S407" s="179" t="s">
        <v>322</v>
      </c>
      <c r="T407" s="180" t="s">
        <v>291</v>
      </c>
      <c r="U407" s="160">
        <v>0</v>
      </c>
      <c r="V407" s="160">
        <f>ROUND(E407*U407,2)</f>
        <v>0</v>
      </c>
      <c r="W407" s="160"/>
      <c r="X407" s="150"/>
      <c r="Y407" s="150"/>
      <c r="Z407" s="150"/>
      <c r="AA407" s="150"/>
      <c r="AB407" s="150"/>
      <c r="AC407" s="150"/>
      <c r="AD407" s="150"/>
      <c r="AE407" s="150"/>
      <c r="AF407" s="150"/>
      <c r="AG407" s="150" t="s">
        <v>472</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42"/>
      <c r="D408" s="243"/>
      <c r="E408" s="243"/>
      <c r="F408" s="243"/>
      <c r="G408" s="243"/>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295</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74">
        <v>193</v>
      </c>
      <c r="B409" s="175" t="s">
        <v>2032</v>
      </c>
      <c r="C409" s="185" t="s">
        <v>2033</v>
      </c>
      <c r="D409" s="176" t="s">
        <v>856</v>
      </c>
      <c r="E409" s="177">
        <v>50</v>
      </c>
      <c r="F409" s="178"/>
      <c r="G409" s="179">
        <f>ROUND(E409*F409,2)</f>
        <v>0</v>
      </c>
      <c r="H409" s="178"/>
      <c r="I409" s="179">
        <f>ROUND(E409*H409,2)</f>
        <v>0</v>
      </c>
      <c r="J409" s="178"/>
      <c r="K409" s="179">
        <f>ROUND(E409*J409,2)</f>
        <v>0</v>
      </c>
      <c r="L409" s="179">
        <v>21</v>
      </c>
      <c r="M409" s="179">
        <f>G409*(1+L409/100)</f>
        <v>0</v>
      </c>
      <c r="N409" s="179">
        <v>0</v>
      </c>
      <c r="O409" s="179">
        <f>ROUND(E409*N409,2)</f>
        <v>0</v>
      </c>
      <c r="P409" s="179">
        <v>0</v>
      </c>
      <c r="Q409" s="179">
        <f>ROUND(E409*P409,2)</f>
        <v>0</v>
      </c>
      <c r="R409" s="179"/>
      <c r="S409" s="179" t="s">
        <v>322</v>
      </c>
      <c r="T409" s="180" t="s">
        <v>291</v>
      </c>
      <c r="U409" s="160">
        <v>0</v>
      </c>
      <c r="V409" s="160">
        <f>ROUND(E409*U409,2)</f>
        <v>0</v>
      </c>
      <c r="W409" s="160"/>
      <c r="X409" s="150"/>
      <c r="Y409" s="150"/>
      <c r="Z409" s="150"/>
      <c r="AA409" s="150"/>
      <c r="AB409" s="150"/>
      <c r="AC409" s="150"/>
      <c r="AD409" s="150"/>
      <c r="AE409" s="150"/>
      <c r="AF409" s="150"/>
      <c r="AG409" s="150" t="s">
        <v>472</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42"/>
      <c r="D410" s="243"/>
      <c r="E410" s="243"/>
      <c r="F410" s="243"/>
      <c r="G410" s="243"/>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295</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74">
        <v>194</v>
      </c>
      <c r="B411" s="175" t="s">
        <v>2034</v>
      </c>
      <c r="C411" s="185" t="s">
        <v>2035</v>
      </c>
      <c r="D411" s="176" t="s">
        <v>856</v>
      </c>
      <c r="E411" s="177">
        <v>30</v>
      </c>
      <c r="F411" s="178"/>
      <c r="G411" s="179">
        <f>ROUND(E411*F411,2)</f>
        <v>0</v>
      </c>
      <c r="H411" s="178"/>
      <c r="I411" s="179">
        <f>ROUND(E411*H411,2)</f>
        <v>0</v>
      </c>
      <c r="J411" s="178"/>
      <c r="K411" s="179">
        <f>ROUND(E411*J411,2)</f>
        <v>0</v>
      </c>
      <c r="L411" s="179">
        <v>21</v>
      </c>
      <c r="M411" s="179">
        <f>G411*(1+L411/100)</f>
        <v>0</v>
      </c>
      <c r="N411" s="179">
        <v>0</v>
      </c>
      <c r="O411" s="179">
        <f>ROUND(E411*N411,2)</f>
        <v>0</v>
      </c>
      <c r="P411" s="179">
        <v>0</v>
      </c>
      <c r="Q411" s="179">
        <f>ROUND(E411*P411,2)</f>
        <v>0</v>
      </c>
      <c r="R411" s="179"/>
      <c r="S411" s="179" t="s">
        <v>322</v>
      </c>
      <c r="T411" s="180" t="s">
        <v>291</v>
      </c>
      <c r="U411" s="160">
        <v>0</v>
      </c>
      <c r="V411" s="160">
        <f>ROUND(E411*U411,2)</f>
        <v>0</v>
      </c>
      <c r="W411" s="160"/>
      <c r="X411" s="150"/>
      <c r="Y411" s="150"/>
      <c r="Z411" s="150"/>
      <c r="AA411" s="150"/>
      <c r="AB411" s="150"/>
      <c r="AC411" s="150"/>
      <c r="AD411" s="150"/>
      <c r="AE411" s="150"/>
      <c r="AF411" s="150"/>
      <c r="AG411" s="150" t="s">
        <v>472</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42"/>
      <c r="D412" s="243"/>
      <c r="E412" s="243"/>
      <c r="F412" s="243"/>
      <c r="G412" s="243"/>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295</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ht="22.5" outlineLevel="1" x14ac:dyDescent="0.2">
      <c r="A413" s="174">
        <v>195</v>
      </c>
      <c r="B413" s="175" t="s">
        <v>2036</v>
      </c>
      <c r="C413" s="185" t="s">
        <v>2037</v>
      </c>
      <c r="D413" s="176" t="s">
        <v>1745</v>
      </c>
      <c r="E413" s="177">
        <v>1</v>
      </c>
      <c r="F413" s="178"/>
      <c r="G413" s="179">
        <f>ROUND(E413*F413,2)</f>
        <v>0</v>
      </c>
      <c r="H413" s="178"/>
      <c r="I413" s="179">
        <f>ROUND(E413*H413,2)</f>
        <v>0</v>
      </c>
      <c r="J413" s="178"/>
      <c r="K413" s="179">
        <f>ROUND(E413*J413,2)</f>
        <v>0</v>
      </c>
      <c r="L413" s="179">
        <v>21</v>
      </c>
      <c r="M413" s="179">
        <f>G413*(1+L413/100)</f>
        <v>0</v>
      </c>
      <c r="N413" s="179">
        <v>0</v>
      </c>
      <c r="O413" s="179">
        <f>ROUND(E413*N413,2)</f>
        <v>0</v>
      </c>
      <c r="P413" s="179">
        <v>0</v>
      </c>
      <c r="Q413" s="179">
        <f>ROUND(E413*P413,2)</f>
        <v>0</v>
      </c>
      <c r="R413" s="179"/>
      <c r="S413" s="179" t="s">
        <v>322</v>
      </c>
      <c r="T413" s="180" t="s">
        <v>291</v>
      </c>
      <c r="U413" s="160">
        <v>0</v>
      </c>
      <c r="V413" s="160">
        <f>ROUND(E413*U413,2)</f>
        <v>0</v>
      </c>
      <c r="W413" s="160"/>
      <c r="X413" s="150"/>
      <c r="Y413" s="150"/>
      <c r="Z413" s="150"/>
      <c r="AA413" s="150"/>
      <c r="AB413" s="150"/>
      <c r="AC413" s="150"/>
      <c r="AD413" s="150"/>
      <c r="AE413" s="150"/>
      <c r="AF413" s="150"/>
      <c r="AG413" s="150" t="s">
        <v>1746</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42"/>
      <c r="D414" s="243"/>
      <c r="E414" s="243"/>
      <c r="F414" s="243"/>
      <c r="G414" s="243"/>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295</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ht="22.5" outlineLevel="1" x14ac:dyDescent="0.2">
      <c r="A415" s="174">
        <v>196</v>
      </c>
      <c r="B415" s="175" t="s">
        <v>2038</v>
      </c>
      <c r="C415" s="185" t="s">
        <v>2039</v>
      </c>
      <c r="D415" s="176" t="s">
        <v>1745</v>
      </c>
      <c r="E415" s="177">
        <v>1</v>
      </c>
      <c r="F415" s="178"/>
      <c r="G415" s="179">
        <f>ROUND(E415*F415,2)</f>
        <v>0</v>
      </c>
      <c r="H415" s="178"/>
      <c r="I415" s="179">
        <f>ROUND(E415*H415,2)</f>
        <v>0</v>
      </c>
      <c r="J415" s="178"/>
      <c r="K415" s="179">
        <f>ROUND(E415*J415,2)</f>
        <v>0</v>
      </c>
      <c r="L415" s="179">
        <v>21</v>
      </c>
      <c r="M415" s="179">
        <f>G415*(1+L415/100)</f>
        <v>0</v>
      </c>
      <c r="N415" s="179">
        <v>0</v>
      </c>
      <c r="O415" s="179">
        <f>ROUND(E415*N415,2)</f>
        <v>0</v>
      </c>
      <c r="P415" s="179">
        <v>0</v>
      </c>
      <c r="Q415" s="179">
        <f>ROUND(E415*P415,2)</f>
        <v>0</v>
      </c>
      <c r="R415" s="179"/>
      <c r="S415" s="179" t="s">
        <v>322</v>
      </c>
      <c r="T415" s="180" t="s">
        <v>291</v>
      </c>
      <c r="U415" s="160">
        <v>0</v>
      </c>
      <c r="V415" s="160">
        <f>ROUND(E415*U415,2)</f>
        <v>0</v>
      </c>
      <c r="W415" s="160"/>
      <c r="X415" s="150"/>
      <c r="Y415" s="150"/>
      <c r="Z415" s="150"/>
      <c r="AA415" s="150"/>
      <c r="AB415" s="150"/>
      <c r="AC415" s="150"/>
      <c r="AD415" s="150"/>
      <c r="AE415" s="150"/>
      <c r="AF415" s="150"/>
      <c r="AG415" s="150" t="s">
        <v>1746</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42"/>
      <c r="D416" s="243"/>
      <c r="E416" s="243"/>
      <c r="F416" s="243"/>
      <c r="G416" s="243"/>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295</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ht="22.5" outlineLevel="1" x14ac:dyDescent="0.2">
      <c r="A417" s="174">
        <v>197</v>
      </c>
      <c r="B417" s="175" t="s">
        <v>2040</v>
      </c>
      <c r="C417" s="185" t="s">
        <v>2041</v>
      </c>
      <c r="D417" s="176" t="s">
        <v>1745</v>
      </c>
      <c r="E417" s="177">
        <v>1</v>
      </c>
      <c r="F417" s="178"/>
      <c r="G417" s="179">
        <f>ROUND(E417*F417,2)</f>
        <v>0</v>
      </c>
      <c r="H417" s="178"/>
      <c r="I417" s="179">
        <f>ROUND(E417*H417,2)</f>
        <v>0</v>
      </c>
      <c r="J417" s="178"/>
      <c r="K417" s="179">
        <f>ROUND(E417*J417,2)</f>
        <v>0</v>
      </c>
      <c r="L417" s="179">
        <v>21</v>
      </c>
      <c r="M417" s="179">
        <f>G417*(1+L417/100)</f>
        <v>0</v>
      </c>
      <c r="N417" s="179">
        <v>0</v>
      </c>
      <c r="O417" s="179">
        <f>ROUND(E417*N417,2)</f>
        <v>0</v>
      </c>
      <c r="P417" s="179">
        <v>0</v>
      </c>
      <c r="Q417" s="179">
        <f>ROUND(E417*P417,2)</f>
        <v>0</v>
      </c>
      <c r="R417" s="179"/>
      <c r="S417" s="179" t="s">
        <v>322</v>
      </c>
      <c r="T417" s="180" t="s">
        <v>291</v>
      </c>
      <c r="U417" s="160">
        <v>0</v>
      </c>
      <c r="V417" s="160">
        <f>ROUND(E417*U417,2)</f>
        <v>0</v>
      </c>
      <c r="W417" s="160"/>
      <c r="X417" s="150"/>
      <c r="Y417" s="150"/>
      <c r="Z417" s="150"/>
      <c r="AA417" s="150"/>
      <c r="AB417" s="150"/>
      <c r="AC417" s="150"/>
      <c r="AD417" s="150"/>
      <c r="AE417" s="150"/>
      <c r="AF417" s="150"/>
      <c r="AG417" s="150" t="s">
        <v>1746</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42"/>
      <c r="D418" s="243"/>
      <c r="E418" s="243"/>
      <c r="F418" s="243"/>
      <c r="G418" s="243"/>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295</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ht="22.5" outlineLevel="1" x14ac:dyDescent="0.2">
      <c r="A419" s="174">
        <v>198</v>
      </c>
      <c r="B419" s="175" t="s">
        <v>2042</v>
      </c>
      <c r="C419" s="185" t="s">
        <v>2043</v>
      </c>
      <c r="D419" s="176" t="s">
        <v>1745</v>
      </c>
      <c r="E419" s="177">
        <v>1</v>
      </c>
      <c r="F419" s="178"/>
      <c r="G419" s="179">
        <f>ROUND(E419*F419,2)</f>
        <v>0</v>
      </c>
      <c r="H419" s="178"/>
      <c r="I419" s="179">
        <f>ROUND(E419*H419,2)</f>
        <v>0</v>
      </c>
      <c r="J419" s="178"/>
      <c r="K419" s="179">
        <f>ROUND(E419*J419,2)</f>
        <v>0</v>
      </c>
      <c r="L419" s="179">
        <v>21</v>
      </c>
      <c r="M419" s="179">
        <f>G419*(1+L419/100)</f>
        <v>0</v>
      </c>
      <c r="N419" s="179">
        <v>0</v>
      </c>
      <c r="O419" s="179">
        <f>ROUND(E419*N419,2)</f>
        <v>0</v>
      </c>
      <c r="P419" s="179">
        <v>0</v>
      </c>
      <c r="Q419" s="179">
        <f>ROUND(E419*P419,2)</f>
        <v>0</v>
      </c>
      <c r="R419" s="179"/>
      <c r="S419" s="179" t="s">
        <v>322</v>
      </c>
      <c r="T419" s="180" t="s">
        <v>291</v>
      </c>
      <c r="U419" s="160">
        <v>0</v>
      </c>
      <c r="V419" s="160">
        <f>ROUND(E419*U419,2)</f>
        <v>0</v>
      </c>
      <c r="W419" s="160"/>
      <c r="X419" s="150"/>
      <c r="Y419" s="150"/>
      <c r="Z419" s="150"/>
      <c r="AA419" s="150"/>
      <c r="AB419" s="150"/>
      <c r="AC419" s="150"/>
      <c r="AD419" s="150"/>
      <c r="AE419" s="150"/>
      <c r="AF419" s="150"/>
      <c r="AG419" s="150" t="s">
        <v>1746</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42"/>
      <c r="D420" s="243"/>
      <c r="E420" s="243"/>
      <c r="F420" s="243"/>
      <c r="G420" s="243"/>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295</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74">
        <v>199</v>
      </c>
      <c r="B421" s="175" t="s">
        <v>2044</v>
      </c>
      <c r="C421" s="185" t="s">
        <v>2045</v>
      </c>
      <c r="D421" s="176" t="s">
        <v>856</v>
      </c>
      <c r="E421" s="177">
        <v>1</v>
      </c>
      <c r="F421" s="178"/>
      <c r="G421" s="179">
        <f>ROUND(E421*F421,2)</f>
        <v>0</v>
      </c>
      <c r="H421" s="178"/>
      <c r="I421" s="179">
        <f>ROUND(E421*H421,2)</f>
        <v>0</v>
      </c>
      <c r="J421" s="178"/>
      <c r="K421" s="179">
        <f>ROUND(E421*J421,2)</f>
        <v>0</v>
      </c>
      <c r="L421" s="179">
        <v>21</v>
      </c>
      <c r="M421" s="179">
        <f>G421*(1+L421/100)</f>
        <v>0</v>
      </c>
      <c r="N421" s="179">
        <v>0</v>
      </c>
      <c r="O421" s="179">
        <f>ROUND(E421*N421,2)</f>
        <v>0</v>
      </c>
      <c r="P421" s="179">
        <v>0</v>
      </c>
      <c r="Q421" s="179">
        <f>ROUND(E421*P421,2)</f>
        <v>0</v>
      </c>
      <c r="R421" s="179"/>
      <c r="S421" s="179" t="s">
        <v>322</v>
      </c>
      <c r="T421" s="180" t="s">
        <v>291</v>
      </c>
      <c r="U421" s="160">
        <v>0</v>
      </c>
      <c r="V421" s="160">
        <f>ROUND(E421*U421,2)</f>
        <v>0</v>
      </c>
      <c r="W421" s="160"/>
      <c r="X421" s="150"/>
      <c r="Y421" s="150"/>
      <c r="Z421" s="150"/>
      <c r="AA421" s="150"/>
      <c r="AB421" s="150"/>
      <c r="AC421" s="150"/>
      <c r="AD421" s="150"/>
      <c r="AE421" s="150"/>
      <c r="AF421" s="150"/>
      <c r="AG421" s="150" t="s">
        <v>1746</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42"/>
      <c r="D422" s="243"/>
      <c r="E422" s="243"/>
      <c r="F422" s="243"/>
      <c r="G422" s="243"/>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295</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74">
        <v>200</v>
      </c>
      <c r="B423" s="175" t="s">
        <v>2046</v>
      </c>
      <c r="C423" s="185" t="s">
        <v>2047</v>
      </c>
      <c r="D423" s="176" t="s">
        <v>856</v>
      </c>
      <c r="E423" s="177">
        <v>2</v>
      </c>
      <c r="F423" s="178"/>
      <c r="G423" s="179">
        <f>ROUND(E423*F423,2)</f>
        <v>0</v>
      </c>
      <c r="H423" s="178"/>
      <c r="I423" s="179">
        <f>ROUND(E423*H423,2)</f>
        <v>0</v>
      </c>
      <c r="J423" s="178"/>
      <c r="K423" s="179">
        <f>ROUND(E423*J423,2)</f>
        <v>0</v>
      </c>
      <c r="L423" s="179">
        <v>21</v>
      </c>
      <c r="M423" s="179">
        <f>G423*(1+L423/100)</f>
        <v>0</v>
      </c>
      <c r="N423" s="179">
        <v>0</v>
      </c>
      <c r="O423" s="179">
        <f>ROUND(E423*N423,2)</f>
        <v>0</v>
      </c>
      <c r="P423" s="179">
        <v>0</v>
      </c>
      <c r="Q423" s="179">
        <f>ROUND(E423*P423,2)</f>
        <v>0</v>
      </c>
      <c r="R423" s="179"/>
      <c r="S423" s="179" t="s">
        <v>322</v>
      </c>
      <c r="T423" s="180" t="s">
        <v>291</v>
      </c>
      <c r="U423" s="160">
        <v>0</v>
      </c>
      <c r="V423" s="160">
        <f>ROUND(E423*U423,2)</f>
        <v>0</v>
      </c>
      <c r="W423" s="160"/>
      <c r="X423" s="150"/>
      <c r="Y423" s="150"/>
      <c r="Z423" s="150"/>
      <c r="AA423" s="150"/>
      <c r="AB423" s="150"/>
      <c r="AC423" s="150"/>
      <c r="AD423" s="150"/>
      <c r="AE423" s="150"/>
      <c r="AF423" s="150"/>
      <c r="AG423" s="150" t="s">
        <v>1746</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242"/>
      <c r="D424" s="243"/>
      <c r="E424" s="243"/>
      <c r="F424" s="243"/>
      <c r="G424" s="243"/>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295</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74">
        <v>201</v>
      </c>
      <c r="B425" s="175" t="s">
        <v>2048</v>
      </c>
      <c r="C425" s="185" t="s">
        <v>2049</v>
      </c>
      <c r="D425" s="176" t="s">
        <v>856</v>
      </c>
      <c r="E425" s="177">
        <v>1</v>
      </c>
      <c r="F425" s="178"/>
      <c r="G425" s="179">
        <f>ROUND(E425*F425,2)</f>
        <v>0</v>
      </c>
      <c r="H425" s="178"/>
      <c r="I425" s="179">
        <f>ROUND(E425*H425,2)</f>
        <v>0</v>
      </c>
      <c r="J425" s="178"/>
      <c r="K425" s="179">
        <f>ROUND(E425*J425,2)</f>
        <v>0</v>
      </c>
      <c r="L425" s="179">
        <v>21</v>
      </c>
      <c r="M425" s="179">
        <f>G425*(1+L425/100)</f>
        <v>0</v>
      </c>
      <c r="N425" s="179">
        <v>0</v>
      </c>
      <c r="O425" s="179">
        <f>ROUND(E425*N425,2)</f>
        <v>0</v>
      </c>
      <c r="P425" s="179">
        <v>0</v>
      </c>
      <c r="Q425" s="179">
        <f>ROUND(E425*P425,2)</f>
        <v>0</v>
      </c>
      <c r="R425" s="179"/>
      <c r="S425" s="179" t="s">
        <v>322</v>
      </c>
      <c r="T425" s="180" t="s">
        <v>291</v>
      </c>
      <c r="U425" s="160">
        <v>0</v>
      </c>
      <c r="V425" s="160">
        <f>ROUND(E425*U425,2)</f>
        <v>0</v>
      </c>
      <c r="W425" s="160"/>
      <c r="X425" s="150"/>
      <c r="Y425" s="150"/>
      <c r="Z425" s="150"/>
      <c r="AA425" s="150"/>
      <c r="AB425" s="150"/>
      <c r="AC425" s="150"/>
      <c r="AD425" s="150"/>
      <c r="AE425" s="150"/>
      <c r="AF425" s="150"/>
      <c r="AG425" s="150" t="s">
        <v>1746</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2"/>
      <c r="D426" s="243"/>
      <c r="E426" s="243"/>
      <c r="F426" s="243"/>
      <c r="G426" s="243"/>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295</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74">
        <v>202</v>
      </c>
      <c r="B427" s="175" t="s">
        <v>2050</v>
      </c>
      <c r="C427" s="185" t="s">
        <v>2051</v>
      </c>
      <c r="D427" s="176" t="s">
        <v>856</v>
      </c>
      <c r="E427" s="177">
        <v>2</v>
      </c>
      <c r="F427" s="178"/>
      <c r="G427" s="179">
        <f>ROUND(E427*F427,2)</f>
        <v>0</v>
      </c>
      <c r="H427" s="178"/>
      <c r="I427" s="179">
        <f>ROUND(E427*H427,2)</f>
        <v>0</v>
      </c>
      <c r="J427" s="178"/>
      <c r="K427" s="179">
        <f>ROUND(E427*J427,2)</f>
        <v>0</v>
      </c>
      <c r="L427" s="179">
        <v>21</v>
      </c>
      <c r="M427" s="179">
        <f>G427*(1+L427/100)</f>
        <v>0</v>
      </c>
      <c r="N427" s="179">
        <v>0</v>
      </c>
      <c r="O427" s="179">
        <f>ROUND(E427*N427,2)</f>
        <v>0</v>
      </c>
      <c r="P427" s="179">
        <v>0</v>
      </c>
      <c r="Q427" s="179">
        <f>ROUND(E427*P427,2)</f>
        <v>0</v>
      </c>
      <c r="R427" s="179"/>
      <c r="S427" s="179" t="s">
        <v>322</v>
      </c>
      <c r="T427" s="180" t="s">
        <v>291</v>
      </c>
      <c r="U427" s="160">
        <v>0</v>
      </c>
      <c r="V427" s="160">
        <f>ROUND(E427*U427,2)</f>
        <v>0</v>
      </c>
      <c r="W427" s="160"/>
      <c r="X427" s="150"/>
      <c r="Y427" s="150"/>
      <c r="Z427" s="150"/>
      <c r="AA427" s="150"/>
      <c r="AB427" s="150"/>
      <c r="AC427" s="150"/>
      <c r="AD427" s="150"/>
      <c r="AE427" s="150"/>
      <c r="AF427" s="150"/>
      <c r="AG427" s="150" t="s">
        <v>1746</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2"/>
      <c r="D428" s="243"/>
      <c r="E428" s="243"/>
      <c r="F428" s="243"/>
      <c r="G428" s="243"/>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295</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4">
        <v>203</v>
      </c>
      <c r="B429" s="175" t="s">
        <v>2052</v>
      </c>
      <c r="C429" s="185" t="s">
        <v>2053</v>
      </c>
      <c r="D429" s="176" t="s">
        <v>384</v>
      </c>
      <c r="E429" s="177">
        <v>2</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c r="S429" s="179" t="s">
        <v>322</v>
      </c>
      <c r="T429" s="180" t="s">
        <v>291</v>
      </c>
      <c r="U429" s="160">
        <v>0</v>
      </c>
      <c r="V429" s="160">
        <f>ROUND(E429*U429,2)</f>
        <v>0</v>
      </c>
      <c r="W429" s="160"/>
      <c r="X429" s="150"/>
      <c r="Y429" s="150"/>
      <c r="Z429" s="150"/>
      <c r="AA429" s="150"/>
      <c r="AB429" s="150"/>
      <c r="AC429" s="150"/>
      <c r="AD429" s="150"/>
      <c r="AE429" s="150"/>
      <c r="AF429" s="150"/>
      <c r="AG429" s="150" t="s">
        <v>1746</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2"/>
      <c r="D430" s="243"/>
      <c r="E430" s="243"/>
      <c r="F430" s="243"/>
      <c r="G430" s="243"/>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295</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74">
        <v>204</v>
      </c>
      <c r="B431" s="175" t="s">
        <v>2054</v>
      </c>
      <c r="C431" s="185" t="s">
        <v>2055</v>
      </c>
      <c r="D431" s="176" t="s">
        <v>384</v>
      </c>
      <c r="E431" s="177">
        <v>4.8</v>
      </c>
      <c r="F431" s="178"/>
      <c r="G431" s="179">
        <f>ROUND(E431*F431,2)</f>
        <v>0</v>
      </c>
      <c r="H431" s="178"/>
      <c r="I431" s="179">
        <f>ROUND(E431*H431,2)</f>
        <v>0</v>
      </c>
      <c r="J431" s="178"/>
      <c r="K431" s="179">
        <f>ROUND(E431*J431,2)</f>
        <v>0</v>
      </c>
      <c r="L431" s="179">
        <v>21</v>
      </c>
      <c r="M431" s="179">
        <f>G431*(1+L431/100)</f>
        <v>0</v>
      </c>
      <c r="N431" s="179">
        <v>0</v>
      </c>
      <c r="O431" s="179">
        <f>ROUND(E431*N431,2)</f>
        <v>0</v>
      </c>
      <c r="P431" s="179">
        <v>0</v>
      </c>
      <c r="Q431" s="179">
        <f>ROUND(E431*P431,2)</f>
        <v>0</v>
      </c>
      <c r="R431" s="179"/>
      <c r="S431" s="179" t="s">
        <v>322</v>
      </c>
      <c r="T431" s="180" t="s">
        <v>291</v>
      </c>
      <c r="U431" s="160">
        <v>0</v>
      </c>
      <c r="V431" s="160">
        <f>ROUND(E431*U431,2)</f>
        <v>0</v>
      </c>
      <c r="W431" s="160"/>
      <c r="X431" s="150"/>
      <c r="Y431" s="150"/>
      <c r="Z431" s="150"/>
      <c r="AA431" s="150"/>
      <c r="AB431" s="150"/>
      <c r="AC431" s="150"/>
      <c r="AD431" s="150"/>
      <c r="AE431" s="150"/>
      <c r="AF431" s="150"/>
      <c r="AG431" s="150" t="s">
        <v>1746</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2"/>
      <c r="D432" s="243"/>
      <c r="E432" s="243"/>
      <c r="F432" s="243"/>
      <c r="G432" s="243"/>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295</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4">
        <v>205</v>
      </c>
      <c r="B433" s="175" t="s">
        <v>2056</v>
      </c>
      <c r="C433" s="185" t="s">
        <v>2057</v>
      </c>
      <c r="D433" s="176" t="s">
        <v>856</v>
      </c>
      <c r="E433" s="177">
        <v>15</v>
      </c>
      <c r="F433" s="178"/>
      <c r="G433" s="179">
        <f>ROUND(E433*F433,2)</f>
        <v>0</v>
      </c>
      <c r="H433" s="178"/>
      <c r="I433" s="179">
        <f>ROUND(E433*H433,2)</f>
        <v>0</v>
      </c>
      <c r="J433" s="178"/>
      <c r="K433" s="179">
        <f>ROUND(E433*J433,2)</f>
        <v>0</v>
      </c>
      <c r="L433" s="179">
        <v>21</v>
      </c>
      <c r="M433" s="179">
        <f>G433*(1+L433/100)</f>
        <v>0</v>
      </c>
      <c r="N433" s="179">
        <v>0</v>
      </c>
      <c r="O433" s="179">
        <f>ROUND(E433*N433,2)</f>
        <v>0</v>
      </c>
      <c r="P433" s="179">
        <v>0</v>
      </c>
      <c r="Q433" s="179">
        <f>ROUND(E433*P433,2)</f>
        <v>0</v>
      </c>
      <c r="R433" s="179"/>
      <c r="S433" s="179" t="s">
        <v>322</v>
      </c>
      <c r="T433" s="180" t="s">
        <v>291</v>
      </c>
      <c r="U433" s="160">
        <v>0</v>
      </c>
      <c r="V433" s="160">
        <f>ROUND(E433*U433,2)</f>
        <v>0</v>
      </c>
      <c r="W433" s="160"/>
      <c r="X433" s="150"/>
      <c r="Y433" s="150"/>
      <c r="Z433" s="150"/>
      <c r="AA433" s="150"/>
      <c r="AB433" s="150"/>
      <c r="AC433" s="150"/>
      <c r="AD433" s="150"/>
      <c r="AE433" s="150"/>
      <c r="AF433" s="150"/>
      <c r="AG433" s="150" t="s">
        <v>1746</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42"/>
      <c r="D434" s="243"/>
      <c r="E434" s="243"/>
      <c r="F434" s="243"/>
      <c r="G434" s="243"/>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295</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74">
        <v>206</v>
      </c>
      <c r="B435" s="175" t="s">
        <v>2058</v>
      </c>
      <c r="C435" s="185" t="s">
        <v>2059</v>
      </c>
      <c r="D435" s="176" t="s">
        <v>856</v>
      </c>
      <c r="E435" s="177">
        <v>30</v>
      </c>
      <c r="F435" s="178"/>
      <c r="G435" s="179">
        <f>ROUND(E435*F435,2)</f>
        <v>0</v>
      </c>
      <c r="H435" s="178"/>
      <c r="I435" s="179">
        <f>ROUND(E435*H435,2)</f>
        <v>0</v>
      </c>
      <c r="J435" s="178"/>
      <c r="K435" s="179">
        <f>ROUND(E435*J435,2)</f>
        <v>0</v>
      </c>
      <c r="L435" s="179">
        <v>21</v>
      </c>
      <c r="M435" s="179">
        <f>G435*(1+L435/100)</f>
        <v>0</v>
      </c>
      <c r="N435" s="179">
        <v>0</v>
      </c>
      <c r="O435" s="179">
        <f>ROUND(E435*N435,2)</f>
        <v>0</v>
      </c>
      <c r="P435" s="179">
        <v>0</v>
      </c>
      <c r="Q435" s="179">
        <f>ROUND(E435*P435,2)</f>
        <v>0</v>
      </c>
      <c r="R435" s="179"/>
      <c r="S435" s="179" t="s">
        <v>322</v>
      </c>
      <c r="T435" s="180" t="s">
        <v>291</v>
      </c>
      <c r="U435" s="160">
        <v>0</v>
      </c>
      <c r="V435" s="160">
        <f>ROUND(E435*U435,2)</f>
        <v>0</v>
      </c>
      <c r="W435" s="160"/>
      <c r="X435" s="150"/>
      <c r="Y435" s="150"/>
      <c r="Z435" s="150"/>
      <c r="AA435" s="150"/>
      <c r="AB435" s="150"/>
      <c r="AC435" s="150"/>
      <c r="AD435" s="150"/>
      <c r="AE435" s="150"/>
      <c r="AF435" s="150"/>
      <c r="AG435" s="150" t="s">
        <v>1746</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2"/>
      <c r="D436" s="243"/>
      <c r="E436" s="243"/>
      <c r="F436" s="243"/>
      <c r="G436" s="243"/>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295</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74">
        <v>207</v>
      </c>
      <c r="B437" s="175" t="s">
        <v>2060</v>
      </c>
      <c r="C437" s="185" t="s">
        <v>2061</v>
      </c>
      <c r="D437" s="176" t="s">
        <v>856</v>
      </c>
      <c r="E437" s="177">
        <v>30</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322</v>
      </c>
      <c r="T437" s="180" t="s">
        <v>291</v>
      </c>
      <c r="U437" s="160">
        <v>0</v>
      </c>
      <c r="V437" s="160">
        <f>ROUND(E437*U437,2)</f>
        <v>0</v>
      </c>
      <c r="W437" s="160"/>
      <c r="X437" s="150"/>
      <c r="Y437" s="150"/>
      <c r="Z437" s="150"/>
      <c r="AA437" s="150"/>
      <c r="AB437" s="150"/>
      <c r="AC437" s="150"/>
      <c r="AD437" s="150"/>
      <c r="AE437" s="150"/>
      <c r="AF437" s="150"/>
      <c r="AG437" s="150" t="s">
        <v>1746</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2"/>
      <c r="D438" s="243"/>
      <c r="E438" s="243"/>
      <c r="F438" s="243"/>
      <c r="G438" s="243"/>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295</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74">
        <v>208</v>
      </c>
      <c r="B439" s="175" t="s">
        <v>2062</v>
      </c>
      <c r="C439" s="185" t="s">
        <v>2063</v>
      </c>
      <c r="D439" s="176" t="s">
        <v>1745</v>
      </c>
      <c r="E439" s="177">
        <v>3</v>
      </c>
      <c r="F439" s="178"/>
      <c r="G439" s="179">
        <f>ROUND(E439*F439,2)</f>
        <v>0</v>
      </c>
      <c r="H439" s="178"/>
      <c r="I439" s="179">
        <f>ROUND(E439*H439,2)</f>
        <v>0</v>
      </c>
      <c r="J439" s="178"/>
      <c r="K439" s="179">
        <f>ROUND(E439*J439,2)</f>
        <v>0</v>
      </c>
      <c r="L439" s="179">
        <v>21</v>
      </c>
      <c r="M439" s="179">
        <f>G439*(1+L439/100)</f>
        <v>0</v>
      </c>
      <c r="N439" s="179">
        <v>0</v>
      </c>
      <c r="O439" s="179">
        <f>ROUND(E439*N439,2)</f>
        <v>0</v>
      </c>
      <c r="P439" s="179">
        <v>0</v>
      </c>
      <c r="Q439" s="179">
        <f>ROUND(E439*P439,2)</f>
        <v>0</v>
      </c>
      <c r="R439" s="179"/>
      <c r="S439" s="179" t="s">
        <v>322</v>
      </c>
      <c r="T439" s="180" t="s">
        <v>291</v>
      </c>
      <c r="U439" s="160">
        <v>0</v>
      </c>
      <c r="V439" s="160">
        <f>ROUND(E439*U439,2)</f>
        <v>0</v>
      </c>
      <c r="W439" s="160"/>
      <c r="X439" s="150"/>
      <c r="Y439" s="150"/>
      <c r="Z439" s="150"/>
      <c r="AA439" s="150"/>
      <c r="AB439" s="150"/>
      <c r="AC439" s="150"/>
      <c r="AD439" s="150"/>
      <c r="AE439" s="150"/>
      <c r="AF439" s="150"/>
      <c r="AG439" s="150" t="s">
        <v>1746</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42"/>
      <c r="D440" s="243"/>
      <c r="E440" s="243"/>
      <c r="F440" s="243"/>
      <c r="G440" s="243"/>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295</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74">
        <v>209</v>
      </c>
      <c r="B441" s="175" t="s">
        <v>2064</v>
      </c>
      <c r="C441" s="185" t="s">
        <v>2065</v>
      </c>
      <c r="D441" s="176" t="s">
        <v>1745</v>
      </c>
      <c r="E441" s="177">
        <v>3</v>
      </c>
      <c r="F441" s="178"/>
      <c r="G441" s="179">
        <f>ROUND(E441*F441,2)</f>
        <v>0</v>
      </c>
      <c r="H441" s="178"/>
      <c r="I441" s="179">
        <f>ROUND(E441*H441,2)</f>
        <v>0</v>
      </c>
      <c r="J441" s="178"/>
      <c r="K441" s="179">
        <f>ROUND(E441*J441,2)</f>
        <v>0</v>
      </c>
      <c r="L441" s="179">
        <v>21</v>
      </c>
      <c r="M441" s="179">
        <f>G441*(1+L441/100)</f>
        <v>0</v>
      </c>
      <c r="N441" s="179">
        <v>0</v>
      </c>
      <c r="O441" s="179">
        <f>ROUND(E441*N441,2)</f>
        <v>0</v>
      </c>
      <c r="P441" s="179">
        <v>0</v>
      </c>
      <c r="Q441" s="179">
        <f>ROUND(E441*P441,2)</f>
        <v>0</v>
      </c>
      <c r="R441" s="179"/>
      <c r="S441" s="179" t="s">
        <v>322</v>
      </c>
      <c r="T441" s="180" t="s">
        <v>291</v>
      </c>
      <c r="U441" s="160">
        <v>0</v>
      </c>
      <c r="V441" s="160">
        <f>ROUND(E441*U441,2)</f>
        <v>0</v>
      </c>
      <c r="W441" s="160"/>
      <c r="X441" s="150"/>
      <c r="Y441" s="150"/>
      <c r="Z441" s="150"/>
      <c r="AA441" s="150"/>
      <c r="AB441" s="150"/>
      <c r="AC441" s="150"/>
      <c r="AD441" s="150"/>
      <c r="AE441" s="150"/>
      <c r="AF441" s="150"/>
      <c r="AG441" s="150" t="s">
        <v>1746</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42"/>
      <c r="D442" s="243"/>
      <c r="E442" s="243"/>
      <c r="F442" s="243"/>
      <c r="G442" s="243"/>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295</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74">
        <v>210</v>
      </c>
      <c r="B443" s="175" t="s">
        <v>2066</v>
      </c>
      <c r="C443" s="185" t="s">
        <v>2067</v>
      </c>
      <c r="D443" s="176" t="s">
        <v>1745</v>
      </c>
      <c r="E443" s="177">
        <v>3</v>
      </c>
      <c r="F443" s="178"/>
      <c r="G443" s="179">
        <f>ROUND(E443*F443,2)</f>
        <v>0</v>
      </c>
      <c r="H443" s="178"/>
      <c r="I443" s="179">
        <f>ROUND(E443*H443,2)</f>
        <v>0</v>
      </c>
      <c r="J443" s="178"/>
      <c r="K443" s="179">
        <f>ROUND(E443*J443,2)</f>
        <v>0</v>
      </c>
      <c r="L443" s="179">
        <v>21</v>
      </c>
      <c r="M443" s="179">
        <f>G443*(1+L443/100)</f>
        <v>0</v>
      </c>
      <c r="N443" s="179">
        <v>0</v>
      </c>
      <c r="O443" s="179">
        <f>ROUND(E443*N443,2)</f>
        <v>0</v>
      </c>
      <c r="P443" s="179">
        <v>0</v>
      </c>
      <c r="Q443" s="179">
        <f>ROUND(E443*P443,2)</f>
        <v>0</v>
      </c>
      <c r="R443" s="179"/>
      <c r="S443" s="179" t="s">
        <v>322</v>
      </c>
      <c r="T443" s="180" t="s">
        <v>291</v>
      </c>
      <c r="U443" s="160">
        <v>0</v>
      </c>
      <c r="V443" s="160">
        <f>ROUND(E443*U443,2)</f>
        <v>0</v>
      </c>
      <c r="W443" s="160"/>
      <c r="X443" s="150"/>
      <c r="Y443" s="150"/>
      <c r="Z443" s="150"/>
      <c r="AA443" s="150"/>
      <c r="AB443" s="150"/>
      <c r="AC443" s="150"/>
      <c r="AD443" s="150"/>
      <c r="AE443" s="150"/>
      <c r="AF443" s="150"/>
      <c r="AG443" s="150" t="s">
        <v>1746</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2"/>
      <c r="D444" s="243"/>
      <c r="E444" s="243"/>
      <c r="F444" s="243"/>
      <c r="G444" s="243"/>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295</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74">
        <v>211</v>
      </c>
      <c r="B445" s="175" t="s">
        <v>2068</v>
      </c>
      <c r="C445" s="185" t="s">
        <v>2069</v>
      </c>
      <c r="D445" s="176" t="s">
        <v>1745</v>
      </c>
      <c r="E445" s="177">
        <v>1</v>
      </c>
      <c r="F445" s="178"/>
      <c r="G445" s="179">
        <f>ROUND(E445*F445,2)</f>
        <v>0</v>
      </c>
      <c r="H445" s="178"/>
      <c r="I445" s="179">
        <f>ROUND(E445*H445,2)</f>
        <v>0</v>
      </c>
      <c r="J445" s="178"/>
      <c r="K445" s="179">
        <f>ROUND(E445*J445,2)</f>
        <v>0</v>
      </c>
      <c r="L445" s="179">
        <v>21</v>
      </c>
      <c r="M445" s="179">
        <f>G445*(1+L445/100)</f>
        <v>0</v>
      </c>
      <c r="N445" s="179">
        <v>0</v>
      </c>
      <c r="O445" s="179">
        <f>ROUND(E445*N445,2)</f>
        <v>0</v>
      </c>
      <c r="P445" s="179">
        <v>0</v>
      </c>
      <c r="Q445" s="179">
        <f>ROUND(E445*P445,2)</f>
        <v>0</v>
      </c>
      <c r="R445" s="179"/>
      <c r="S445" s="179" t="s">
        <v>322</v>
      </c>
      <c r="T445" s="180" t="s">
        <v>291</v>
      </c>
      <c r="U445" s="160">
        <v>0</v>
      </c>
      <c r="V445" s="160">
        <f>ROUND(E445*U445,2)</f>
        <v>0</v>
      </c>
      <c r="W445" s="160"/>
      <c r="X445" s="150"/>
      <c r="Y445" s="150"/>
      <c r="Z445" s="150"/>
      <c r="AA445" s="150"/>
      <c r="AB445" s="150"/>
      <c r="AC445" s="150"/>
      <c r="AD445" s="150"/>
      <c r="AE445" s="150"/>
      <c r="AF445" s="150"/>
      <c r="AG445" s="150" t="s">
        <v>1746</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42"/>
      <c r="D446" s="243"/>
      <c r="E446" s="243"/>
      <c r="F446" s="243"/>
      <c r="G446" s="243"/>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295</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74">
        <v>212</v>
      </c>
      <c r="B447" s="175" t="s">
        <v>2070</v>
      </c>
      <c r="C447" s="185" t="s">
        <v>2071</v>
      </c>
      <c r="D447" s="176" t="s">
        <v>1745</v>
      </c>
      <c r="E447" s="177">
        <v>1</v>
      </c>
      <c r="F447" s="178"/>
      <c r="G447" s="179">
        <f>ROUND(E447*F447,2)</f>
        <v>0</v>
      </c>
      <c r="H447" s="178"/>
      <c r="I447" s="179">
        <f>ROUND(E447*H447,2)</f>
        <v>0</v>
      </c>
      <c r="J447" s="178"/>
      <c r="K447" s="179">
        <f>ROUND(E447*J447,2)</f>
        <v>0</v>
      </c>
      <c r="L447" s="179">
        <v>21</v>
      </c>
      <c r="M447" s="179">
        <f>G447*(1+L447/100)</f>
        <v>0</v>
      </c>
      <c r="N447" s="179">
        <v>0</v>
      </c>
      <c r="O447" s="179">
        <f>ROUND(E447*N447,2)</f>
        <v>0</v>
      </c>
      <c r="P447" s="179">
        <v>0</v>
      </c>
      <c r="Q447" s="179">
        <f>ROUND(E447*P447,2)</f>
        <v>0</v>
      </c>
      <c r="R447" s="179"/>
      <c r="S447" s="179" t="s">
        <v>322</v>
      </c>
      <c r="T447" s="180" t="s">
        <v>291</v>
      </c>
      <c r="U447" s="160">
        <v>0</v>
      </c>
      <c r="V447" s="160">
        <f>ROUND(E447*U447,2)</f>
        <v>0</v>
      </c>
      <c r="W447" s="160"/>
      <c r="X447" s="150"/>
      <c r="Y447" s="150"/>
      <c r="Z447" s="150"/>
      <c r="AA447" s="150"/>
      <c r="AB447" s="150"/>
      <c r="AC447" s="150"/>
      <c r="AD447" s="150"/>
      <c r="AE447" s="150"/>
      <c r="AF447" s="150"/>
      <c r="AG447" s="150" t="s">
        <v>1746</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42"/>
      <c r="D448" s="243"/>
      <c r="E448" s="243"/>
      <c r="F448" s="243"/>
      <c r="G448" s="243"/>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295</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74">
        <v>213</v>
      </c>
      <c r="B449" s="175" t="s">
        <v>2072</v>
      </c>
      <c r="C449" s="185" t="s">
        <v>2073</v>
      </c>
      <c r="D449" s="176" t="s">
        <v>1745</v>
      </c>
      <c r="E449" s="177">
        <v>1</v>
      </c>
      <c r="F449" s="178"/>
      <c r="G449" s="179">
        <f>ROUND(E449*F449,2)</f>
        <v>0</v>
      </c>
      <c r="H449" s="178"/>
      <c r="I449" s="179">
        <f>ROUND(E449*H449,2)</f>
        <v>0</v>
      </c>
      <c r="J449" s="178"/>
      <c r="K449" s="179">
        <f>ROUND(E449*J449,2)</f>
        <v>0</v>
      </c>
      <c r="L449" s="179">
        <v>21</v>
      </c>
      <c r="M449" s="179">
        <f>G449*(1+L449/100)</f>
        <v>0</v>
      </c>
      <c r="N449" s="179">
        <v>0</v>
      </c>
      <c r="O449" s="179">
        <f>ROUND(E449*N449,2)</f>
        <v>0</v>
      </c>
      <c r="P449" s="179">
        <v>0</v>
      </c>
      <c r="Q449" s="179">
        <f>ROUND(E449*P449,2)</f>
        <v>0</v>
      </c>
      <c r="R449" s="179"/>
      <c r="S449" s="179" t="s">
        <v>322</v>
      </c>
      <c r="T449" s="180" t="s">
        <v>291</v>
      </c>
      <c r="U449" s="160">
        <v>0</v>
      </c>
      <c r="V449" s="160">
        <f>ROUND(E449*U449,2)</f>
        <v>0</v>
      </c>
      <c r="W449" s="160"/>
      <c r="X449" s="150"/>
      <c r="Y449" s="150"/>
      <c r="Z449" s="150"/>
      <c r="AA449" s="150"/>
      <c r="AB449" s="150"/>
      <c r="AC449" s="150"/>
      <c r="AD449" s="150"/>
      <c r="AE449" s="150"/>
      <c r="AF449" s="150"/>
      <c r="AG449" s="150" t="s">
        <v>1746</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42"/>
      <c r="D450" s="243"/>
      <c r="E450" s="243"/>
      <c r="F450" s="243"/>
      <c r="G450" s="243"/>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295</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74">
        <v>214</v>
      </c>
      <c r="B451" s="175" t="s">
        <v>2074</v>
      </c>
      <c r="C451" s="185" t="s">
        <v>2075</v>
      </c>
      <c r="D451" s="176" t="s">
        <v>1745</v>
      </c>
      <c r="E451" s="177">
        <v>7</v>
      </c>
      <c r="F451" s="178"/>
      <c r="G451" s="179">
        <f>ROUND(E451*F451,2)</f>
        <v>0</v>
      </c>
      <c r="H451" s="178"/>
      <c r="I451" s="179">
        <f>ROUND(E451*H451,2)</f>
        <v>0</v>
      </c>
      <c r="J451" s="178"/>
      <c r="K451" s="179">
        <f>ROUND(E451*J451,2)</f>
        <v>0</v>
      </c>
      <c r="L451" s="179">
        <v>21</v>
      </c>
      <c r="M451" s="179">
        <f>G451*(1+L451/100)</f>
        <v>0</v>
      </c>
      <c r="N451" s="179">
        <v>0</v>
      </c>
      <c r="O451" s="179">
        <f>ROUND(E451*N451,2)</f>
        <v>0</v>
      </c>
      <c r="P451" s="179">
        <v>0</v>
      </c>
      <c r="Q451" s="179">
        <f>ROUND(E451*P451,2)</f>
        <v>0</v>
      </c>
      <c r="R451" s="179"/>
      <c r="S451" s="179" t="s">
        <v>322</v>
      </c>
      <c r="T451" s="180" t="s">
        <v>291</v>
      </c>
      <c r="U451" s="160">
        <v>0</v>
      </c>
      <c r="V451" s="160">
        <f>ROUND(E451*U451,2)</f>
        <v>0</v>
      </c>
      <c r="W451" s="160"/>
      <c r="X451" s="150"/>
      <c r="Y451" s="150"/>
      <c r="Z451" s="150"/>
      <c r="AA451" s="150"/>
      <c r="AB451" s="150"/>
      <c r="AC451" s="150"/>
      <c r="AD451" s="150"/>
      <c r="AE451" s="150"/>
      <c r="AF451" s="150"/>
      <c r="AG451" s="150" t="s">
        <v>1746</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242"/>
      <c r="D452" s="243"/>
      <c r="E452" s="243"/>
      <c r="F452" s="243"/>
      <c r="G452" s="243"/>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295</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74">
        <v>215</v>
      </c>
      <c r="B453" s="175" t="s">
        <v>2076</v>
      </c>
      <c r="C453" s="185" t="s">
        <v>2077</v>
      </c>
      <c r="D453" s="176" t="s">
        <v>1745</v>
      </c>
      <c r="E453" s="177">
        <v>8</v>
      </c>
      <c r="F453" s="178"/>
      <c r="G453" s="179">
        <f>ROUND(E453*F453,2)</f>
        <v>0</v>
      </c>
      <c r="H453" s="178"/>
      <c r="I453" s="179">
        <f>ROUND(E453*H453,2)</f>
        <v>0</v>
      </c>
      <c r="J453" s="178"/>
      <c r="K453" s="179">
        <f>ROUND(E453*J453,2)</f>
        <v>0</v>
      </c>
      <c r="L453" s="179">
        <v>21</v>
      </c>
      <c r="M453" s="179">
        <f>G453*(1+L453/100)</f>
        <v>0</v>
      </c>
      <c r="N453" s="179">
        <v>0</v>
      </c>
      <c r="O453" s="179">
        <f>ROUND(E453*N453,2)</f>
        <v>0</v>
      </c>
      <c r="P453" s="179">
        <v>0</v>
      </c>
      <c r="Q453" s="179">
        <f>ROUND(E453*P453,2)</f>
        <v>0</v>
      </c>
      <c r="R453" s="179"/>
      <c r="S453" s="179" t="s">
        <v>322</v>
      </c>
      <c r="T453" s="180" t="s">
        <v>291</v>
      </c>
      <c r="U453" s="160">
        <v>0</v>
      </c>
      <c r="V453" s="160">
        <f>ROUND(E453*U453,2)</f>
        <v>0</v>
      </c>
      <c r="W453" s="160"/>
      <c r="X453" s="150"/>
      <c r="Y453" s="150"/>
      <c r="Z453" s="150"/>
      <c r="AA453" s="150"/>
      <c r="AB453" s="150"/>
      <c r="AC453" s="150"/>
      <c r="AD453" s="150"/>
      <c r="AE453" s="150"/>
      <c r="AF453" s="150"/>
      <c r="AG453" s="150" t="s">
        <v>1746</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42"/>
      <c r="D454" s="243"/>
      <c r="E454" s="243"/>
      <c r="F454" s="243"/>
      <c r="G454" s="243"/>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295</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x14ac:dyDescent="0.2">
      <c r="A455" s="168" t="s">
        <v>285</v>
      </c>
      <c r="B455" s="169" t="s">
        <v>175</v>
      </c>
      <c r="C455" s="184" t="s">
        <v>176</v>
      </c>
      <c r="D455" s="170"/>
      <c r="E455" s="171"/>
      <c r="F455" s="172"/>
      <c r="G455" s="172">
        <f>SUMIF(AG456:AG499,"&lt;&gt;NOR",G456:G499)</f>
        <v>0</v>
      </c>
      <c r="H455" s="172"/>
      <c r="I455" s="172">
        <f>SUM(I456:I499)</f>
        <v>0</v>
      </c>
      <c r="J455" s="172"/>
      <c r="K455" s="172">
        <f>SUM(K456:K499)</f>
        <v>0</v>
      </c>
      <c r="L455" s="172"/>
      <c r="M455" s="172">
        <f>SUM(M456:M499)</f>
        <v>0</v>
      </c>
      <c r="N455" s="172"/>
      <c r="O455" s="172">
        <f>SUM(O456:O499)</f>
        <v>0</v>
      </c>
      <c r="P455" s="172"/>
      <c r="Q455" s="172">
        <f>SUM(Q456:Q499)</f>
        <v>0</v>
      </c>
      <c r="R455" s="172"/>
      <c r="S455" s="172"/>
      <c r="T455" s="173"/>
      <c r="U455" s="167"/>
      <c r="V455" s="167">
        <f>SUM(V456:V499)</f>
        <v>0</v>
      </c>
      <c r="W455" s="167"/>
      <c r="AG455" t="s">
        <v>286</v>
      </c>
    </row>
    <row r="456" spans="1:60" ht="22.5" outlineLevel="1" x14ac:dyDescent="0.2">
      <c r="A456" s="174">
        <v>216</v>
      </c>
      <c r="B456" s="175" t="s">
        <v>2078</v>
      </c>
      <c r="C456" s="185" t="s">
        <v>2079</v>
      </c>
      <c r="D456" s="176" t="s">
        <v>856</v>
      </c>
      <c r="E456" s="177">
        <v>1</v>
      </c>
      <c r="F456" s="178"/>
      <c r="G456" s="179">
        <f>ROUND(E456*F456,2)</f>
        <v>0</v>
      </c>
      <c r="H456" s="178"/>
      <c r="I456" s="179">
        <f>ROUND(E456*H456,2)</f>
        <v>0</v>
      </c>
      <c r="J456" s="178"/>
      <c r="K456" s="179">
        <f>ROUND(E456*J456,2)</f>
        <v>0</v>
      </c>
      <c r="L456" s="179">
        <v>21</v>
      </c>
      <c r="M456" s="179">
        <f>G456*(1+L456/100)</f>
        <v>0</v>
      </c>
      <c r="N456" s="179">
        <v>0</v>
      </c>
      <c r="O456" s="179">
        <f>ROUND(E456*N456,2)</f>
        <v>0</v>
      </c>
      <c r="P456" s="179">
        <v>0</v>
      </c>
      <c r="Q456" s="179">
        <f>ROUND(E456*P456,2)</f>
        <v>0</v>
      </c>
      <c r="R456" s="179"/>
      <c r="S456" s="179" t="s">
        <v>322</v>
      </c>
      <c r="T456" s="180" t="s">
        <v>291</v>
      </c>
      <c r="U456" s="160">
        <v>0</v>
      </c>
      <c r="V456" s="160">
        <f>ROUND(E456*U456,2)</f>
        <v>0</v>
      </c>
      <c r="W456" s="160"/>
      <c r="X456" s="150"/>
      <c r="Y456" s="150"/>
      <c r="Z456" s="150"/>
      <c r="AA456" s="150"/>
      <c r="AB456" s="150"/>
      <c r="AC456" s="150"/>
      <c r="AD456" s="150"/>
      <c r="AE456" s="150"/>
      <c r="AF456" s="150"/>
      <c r="AG456" s="150" t="s">
        <v>472</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42"/>
      <c r="D457" s="243"/>
      <c r="E457" s="243"/>
      <c r="F457" s="243"/>
      <c r="G457" s="243"/>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295</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74">
        <v>217</v>
      </c>
      <c r="B458" s="175" t="s">
        <v>2080</v>
      </c>
      <c r="C458" s="185" t="s">
        <v>2081</v>
      </c>
      <c r="D458" s="176" t="s">
        <v>856</v>
      </c>
      <c r="E458" s="177">
        <v>1</v>
      </c>
      <c r="F458" s="178"/>
      <c r="G458" s="179">
        <f>ROUND(E458*F458,2)</f>
        <v>0</v>
      </c>
      <c r="H458" s="178"/>
      <c r="I458" s="179">
        <f>ROUND(E458*H458,2)</f>
        <v>0</v>
      </c>
      <c r="J458" s="178"/>
      <c r="K458" s="179">
        <f>ROUND(E458*J458,2)</f>
        <v>0</v>
      </c>
      <c r="L458" s="179">
        <v>21</v>
      </c>
      <c r="M458" s="179">
        <f>G458*(1+L458/100)</f>
        <v>0</v>
      </c>
      <c r="N458" s="179">
        <v>0</v>
      </c>
      <c r="O458" s="179">
        <f>ROUND(E458*N458,2)</f>
        <v>0</v>
      </c>
      <c r="P458" s="179">
        <v>0</v>
      </c>
      <c r="Q458" s="179">
        <f>ROUND(E458*P458,2)</f>
        <v>0</v>
      </c>
      <c r="R458" s="179"/>
      <c r="S458" s="179" t="s">
        <v>322</v>
      </c>
      <c r="T458" s="180" t="s">
        <v>291</v>
      </c>
      <c r="U458" s="160">
        <v>0</v>
      </c>
      <c r="V458" s="160">
        <f>ROUND(E458*U458,2)</f>
        <v>0</v>
      </c>
      <c r="W458" s="160"/>
      <c r="X458" s="150"/>
      <c r="Y458" s="150"/>
      <c r="Z458" s="150"/>
      <c r="AA458" s="150"/>
      <c r="AB458" s="150"/>
      <c r="AC458" s="150"/>
      <c r="AD458" s="150"/>
      <c r="AE458" s="150"/>
      <c r="AF458" s="150"/>
      <c r="AG458" s="150" t="s">
        <v>472</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242"/>
      <c r="D459" s="243"/>
      <c r="E459" s="243"/>
      <c r="F459" s="243"/>
      <c r="G459" s="243"/>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295</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74">
        <v>218</v>
      </c>
      <c r="B460" s="175" t="s">
        <v>2082</v>
      </c>
      <c r="C460" s="185" t="s">
        <v>2083</v>
      </c>
      <c r="D460" s="176" t="s">
        <v>856</v>
      </c>
      <c r="E460" s="177">
        <v>5</v>
      </c>
      <c r="F460" s="178"/>
      <c r="G460" s="179">
        <f>ROUND(E460*F460,2)</f>
        <v>0</v>
      </c>
      <c r="H460" s="178"/>
      <c r="I460" s="179">
        <f>ROUND(E460*H460,2)</f>
        <v>0</v>
      </c>
      <c r="J460" s="178"/>
      <c r="K460" s="179">
        <f>ROUND(E460*J460,2)</f>
        <v>0</v>
      </c>
      <c r="L460" s="179">
        <v>21</v>
      </c>
      <c r="M460" s="179">
        <f>G460*(1+L460/100)</f>
        <v>0</v>
      </c>
      <c r="N460" s="179">
        <v>0</v>
      </c>
      <c r="O460" s="179">
        <f>ROUND(E460*N460,2)</f>
        <v>0</v>
      </c>
      <c r="P460" s="179">
        <v>0</v>
      </c>
      <c r="Q460" s="179">
        <f>ROUND(E460*P460,2)</f>
        <v>0</v>
      </c>
      <c r="R460" s="179"/>
      <c r="S460" s="179" t="s">
        <v>322</v>
      </c>
      <c r="T460" s="180" t="s">
        <v>291</v>
      </c>
      <c r="U460" s="160">
        <v>0</v>
      </c>
      <c r="V460" s="160">
        <f>ROUND(E460*U460,2)</f>
        <v>0</v>
      </c>
      <c r="W460" s="160"/>
      <c r="X460" s="150"/>
      <c r="Y460" s="150"/>
      <c r="Z460" s="150"/>
      <c r="AA460" s="150"/>
      <c r="AB460" s="150"/>
      <c r="AC460" s="150"/>
      <c r="AD460" s="150"/>
      <c r="AE460" s="150"/>
      <c r="AF460" s="150"/>
      <c r="AG460" s="150" t="s">
        <v>472</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42"/>
      <c r="D461" s="243"/>
      <c r="E461" s="243"/>
      <c r="F461" s="243"/>
      <c r="G461" s="243"/>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295</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ht="22.5" outlineLevel="1" x14ac:dyDescent="0.2">
      <c r="A462" s="174">
        <v>219</v>
      </c>
      <c r="B462" s="175" t="s">
        <v>2084</v>
      </c>
      <c r="C462" s="185" t="s">
        <v>2085</v>
      </c>
      <c r="D462" s="176" t="s">
        <v>856</v>
      </c>
      <c r="E462" s="177">
        <v>2</v>
      </c>
      <c r="F462" s="178"/>
      <c r="G462" s="179">
        <f>ROUND(E462*F462,2)</f>
        <v>0</v>
      </c>
      <c r="H462" s="178"/>
      <c r="I462" s="179">
        <f>ROUND(E462*H462,2)</f>
        <v>0</v>
      </c>
      <c r="J462" s="178"/>
      <c r="K462" s="179">
        <f>ROUND(E462*J462,2)</f>
        <v>0</v>
      </c>
      <c r="L462" s="179">
        <v>21</v>
      </c>
      <c r="M462" s="179">
        <f>G462*(1+L462/100)</f>
        <v>0</v>
      </c>
      <c r="N462" s="179">
        <v>0</v>
      </c>
      <c r="O462" s="179">
        <f>ROUND(E462*N462,2)</f>
        <v>0</v>
      </c>
      <c r="P462" s="179">
        <v>0</v>
      </c>
      <c r="Q462" s="179">
        <f>ROUND(E462*P462,2)</f>
        <v>0</v>
      </c>
      <c r="R462" s="179"/>
      <c r="S462" s="179" t="s">
        <v>322</v>
      </c>
      <c r="T462" s="180" t="s">
        <v>291</v>
      </c>
      <c r="U462" s="160">
        <v>0</v>
      </c>
      <c r="V462" s="160">
        <f>ROUND(E462*U462,2)</f>
        <v>0</v>
      </c>
      <c r="W462" s="160"/>
      <c r="X462" s="150"/>
      <c r="Y462" s="150"/>
      <c r="Z462" s="150"/>
      <c r="AA462" s="150"/>
      <c r="AB462" s="150"/>
      <c r="AC462" s="150"/>
      <c r="AD462" s="150"/>
      <c r="AE462" s="150"/>
      <c r="AF462" s="150"/>
      <c r="AG462" s="150" t="s">
        <v>472</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42"/>
      <c r="D463" s="243"/>
      <c r="E463" s="243"/>
      <c r="F463" s="243"/>
      <c r="G463" s="243"/>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295</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74">
        <v>220</v>
      </c>
      <c r="B464" s="175" t="s">
        <v>2086</v>
      </c>
      <c r="C464" s="185" t="s">
        <v>2087</v>
      </c>
      <c r="D464" s="176" t="s">
        <v>856</v>
      </c>
      <c r="E464" s="177">
        <v>2</v>
      </c>
      <c r="F464" s="178"/>
      <c r="G464" s="179">
        <f>ROUND(E464*F464,2)</f>
        <v>0</v>
      </c>
      <c r="H464" s="178"/>
      <c r="I464" s="179">
        <f>ROUND(E464*H464,2)</f>
        <v>0</v>
      </c>
      <c r="J464" s="178"/>
      <c r="K464" s="179">
        <f>ROUND(E464*J464,2)</f>
        <v>0</v>
      </c>
      <c r="L464" s="179">
        <v>21</v>
      </c>
      <c r="M464" s="179">
        <f>G464*(1+L464/100)</f>
        <v>0</v>
      </c>
      <c r="N464" s="179">
        <v>0</v>
      </c>
      <c r="O464" s="179">
        <f>ROUND(E464*N464,2)</f>
        <v>0</v>
      </c>
      <c r="P464" s="179">
        <v>0</v>
      </c>
      <c r="Q464" s="179">
        <f>ROUND(E464*P464,2)</f>
        <v>0</v>
      </c>
      <c r="R464" s="179"/>
      <c r="S464" s="179" t="s">
        <v>322</v>
      </c>
      <c r="T464" s="180" t="s">
        <v>291</v>
      </c>
      <c r="U464" s="160">
        <v>0</v>
      </c>
      <c r="V464" s="160">
        <f>ROUND(E464*U464,2)</f>
        <v>0</v>
      </c>
      <c r="W464" s="160"/>
      <c r="X464" s="150"/>
      <c r="Y464" s="150"/>
      <c r="Z464" s="150"/>
      <c r="AA464" s="150"/>
      <c r="AB464" s="150"/>
      <c r="AC464" s="150"/>
      <c r="AD464" s="150"/>
      <c r="AE464" s="150"/>
      <c r="AF464" s="150"/>
      <c r="AG464" s="150" t="s">
        <v>472</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42"/>
      <c r="D465" s="243"/>
      <c r="E465" s="243"/>
      <c r="F465" s="243"/>
      <c r="G465" s="243"/>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295</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ht="22.5" outlineLevel="1" x14ac:dyDescent="0.2">
      <c r="A466" s="174">
        <v>221</v>
      </c>
      <c r="B466" s="175" t="s">
        <v>2088</v>
      </c>
      <c r="C466" s="185" t="s">
        <v>2089</v>
      </c>
      <c r="D466" s="176" t="s">
        <v>1745</v>
      </c>
      <c r="E466" s="177">
        <v>2</v>
      </c>
      <c r="F466" s="178"/>
      <c r="G466" s="179">
        <f>ROUND(E466*F466,2)</f>
        <v>0</v>
      </c>
      <c r="H466" s="178"/>
      <c r="I466" s="179">
        <f>ROUND(E466*H466,2)</f>
        <v>0</v>
      </c>
      <c r="J466" s="178"/>
      <c r="K466" s="179">
        <f>ROUND(E466*J466,2)</f>
        <v>0</v>
      </c>
      <c r="L466" s="179">
        <v>21</v>
      </c>
      <c r="M466" s="179">
        <f>G466*(1+L466/100)</f>
        <v>0</v>
      </c>
      <c r="N466" s="179">
        <v>0</v>
      </c>
      <c r="O466" s="179">
        <f>ROUND(E466*N466,2)</f>
        <v>0</v>
      </c>
      <c r="P466" s="179">
        <v>0</v>
      </c>
      <c r="Q466" s="179">
        <f>ROUND(E466*P466,2)</f>
        <v>0</v>
      </c>
      <c r="R466" s="179"/>
      <c r="S466" s="179" t="s">
        <v>322</v>
      </c>
      <c r="T466" s="180" t="s">
        <v>291</v>
      </c>
      <c r="U466" s="160">
        <v>0</v>
      </c>
      <c r="V466" s="160">
        <f>ROUND(E466*U466,2)</f>
        <v>0</v>
      </c>
      <c r="W466" s="160"/>
      <c r="X466" s="150"/>
      <c r="Y466" s="150"/>
      <c r="Z466" s="150"/>
      <c r="AA466" s="150"/>
      <c r="AB466" s="150"/>
      <c r="AC466" s="150"/>
      <c r="AD466" s="150"/>
      <c r="AE466" s="150"/>
      <c r="AF466" s="150"/>
      <c r="AG466" s="150" t="s">
        <v>472</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42"/>
      <c r="D467" s="243"/>
      <c r="E467" s="243"/>
      <c r="F467" s="243"/>
      <c r="G467" s="243"/>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295</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74">
        <v>222</v>
      </c>
      <c r="B468" s="175" t="s">
        <v>2090</v>
      </c>
      <c r="C468" s="185" t="s">
        <v>2091</v>
      </c>
      <c r="D468" s="176" t="s">
        <v>856</v>
      </c>
      <c r="E468" s="177">
        <v>9</v>
      </c>
      <c r="F468" s="178"/>
      <c r="G468" s="179">
        <f>ROUND(E468*F468,2)</f>
        <v>0</v>
      </c>
      <c r="H468" s="178"/>
      <c r="I468" s="179">
        <f>ROUND(E468*H468,2)</f>
        <v>0</v>
      </c>
      <c r="J468" s="178"/>
      <c r="K468" s="179">
        <f>ROUND(E468*J468,2)</f>
        <v>0</v>
      </c>
      <c r="L468" s="179">
        <v>21</v>
      </c>
      <c r="M468" s="179">
        <f>G468*(1+L468/100)</f>
        <v>0</v>
      </c>
      <c r="N468" s="179">
        <v>0</v>
      </c>
      <c r="O468" s="179">
        <f>ROUND(E468*N468,2)</f>
        <v>0</v>
      </c>
      <c r="P468" s="179">
        <v>0</v>
      </c>
      <c r="Q468" s="179">
        <f>ROUND(E468*P468,2)</f>
        <v>0</v>
      </c>
      <c r="R468" s="179"/>
      <c r="S468" s="179" t="s">
        <v>322</v>
      </c>
      <c r="T468" s="180" t="s">
        <v>291</v>
      </c>
      <c r="U468" s="160">
        <v>0</v>
      </c>
      <c r="V468" s="160">
        <f>ROUND(E468*U468,2)</f>
        <v>0</v>
      </c>
      <c r="W468" s="160"/>
      <c r="X468" s="150"/>
      <c r="Y468" s="150"/>
      <c r="Z468" s="150"/>
      <c r="AA468" s="150"/>
      <c r="AB468" s="150"/>
      <c r="AC468" s="150"/>
      <c r="AD468" s="150"/>
      <c r="AE468" s="150"/>
      <c r="AF468" s="150"/>
      <c r="AG468" s="150" t="s">
        <v>472</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42"/>
      <c r="D469" s="243"/>
      <c r="E469" s="243"/>
      <c r="F469" s="243"/>
      <c r="G469" s="243"/>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295</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74">
        <v>223</v>
      </c>
      <c r="B470" s="175" t="s">
        <v>2092</v>
      </c>
      <c r="C470" s="185" t="s">
        <v>2093</v>
      </c>
      <c r="D470" s="176" t="s">
        <v>856</v>
      </c>
      <c r="E470" s="177">
        <v>1</v>
      </c>
      <c r="F470" s="178"/>
      <c r="G470" s="179">
        <f>ROUND(E470*F470,2)</f>
        <v>0</v>
      </c>
      <c r="H470" s="178"/>
      <c r="I470" s="179">
        <f>ROUND(E470*H470,2)</f>
        <v>0</v>
      </c>
      <c r="J470" s="178"/>
      <c r="K470" s="179">
        <f>ROUND(E470*J470,2)</f>
        <v>0</v>
      </c>
      <c r="L470" s="179">
        <v>21</v>
      </c>
      <c r="M470" s="179">
        <f>G470*(1+L470/100)</f>
        <v>0</v>
      </c>
      <c r="N470" s="179">
        <v>0</v>
      </c>
      <c r="O470" s="179">
        <f>ROUND(E470*N470,2)</f>
        <v>0</v>
      </c>
      <c r="P470" s="179">
        <v>0</v>
      </c>
      <c r="Q470" s="179">
        <f>ROUND(E470*P470,2)</f>
        <v>0</v>
      </c>
      <c r="R470" s="179"/>
      <c r="S470" s="179" t="s">
        <v>322</v>
      </c>
      <c r="T470" s="180" t="s">
        <v>291</v>
      </c>
      <c r="U470" s="160">
        <v>0</v>
      </c>
      <c r="V470" s="160">
        <f>ROUND(E470*U470,2)</f>
        <v>0</v>
      </c>
      <c r="W470" s="160"/>
      <c r="X470" s="150"/>
      <c r="Y470" s="150"/>
      <c r="Z470" s="150"/>
      <c r="AA470" s="150"/>
      <c r="AB470" s="150"/>
      <c r="AC470" s="150"/>
      <c r="AD470" s="150"/>
      <c r="AE470" s="150"/>
      <c r="AF470" s="150"/>
      <c r="AG470" s="150" t="s">
        <v>472</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42"/>
      <c r="D471" s="243"/>
      <c r="E471" s="243"/>
      <c r="F471" s="243"/>
      <c r="G471" s="243"/>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295</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74">
        <v>224</v>
      </c>
      <c r="B472" s="175" t="s">
        <v>2094</v>
      </c>
      <c r="C472" s="185" t="s">
        <v>2095</v>
      </c>
      <c r="D472" s="176" t="s">
        <v>856</v>
      </c>
      <c r="E472" s="177">
        <v>2</v>
      </c>
      <c r="F472" s="178"/>
      <c r="G472" s="179">
        <f>ROUND(E472*F472,2)</f>
        <v>0</v>
      </c>
      <c r="H472" s="178"/>
      <c r="I472" s="179">
        <f>ROUND(E472*H472,2)</f>
        <v>0</v>
      </c>
      <c r="J472" s="178"/>
      <c r="K472" s="179">
        <f>ROUND(E472*J472,2)</f>
        <v>0</v>
      </c>
      <c r="L472" s="179">
        <v>21</v>
      </c>
      <c r="M472" s="179">
        <f>G472*(1+L472/100)</f>
        <v>0</v>
      </c>
      <c r="N472" s="179">
        <v>0</v>
      </c>
      <c r="O472" s="179">
        <f>ROUND(E472*N472,2)</f>
        <v>0</v>
      </c>
      <c r="P472" s="179">
        <v>0</v>
      </c>
      <c r="Q472" s="179">
        <f>ROUND(E472*P472,2)</f>
        <v>0</v>
      </c>
      <c r="R472" s="179"/>
      <c r="S472" s="179" t="s">
        <v>322</v>
      </c>
      <c r="T472" s="180" t="s">
        <v>291</v>
      </c>
      <c r="U472" s="160">
        <v>0</v>
      </c>
      <c r="V472" s="160">
        <f>ROUND(E472*U472,2)</f>
        <v>0</v>
      </c>
      <c r="W472" s="160"/>
      <c r="X472" s="150"/>
      <c r="Y472" s="150"/>
      <c r="Z472" s="150"/>
      <c r="AA472" s="150"/>
      <c r="AB472" s="150"/>
      <c r="AC472" s="150"/>
      <c r="AD472" s="150"/>
      <c r="AE472" s="150"/>
      <c r="AF472" s="150"/>
      <c r="AG472" s="150" t="s">
        <v>472</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42"/>
      <c r="D473" s="243"/>
      <c r="E473" s="243"/>
      <c r="F473" s="243"/>
      <c r="G473" s="243"/>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295</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74">
        <v>225</v>
      </c>
      <c r="B474" s="175" t="s">
        <v>2096</v>
      </c>
      <c r="C474" s="185" t="s">
        <v>2097</v>
      </c>
      <c r="D474" s="176" t="s">
        <v>856</v>
      </c>
      <c r="E474" s="177">
        <v>1</v>
      </c>
      <c r="F474" s="178"/>
      <c r="G474" s="179">
        <f>ROUND(E474*F474,2)</f>
        <v>0</v>
      </c>
      <c r="H474" s="178"/>
      <c r="I474" s="179">
        <f>ROUND(E474*H474,2)</f>
        <v>0</v>
      </c>
      <c r="J474" s="178"/>
      <c r="K474" s="179">
        <f>ROUND(E474*J474,2)</f>
        <v>0</v>
      </c>
      <c r="L474" s="179">
        <v>21</v>
      </c>
      <c r="M474" s="179">
        <f>G474*(1+L474/100)</f>
        <v>0</v>
      </c>
      <c r="N474" s="179">
        <v>0</v>
      </c>
      <c r="O474" s="179">
        <f>ROUND(E474*N474,2)</f>
        <v>0</v>
      </c>
      <c r="P474" s="179">
        <v>0</v>
      </c>
      <c r="Q474" s="179">
        <f>ROUND(E474*P474,2)</f>
        <v>0</v>
      </c>
      <c r="R474" s="179"/>
      <c r="S474" s="179" t="s">
        <v>322</v>
      </c>
      <c r="T474" s="180" t="s">
        <v>291</v>
      </c>
      <c r="U474" s="160">
        <v>0</v>
      </c>
      <c r="V474" s="160">
        <f>ROUND(E474*U474,2)</f>
        <v>0</v>
      </c>
      <c r="W474" s="160"/>
      <c r="X474" s="150"/>
      <c r="Y474" s="150"/>
      <c r="Z474" s="150"/>
      <c r="AA474" s="150"/>
      <c r="AB474" s="150"/>
      <c r="AC474" s="150"/>
      <c r="AD474" s="150"/>
      <c r="AE474" s="150"/>
      <c r="AF474" s="150"/>
      <c r="AG474" s="150" t="s">
        <v>472</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42"/>
      <c r="D475" s="243"/>
      <c r="E475" s="243"/>
      <c r="F475" s="243"/>
      <c r="G475" s="243"/>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295</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74">
        <v>226</v>
      </c>
      <c r="B476" s="175" t="s">
        <v>2098</v>
      </c>
      <c r="C476" s="185" t="s">
        <v>2099</v>
      </c>
      <c r="D476" s="176" t="s">
        <v>856</v>
      </c>
      <c r="E476" s="177">
        <v>1</v>
      </c>
      <c r="F476" s="178"/>
      <c r="G476" s="179">
        <f>ROUND(E476*F476,2)</f>
        <v>0</v>
      </c>
      <c r="H476" s="178"/>
      <c r="I476" s="179">
        <f>ROUND(E476*H476,2)</f>
        <v>0</v>
      </c>
      <c r="J476" s="178"/>
      <c r="K476" s="179">
        <f>ROUND(E476*J476,2)</f>
        <v>0</v>
      </c>
      <c r="L476" s="179">
        <v>21</v>
      </c>
      <c r="M476" s="179">
        <f>G476*(1+L476/100)</f>
        <v>0</v>
      </c>
      <c r="N476" s="179">
        <v>0</v>
      </c>
      <c r="O476" s="179">
        <f>ROUND(E476*N476,2)</f>
        <v>0</v>
      </c>
      <c r="P476" s="179">
        <v>0</v>
      </c>
      <c r="Q476" s="179">
        <f>ROUND(E476*P476,2)</f>
        <v>0</v>
      </c>
      <c r="R476" s="179"/>
      <c r="S476" s="179" t="s">
        <v>322</v>
      </c>
      <c r="T476" s="180" t="s">
        <v>291</v>
      </c>
      <c r="U476" s="160">
        <v>0</v>
      </c>
      <c r="V476" s="160">
        <f>ROUND(E476*U476,2)</f>
        <v>0</v>
      </c>
      <c r="W476" s="160"/>
      <c r="X476" s="150"/>
      <c r="Y476" s="150"/>
      <c r="Z476" s="150"/>
      <c r="AA476" s="150"/>
      <c r="AB476" s="150"/>
      <c r="AC476" s="150"/>
      <c r="AD476" s="150"/>
      <c r="AE476" s="150"/>
      <c r="AF476" s="150"/>
      <c r="AG476" s="150" t="s">
        <v>472</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42"/>
      <c r="D477" s="243"/>
      <c r="E477" s="243"/>
      <c r="F477" s="243"/>
      <c r="G477" s="243"/>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295</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74">
        <v>227</v>
      </c>
      <c r="B478" s="175" t="s">
        <v>2100</v>
      </c>
      <c r="C478" s="185" t="s">
        <v>2101</v>
      </c>
      <c r="D478" s="176" t="s">
        <v>856</v>
      </c>
      <c r="E478" s="177">
        <v>2</v>
      </c>
      <c r="F478" s="178"/>
      <c r="G478" s="179">
        <f>ROUND(E478*F478,2)</f>
        <v>0</v>
      </c>
      <c r="H478" s="178"/>
      <c r="I478" s="179">
        <f>ROUND(E478*H478,2)</f>
        <v>0</v>
      </c>
      <c r="J478" s="178"/>
      <c r="K478" s="179">
        <f>ROUND(E478*J478,2)</f>
        <v>0</v>
      </c>
      <c r="L478" s="179">
        <v>21</v>
      </c>
      <c r="M478" s="179">
        <f>G478*(1+L478/100)</f>
        <v>0</v>
      </c>
      <c r="N478" s="179">
        <v>0</v>
      </c>
      <c r="O478" s="179">
        <f>ROUND(E478*N478,2)</f>
        <v>0</v>
      </c>
      <c r="P478" s="179">
        <v>0</v>
      </c>
      <c r="Q478" s="179">
        <f>ROUND(E478*P478,2)</f>
        <v>0</v>
      </c>
      <c r="R478" s="179"/>
      <c r="S478" s="179" t="s">
        <v>322</v>
      </c>
      <c r="T478" s="180" t="s">
        <v>291</v>
      </c>
      <c r="U478" s="160">
        <v>0</v>
      </c>
      <c r="V478" s="160">
        <f>ROUND(E478*U478,2)</f>
        <v>0</v>
      </c>
      <c r="W478" s="160"/>
      <c r="X478" s="150"/>
      <c r="Y478" s="150"/>
      <c r="Z478" s="150"/>
      <c r="AA478" s="150"/>
      <c r="AB478" s="150"/>
      <c r="AC478" s="150"/>
      <c r="AD478" s="150"/>
      <c r="AE478" s="150"/>
      <c r="AF478" s="150"/>
      <c r="AG478" s="150" t="s">
        <v>472</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42"/>
      <c r="D479" s="243"/>
      <c r="E479" s="243"/>
      <c r="F479" s="243"/>
      <c r="G479" s="243"/>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295</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74">
        <v>228</v>
      </c>
      <c r="B480" s="175" t="s">
        <v>2102</v>
      </c>
      <c r="C480" s="185" t="s">
        <v>2103</v>
      </c>
      <c r="D480" s="176" t="s">
        <v>856</v>
      </c>
      <c r="E480" s="177">
        <v>2</v>
      </c>
      <c r="F480" s="178"/>
      <c r="G480" s="179">
        <f>ROUND(E480*F480,2)</f>
        <v>0</v>
      </c>
      <c r="H480" s="178"/>
      <c r="I480" s="179">
        <f>ROUND(E480*H480,2)</f>
        <v>0</v>
      </c>
      <c r="J480" s="178"/>
      <c r="K480" s="179">
        <f>ROUND(E480*J480,2)</f>
        <v>0</v>
      </c>
      <c r="L480" s="179">
        <v>21</v>
      </c>
      <c r="M480" s="179">
        <f>G480*(1+L480/100)</f>
        <v>0</v>
      </c>
      <c r="N480" s="179">
        <v>0</v>
      </c>
      <c r="O480" s="179">
        <f>ROUND(E480*N480,2)</f>
        <v>0</v>
      </c>
      <c r="P480" s="179">
        <v>0</v>
      </c>
      <c r="Q480" s="179">
        <f>ROUND(E480*P480,2)</f>
        <v>0</v>
      </c>
      <c r="R480" s="179"/>
      <c r="S480" s="179" t="s">
        <v>322</v>
      </c>
      <c r="T480" s="180" t="s">
        <v>291</v>
      </c>
      <c r="U480" s="160">
        <v>0</v>
      </c>
      <c r="V480" s="160">
        <f>ROUND(E480*U480,2)</f>
        <v>0</v>
      </c>
      <c r="W480" s="160"/>
      <c r="X480" s="150"/>
      <c r="Y480" s="150"/>
      <c r="Z480" s="150"/>
      <c r="AA480" s="150"/>
      <c r="AB480" s="150"/>
      <c r="AC480" s="150"/>
      <c r="AD480" s="150"/>
      <c r="AE480" s="150"/>
      <c r="AF480" s="150"/>
      <c r="AG480" s="150" t="s">
        <v>472</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42"/>
      <c r="D481" s="243"/>
      <c r="E481" s="243"/>
      <c r="F481" s="243"/>
      <c r="G481" s="243"/>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295</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ht="22.5" outlineLevel="1" x14ac:dyDescent="0.2">
      <c r="A482" s="174">
        <v>229</v>
      </c>
      <c r="B482" s="175" t="s">
        <v>1269</v>
      </c>
      <c r="C482" s="185" t="s">
        <v>2104</v>
      </c>
      <c r="D482" s="176" t="s">
        <v>856</v>
      </c>
      <c r="E482" s="177">
        <v>7</v>
      </c>
      <c r="F482" s="178"/>
      <c r="G482" s="179">
        <f>ROUND(E482*F482,2)</f>
        <v>0</v>
      </c>
      <c r="H482" s="178"/>
      <c r="I482" s="179">
        <f>ROUND(E482*H482,2)</f>
        <v>0</v>
      </c>
      <c r="J482" s="178"/>
      <c r="K482" s="179">
        <f>ROUND(E482*J482,2)</f>
        <v>0</v>
      </c>
      <c r="L482" s="179">
        <v>21</v>
      </c>
      <c r="M482" s="179">
        <f>G482*(1+L482/100)</f>
        <v>0</v>
      </c>
      <c r="N482" s="179">
        <v>0</v>
      </c>
      <c r="O482" s="179">
        <f>ROUND(E482*N482,2)</f>
        <v>0</v>
      </c>
      <c r="P482" s="179">
        <v>0</v>
      </c>
      <c r="Q482" s="179">
        <f>ROUND(E482*P482,2)</f>
        <v>0</v>
      </c>
      <c r="R482" s="179"/>
      <c r="S482" s="179" t="s">
        <v>322</v>
      </c>
      <c r="T482" s="180" t="s">
        <v>291</v>
      </c>
      <c r="U482" s="160">
        <v>0</v>
      </c>
      <c r="V482" s="160">
        <f>ROUND(E482*U482,2)</f>
        <v>0</v>
      </c>
      <c r="W482" s="160"/>
      <c r="X482" s="150"/>
      <c r="Y482" s="150"/>
      <c r="Z482" s="150"/>
      <c r="AA482" s="150"/>
      <c r="AB482" s="150"/>
      <c r="AC482" s="150"/>
      <c r="AD482" s="150"/>
      <c r="AE482" s="150"/>
      <c r="AF482" s="150"/>
      <c r="AG482" s="150" t="s">
        <v>472</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42"/>
      <c r="D483" s="243"/>
      <c r="E483" s="243"/>
      <c r="F483" s="243"/>
      <c r="G483" s="243"/>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295</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ht="22.5" outlineLevel="1" x14ac:dyDescent="0.2">
      <c r="A484" s="174">
        <v>230</v>
      </c>
      <c r="B484" s="175" t="s">
        <v>2105</v>
      </c>
      <c r="C484" s="185" t="s">
        <v>2106</v>
      </c>
      <c r="D484" s="176" t="s">
        <v>856</v>
      </c>
      <c r="E484" s="177">
        <v>1</v>
      </c>
      <c r="F484" s="178"/>
      <c r="G484" s="179">
        <f>ROUND(E484*F484,2)</f>
        <v>0</v>
      </c>
      <c r="H484" s="178"/>
      <c r="I484" s="179">
        <f>ROUND(E484*H484,2)</f>
        <v>0</v>
      </c>
      <c r="J484" s="178"/>
      <c r="K484" s="179">
        <f>ROUND(E484*J484,2)</f>
        <v>0</v>
      </c>
      <c r="L484" s="179">
        <v>21</v>
      </c>
      <c r="M484" s="179">
        <f>G484*(1+L484/100)</f>
        <v>0</v>
      </c>
      <c r="N484" s="179">
        <v>0</v>
      </c>
      <c r="O484" s="179">
        <f>ROUND(E484*N484,2)</f>
        <v>0</v>
      </c>
      <c r="P484" s="179">
        <v>0</v>
      </c>
      <c r="Q484" s="179">
        <f>ROUND(E484*P484,2)</f>
        <v>0</v>
      </c>
      <c r="R484" s="179"/>
      <c r="S484" s="179" t="s">
        <v>322</v>
      </c>
      <c r="T484" s="180" t="s">
        <v>291</v>
      </c>
      <c r="U484" s="160">
        <v>0</v>
      </c>
      <c r="V484" s="160">
        <f>ROUND(E484*U484,2)</f>
        <v>0</v>
      </c>
      <c r="W484" s="160"/>
      <c r="X484" s="150"/>
      <c r="Y484" s="150"/>
      <c r="Z484" s="150"/>
      <c r="AA484" s="150"/>
      <c r="AB484" s="150"/>
      <c r="AC484" s="150"/>
      <c r="AD484" s="150"/>
      <c r="AE484" s="150"/>
      <c r="AF484" s="150"/>
      <c r="AG484" s="150" t="s">
        <v>472</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242"/>
      <c r="D485" s="243"/>
      <c r="E485" s="243"/>
      <c r="F485" s="243"/>
      <c r="G485" s="243"/>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295</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74">
        <v>231</v>
      </c>
      <c r="B486" s="175" t="s">
        <v>2107</v>
      </c>
      <c r="C486" s="185" t="s">
        <v>2108</v>
      </c>
      <c r="D486" s="176" t="s">
        <v>856</v>
      </c>
      <c r="E486" s="177">
        <v>4</v>
      </c>
      <c r="F486" s="178"/>
      <c r="G486" s="179">
        <f>ROUND(E486*F486,2)</f>
        <v>0</v>
      </c>
      <c r="H486" s="178"/>
      <c r="I486" s="179">
        <f>ROUND(E486*H486,2)</f>
        <v>0</v>
      </c>
      <c r="J486" s="178"/>
      <c r="K486" s="179">
        <f>ROUND(E486*J486,2)</f>
        <v>0</v>
      </c>
      <c r="L486" s="179">
        <v>21</v>
      </c>
      <c r="M486" s="179">
        <f>G486*(1+L486/100)</f>
        <v>0</v>
      </c>
      <c r="N486" s="179">
        <v>0</v>
      </c>
      <c r="O486" s="179">
        <f>ROUND(E486*N486,2)</f>
        <v>0</v>
      </c>
      <c r="P486" s="179">
        <v>0</v>
      </c>
      <c r="Q486" s="179">
        <f>ROUND(E486*P486,2)</f>
        <v>0</v>
      </c>
      <c r="R486" s="179"/>
      <c r="S486" s="179" t="s">
        <v>322</v>
      </c>
      <c r="T486" s="180" t="s">
        <v>291</v>
      </c>
      <c r="U486" s="160">
        <v>0</v>
      </c>
      <c r="V486" s="160">
        <f>ROUND(E486*U486,2)</f>
        <v>0</v>
      </c>
      <c r="W486" s="160"/>
      <c r="X486" s="150"/>
      <c r="Y486" s="150"/>
      <c r="Z486" s="150"/>
      <c r="AA486" s="150"/>
      <c r="AB486" s="150"/>
      <c r="AC486" s="150"/>
      <c r="AD486" s="150"/>
      <c r="AE486" s="150"/>
      <c r="AF486" s="150"/>
      <c r="AG486" s="150" t="s">
        <v>472</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42"/>
      <c r="D487" s="243"/>
      <c r="E487" s="243"/>
      <c r="F487" s="243"/>
      <c r="G487" s="243"/>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295</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74">
        <v>232</v>
      </c>
      <c r="B488" s="175" t="s">
        <v>2109</v>
      </c>
      <c r="C488" s="185" t="s">
        <v>2110</v>
      </c>
      <c r="D488" s="176" t="s">
        <v>856</v>
      </c>
      <c r="E488" s="177">
        <v>45</v>
      </c>
      <c r="F488" s="178"/>
      <c r="G488" s="179">
        <f>ROUND(E488*F488,2)</f>
        <v>0</v>
      </c>
      <c r="H488" s="178"/>
      <c r="I488" s="179">
        <f>ROUND(E488*H488,2)</f>
        <v>0</v>
      </c>
      <c r="J488" s="178"/>
      <c r="K488" s="179">
        <f>ROUND(E488*J488,2)</f>
        <v>0</v>
      </c>
      <c r="L488" s="179">
        <v>21</v>
      </c>
      <c r="M488" s="179">
        <f>G488*(1+L488/100)</f>
        <v>0</v>
      </c>
      <c r="N488" s="179">
        <v>0</v>
      </c>
      <c r="O488" s="179">
        <f>ROUND(E488*N488,2)</f>
        <v>0</v>
      </c>
      <c r="P488" s="179">
        <v>0</v>
      </c>
      <c r="Q488" s="179">
        <f>ROUND(E488*P488,2)</f>
        <v>0</v>
      </c>
      <c r="R488" s="179"/>
      <c r="S488" s="179" t="s">
        <v>322</v>
      </c>
      <c r="T488" s="180" t="s">
        <v>291</v>
      </c>
      <c r="U488" s="160">
        <v>0</v>
      </c>
      <c r="V488" s="160">
        <f>ROUND(E488*U488,2)</f>
        <v>0</v>
      </c>
      <c r="W488" s="160"/>
      <c r="X488" s="150"/>
      <c r="Y488" s="150"/>
      <c r="Z488" s="150"/>
      <c r="AA488" s="150"/>
      <c r="AB488" s="150"/>
      <c r="AC488" s="150"/>
      <c r="AD488" s="150"/>
      <c r="AE488" s="150"/>
      <c r="AF488" s="150"/>
      <c r="AG488" s="150" t="s">
        <v>472</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42"/>
      <c r="D489" s="243"/>
      <c r="E489" s="243"/>
      <c r="F489" s="243"/>
      <c r="G489" s="243"/>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295</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74">
        <v>233</v>
      </c>
      <c r="B490" s="175" t="s">
        <v>2111</v>
      </c>
      <c r="C490" s="185" t="s">
        <v>2112</v>
      </c>
      <c r="D490" s="176" t="s">
        <v>856</v>
      </c>
      <c r="E490" s="177">
        <v>2</v>
      </c>
      <c r="F490" s="178"/>
      <c r="G490" s="179">
        <f>ROUND(E490*F490,2)</f>
        <v>0</v>
      </c>
      <c r="H490" s="178"/>
      <c r="I490" s="179">
        <f>ROUND(E490*H490,2)</f>
        <v>0</v>
      </c>
      <c r="J490" s="178"/>
      <c r="K490" s="179">
        <f>ROUND(E490*J490,2)</f>
        <v>0</v>
      </c>
      <c r="L490" s="179">
        <v>21</v>
      </c>
      <c r="M490" s="179">
        <f>G490*(1+L490/100)</f>
        <v>0</v>
      </c>
      <c r="N490" s="179">
        <v>0</v>
      </c>
      <c r="O490" s="179">
        <f>ROUND(E490*N490,2)</f>
        <v>0</v>
      </c>
      <c r="P490" s="179">
        <v>0</v>
      </c>
      <c r="Q490" s="179">
        <f>ROUND(E490*P490,2)</f>
        <v>0</v>
      </c>
      <c r="R490" s="179"/>
      <c r="S490" s="179" t="s">
        <v>322</v>
      </c>
      <c r="T490" s="180" t="s">
        <v>291</v>
      </c>
      <c r="U490" s="160">
        <v>0</v>
      </c>
      <c r="V490" s="160">
        <f>ROUND(E490*U490,2)</f>
        <v>0</v>
      </c>
      <c r="W490" s="160"/>
      <c r="X490" s="150"/>
      <c r="Y490" s="150"/>
      <c r="Z490" s="150"/>
      <c r="AA490" s="150"/>
      <c r="AB490" s="150"/>
      <c r="AC490" s="150"/>
      <c r="AD490" s="150"/>
      <c r="AE490" s="150"/>
      <c r="AF490" s="150"/>
      <c r="AG490" s="150" t="s">
        <v>472</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42"/>
      <c r="D491" s="243"/>
      <c r="E491" s="243"/>
      <c r="F491" s="243"/>
      <c r="G491" s="243"/>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295</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74">
        <v>234</v>
      </c>
      <c r="B492" s="175" t="s">
        <v>2113</v>
      </c>
      <c r="C492" s="185" t="s">
        <v>2114</v>
      </c>
      <c r="D492" s="176" t="s">
        <v>856</v>
      </c>
      <c r="E492" s="177">
        <v>11</v>
      </c>
      <c r="F492" s="178"/>
      <c r="G492" s="179">
        <f>ROUND(E492*F492,2)</f>
        <v>0</v>
      </c>
      <c r="H492" s="178"/>
      <c r="I492" s="179">
        <f>ROUND(E492*H492,2)</f>
        <v>0</v>
      </c>
      <c r="J492" s="178"/>
      <c r="K492" s="179">
        <f>ROUND(E492*J492,2)</f>
        <v>0</v>
      </c>
      <c r="L492" s="179">
        <v>21</v>
      </c>
      <c r="M492" s="179">
        <f>G492*(1+L492/100)</f>
        <v>0</v>
      </c>
      <c r="N492" s="179">
        <v>0</v>
      </c>
      <c r="O492" s="179">
        <f>ROUND(E492*N492,2)</f>
        <v>0</v>
      </c>
      <c r="P492" s="179">
        <v>0</v>
      </c>
      <c r="Q492" s="179">
        <f>ROUND(E492*P492,2)</f>
        <v>0</v>
      </c>
      <c r="R492" s="179"/>
      <c r="S492" s="179" t="s">
        <v>322</v>
      </c>
      <c r="T492" s="180" t="s">
        <v>291</v>
      </c>
      <c r="U492" s="160">
        <v>0</v>
      </c>
      <c r="V492" s="160">
        <f>ROUND(E492*U492,2)</f>
        <v>0</v>
      </c>
      <c r="W492" s="160"/>
      <c r="X492" s="150"/>
      <c r="Y492" s="150"/>
      <c r="Z492" s="150"/>
      <c r="AA492" s="150"/>
      <c r="AB492" s="150"/>
      <c r="AC492" s="150"/>
      <c r="AD492" s="150"/>
      <c r="AE492" s="150"/>
      <c r="AF492" s="150"/>
      <c r="AG492" s="150" t="s">
        <v>472</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42"/>
      <c r="D493" s="243"/>
      <c r="E493" s="243"/>
      <c r="F493" s="243"/>
      <c r="G493" s="243"/>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295</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74">
        <v>235</v>
      </c>
      <c r="B494" s="175" t="s">
        <v>2115</v>
      </c>
      <c r="C494" s="185" t="s">
        <v>2116</v>
      </c>
      <c r="D494" s="176" t="s">
        <v>856</v>
      </c>
      <c r="E494" s="177">
        <v>16</v>
      </c>
      <c r="F494" s="178"/>
      <c r="G494" s="179">
        <f>ROUND(E494*F494,2)</f>
        <v>0</v>
      </c>
      <c r="H494" s="178"/>
      <c r="I494" s="179">
        <f>ROUND(E494*H494,2)</f>
        <v>0</v>
      </c>
      <c r="J494" s="178"/>
      <c r="K494" s="179">
        <f>ROUND(E494*J494,2)</f>
        <v>0</v>
      </c>
      <c r="L494" s="179">
        <v>21</v>
      </c>
      <c r="M494" s="179">
        <f>G494*(1+L494/100)</f>
        <v>0</v>
      </c>
      <c r="N494" s="179">
        <v>0</v>
      </c>
      <c r="O494" s="179">
        <f>ROUND(E494*N494,2)</f>
        <v>0</v>
      </c>
      <c r="P494" s="179">
        <v>0</v>
      </c>
      <c r="Q494" s="179">
        <f>ROUND(E494*P494,2)</f>
        <v>0</v>
      </c>
      <c r="R494" s="179"/>
      <c r="S494" s="179" t="s">
        <v>322</v>
      </c>
      <c r="T494" s="180" t="s">
        <v>291</v>
      </c>
      <c r="U494" s="160">
        <v>0</v>
      </c>
      <c r="V494" s="160">
        <f>ROUND(E494*U494,2)</f>
        <v>0</v>
      </c>
      <c r="W494" s="160"/>
      <c r="X494" s="150"/>
      <c r="Y494" s="150"/>
      <c r="Z494" s="150"/>
      <c r="AA494" s="150"/>
      <c r="AB494" s="150"/>
      <c r="AC494" s="150"/>
      <c r="AD494" s="150"/>
      <c r="AE494" s="150"/>
      <c r="AF494" s="150"/>
      <c r="AG494" s="150" t="s">
        <v>472</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42"/>
      <c r="D495" s="243"/>
      <c r="E495" s="243"/>
      <c r="F495" s="243"/>
      <c r="G495" s="243"/>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295</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ht="22.5" outlineLevel="1" x14ac:dyDescent="0.2">
      <c r="A496" s="174">
        <v>236</v>
      </c>
      <c r="B496" s="175" t="s">
        <v>2117</v>
      </c>
      <c r="C496" s="185" t="s">
        <v>2118</v>
      </c>
      <c r="D496" s="176" t="s">
        <v>1745</v>
      </c>
      <c r="E496" s="177">
        <v>1</v>
      </c>
      <c r="F496" s="178"/>
      <c r="G496" s="179">
        <f>ROUND(E496*F496,2)</f>
        <v>0</v>
      </c>
      <c r="H496" s="178"/>
      <c r="I496" s="179">
        <f>ROUND(E496*H496,2)</f>
        <v>0</v>
      </c>
      <c r="J496" s="178"/>
      <c r="K496" s="179">
        <f>ROUND(E496*J496,2)</f>
        <v>0</v>
      </c>
      <c r="L496" s="179">
        <v>21</v>
      </c>
      <c r="M496" s="179">
        <f>G496*(1+L496/100)</f>
        <v>0</v>
      </c>
      <c r="N496" s="179">
        <v>0</v>
      </c>
      <c r="O496" s="179">
        <f>ROUND(E496*N496,2)</f>
        <v>0</v>
      </c>
      <c r="P496" s="179">
        <v>0</v>
      </c>
      <c r="Q496" s="179">
        <f>ROUND(E496*P496,2)</f>
        <v>0</v>
      </c>
      <c r="R496" s="179"/>
      <c r="S496" s="179" t="s">
        <v>322</v>
      </c>
      <c r="T496" s="180" t="s">
        <v>291</v>
      </c>
      <c r="U496" s="160">
        <v>0</v>
      </c>
      <c r="V496" s="160">
        <f>ROUND(E496*U496,2)</f>
        <v>0</v>
      </c>
      <c r="W496" s="160"/>
      <c r="X496" s="150"/>
      <c r="Y496" s="150"/>
      <c r="Z496" s="150"/>
      <c r="AA496" s="150"/>
      <c r="AB496" s="150"/>
      <c r="AC496" s="150"/>
      <c r="AD496" s="150"/>
      <c r="AE496" s="150"/>
      <c r="AF496" s="150"/>
      <c r="AG496" s="150" t="s">
        <v>1746</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42"/>
      <c r="D497" s="243"/>
      <c r="E497" s="243"/>
      <c r="F497" s="243"/>
      <c r="G497" s="243"/>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295</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74">
        <v>237</v>
      </c>
      <c r="B498" s="175" t="s">
        <v>2119</v>
      </c>
      <c r="C498" s="185" t="s">
        <v>2120</v>
      </c>
      <c r="D498" s="176" t="s">
        <v>1745</v>
      </c>
      <c r="E498" s="177">
        <v>6</v>
      </c>
      <c r="F498" s="178"/>
      <c r="G498" s="179">
        <f>ROUND(E498*F498,2)</f>
        <v>0</v>
      </c>
      <c r="H498" s="178"/>
      <c r="I498" s="179">
        <f>ROUND(E498*H498,2)</f>
        <v>0</v>
      </c>
      <c r="J498" s="178"/>
      <c r="K498" s="179">
        <f>ROUND(E498*J498,2)</f>
        <v>0</v>
      </c>
      <c r="L498" s="179">
        <v>21</v>
      </c>
      <c r="M498" s="179">
        <f>G498*(1+L498/100)</f>
        <v>0</v>
      </c>
      <c r="N498" s="179">
        <v>0</v>
      </c>
      <c r="O498" s="179">
        <f>ROUND(E498*N498,2)</f>
        <v>0</v>
      </c>
      <c r="P498" s="179">
        <v>0</v>
      </c>
      <c r="Q498" s="179">
        <f>ROUND(E498*P498,2)</f>
        <v>0</v>
      </c>
      <c r="R498" s="179"/>
      <c r="S498" s="179" t="s">
        <v>322</v>
      </c>
      <c r="T498" s="180" t="s">
        <v>291</v>
      </c>
      <c r="U498" s="160">
        <v>0</v>
      </c>
      <c r="V498" s="160">
        <f>ROUND(E498*U498,2)</f>
        <v>0</v>
      </c>
      <c r="W498" s="160"/>
      <c r="X498" s="150"/>
      <c r="Y498" s="150"/>
      <c r="Z498" s="150"/>
      <c r="AA498" s="150"/>
      <c r="AB498" s="150"/>
      <c r="AC498" s="150"/>
      <c r="AD498" s="150"/>
      <c r="AE498" s="150"/>
      <c r="AF498" s="150"/>
      <c r="AG498" s="150" t="s">
        <v>1746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42"/>
      <c r="D499" s="243"/>
      <c r="E499" s="243"/>
      <c r="F499" s="243"/>
      <c r="G499" s="243"/>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295</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x14ac:dyDescent="0.2">
      <c r="A500" s="168" t="s">
        <v>285</v>
      </c>
      <c r="B500" s="169" t="s">
        <v>177</v>
      </c>
      <c r="C500" s="184" t="s">
        <v>178</v>
      </c>
      <c r="D500" s="170"/>
      <c r="E500" s="171"/>
      <c r="F500" s="172"/>
      <c r="G500" s="172">
        <f>SUMIF(AG501:AG528,"&lt;&gt;NOR",G501:G528)</f>
        <v>0</v>
      </c>
      <c r="H500" s="172"/>
      <c r="I500" s="172">
        <f>SUM(I501:I528)</f>
        <v>0</v>
      </c>
      <c r="J500" s="172"/>
      <c r="K500" s="172">
        <f>SUM(K501:K528)</f>
        <v>0</v>
      </c>
      <c r="L500" s="172"/>
      <c r="M500" s="172">
        <f>SUM(M501:M528)</f>
        <v>0</v>
      </c>
      <c r="N500" s="172"/>
      <c r="O500" s="172">
        <f>SUM(O501:O528)</f>
        <v>0</v>
      </c>
      <c r="P500" s="172"/>
      <c r="Q500" s="172">
        <f>SUM(Q501:Q528)</f>
        <v>0</v>
      </c>
      <c r="R500" s="172"/>
      <c r="S500" s="172"/>
      <c r="T500" s="173"/>
      <c r="U500" s="167"/>
      <c r="V500" s="167">
        <f>SUM(V501:V528)</f>
        <v>0</v>
      </c>
      <c r="W500" s="167"/>
      <c r="AG500" t="s">
        <v>286</v>
      </c>
    </row>
    <row r="501" spans="1:60" ht="22.5" outlineLevel="1" x14ac:dyDescent="0.2">
      <c r="A501" s="174">
        <v>238</v>
      </c>
      <c r="B501" s="175" t="s">
        <v>2121</v>
      </c>
      <c r="C501" s="185" t="s">
        <v>2122</v>
      </c>
      <c r="D501" s="176" t="s">
        <v>856</v>
      </c>
      <c r="E501" s="177">
        <v>1</v>
      </c>
      <c r="F501" s="178"/>
      <c r="G501" s="179">
        <f>ROUND(E501*F501,2)</f>
        <v>0</v>
      </c>
      <c r="H501" s="178"/>
      <c r="I501" s="179">
        <f>ROUND(E501*H501,2)</f>
        <v>0</v>
      </c>
      <c r="J501" s="178"/>
      <c r="K501" s="179">
        <f>ROUND(E501*J501,2)</f>
        <v>0</v>
      </c>
      <c r="L501" s="179">
        <v>21</v>
      </c>
      <c r="M501" s="179">
        <f>G501*(1+L501/100)</f>
        <v>0</v>
      </c>
      <c r="N501" s="179">
        <v>0</v>
      </c>
      <c r="O501" s="179">
        <f>ROUND(E501*N501,2)</f>
        <v>0</v>
      </c>
      <c r="P501" s="179">
        <v>0</v>
      </c>
      <c r="Q501" s="179">
        <f>ROUND(E501*P501,2)</f>
        <v>0</v>
      </c>
      <c r="R501" s="179"/>
      <c r="S501" s="179" t="s">
        <v>322</v>
      </c>
      <c r="T501" s="180" t="s">
        <v>291</v>
      </c>
      <c r="U501" s="160">
        <v>0</v>
      </c>
      <c r="V501" s="160">
        <f>ROUND(E501*U501,2)</f>
        <v>0</v>
      </c>
      <c r="W501" s="160"/>
      <c r="X501" s="150"/>
      <c r="Y501" s="150"/>
      <c r="Z501" s="150"/>
      <c r="AA501" s="150"/>
      <c r="AB501" s="150"/>
      <c r="AC501" s="150"/>
      <c r="AD501" s="150"/>
      <c r="AE501" s="150"/>
      <c r="AF501" s="150"/>
      <c r="AG501" s="150" t="s">
        <v>472</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42"/>
      <c r="D502" s="243"/>
      <c r="E502" s="243"/>
      <c r="F502" s="243"/>
      <c r="G502" s="243"/>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295</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74">
        <v>239</v>
      </c>
      <c r="B503" s="175" t="s">
        <v>2123</v>
      </c>
      <c r="C503" s="185" t="s">
        <v>2124</v>
      </c>
      <c r="D503" s="176" t="s">
        <v>856</v>
      </c>
      <c r="E503" s="177">
        <v>1</v>
      </c>
      <c r="F503" s="178"/>
      <c r="G503" s="179">
        <f>ROUND(E503*F503,2)</f>
        <v>0</v>
      </c>
      <c r="H503" s="178"/>
      <c r="I503" s="179">
        <f>ROUND(E503*H503,2)</f>
        <v>0</v>
      </c>
      <c r="J503" s="178"/>
      <c r="K503" s="179">
        <f>ROUND(E503*J503,2)</f>
        <v>0</v>
      </c>
      <c r="L503" s="179">
        <v>21</v>
      </c>
      <c r="M503" s="179">
        <f>G503*(1+L503/100)</f>
        <v>0</v>
      </c>
      <c r="N503" s="179">
        <v>0</v>
      </c>
      <c r="O503" s="179">
        <f>ROUND(E503*N503,2)</f>
        <v>0</v>
      </c>
      <c r="P503" s="179">
        <v>0</v>
      </c>
      <c r="Q503" s="179">
        <f>ROUND(E503*P503,2)</f>
        <v>0</v>
      </c>
      <c r="R503" s="179"/>
      <c r="S503" s="179" t="s">
        <v>322</v>
      </c>
      <c r="T503" s="180" t="s">
        <v>291</v>
      </c>
      <c r="U503" s="160">
        <v>0</v>
      </c>
      <c r="V503" s="160">
        <f>ROUND(E503*U503,2)</f>
        <v>0</v>
      </c>
      <c r="W503" s="160"/>
      <c r="X503" s="150"/>
      <c r="Y503" s="150"/>
      <c r="Z503" s="150"/>
      <c r="AA503" s="150"/>
      <c r="AB503" s="150"/>
      <c r="AC503" s="150"/>
      <c r="AD503" s="150"/>
      <c r="AE503" s="150"/>
      <c r="AF503" s="150"/>
      <c r="AG503" s="150" t="s">
        <v>472</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242"/>
      <c r="D504" s="243"/>
      <c r="E504" s="243"/>
      <c r="F504" s="243"/>
      <c r="G504" s="243"/>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295</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74">
        <v>240</v>
      </c>
      <c r="B505" s="175" t="s">
        <v>1096</v>
      </c>
      <c r="C505" s="185" t="s">
        <v>2125</v>
      </c>
      <c r="D505" s="176" t="s">
        <v>856</v>
      </c>
      <c r="E505" s="177">
        <v>5</v>
      </c>
      <c r="F505" s="178"/>
      <c r="G505" s="179">
        <f>ROUND(E505*F505,2)</f>
        <v>0</v>
      </c>
      <c r="H505" s="178"/>
      <c r="I505" s="179">
        <f>ROUND(E505*H505,2)</f>
        <v>0</v>
      </c>
      <c r="J505" s="178"/>
      <c r="K505" s="179">
        <f>ROUND(E505*J505,2)</f>
        <v>0</v>
      </c>
      <c r="L505" s="179">
        <v>21</v>
      </c>
      <c r="M505" s="179">
        <f>G505*(1+L505/100)</f>
        <v>0</v>
      </c>
      <c r="N505" s="179">
        <v>0</v>
      </c>
      <c r="O505" s="179">
        <f>ROUND(E505*N505,2)</f>
        <v>0</v>
      </c>
      <c r="P505" s="179">
        <v>0</v>
      </c>
      <c r="Q505" s="179">
        <f>ROUND(E505*P505,2)</f>
        <v>0</v>
      </c>
      <c r="R505" s="179"/>
      <c r="S505" s="179" t="s">
        <v>322</v>
      </c>
      <c r="T505" s="180" t="s">
        <v>291</v>
      </c>
      <c r="U505" s="160">
        <v>0</v>
      </c>
      <c r="V505" s="160">
        <f>ROUND(E505*U505,2)</f>
        <v>0</v>
      </c>
      <c r="W505" s="160"/>
      <c r="X505" s="150"/>
      <c r="Y505" s="150"/>
      <c r="Z505" s="150"/>
      <c r="AA505" s="150"/>
      <c r="AB505" s="150"/>
      <c r="AC505" s="150"/>
      <c r="AD505" s="150"/>
      <c r="AE505" s="150"/>
      <c r="AF505" s="150"/>
      <c r="AG505" s="150" t="s">
        <v>472</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42"/>
      <c r="D506" s="243"/>
      <c r="E506" s="243"/>
      <c r="F506" s="243"/>
      <c r="G506" s="243"/>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295</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ht="22.5" outlineLevel="1" x14ac:dyDescent="0.2">
      <c r="A507" s="174">
        <v>241</v>
      </c>
      <c r="B507" s="175" t="s">
        <v>2126</v>
      </c>
      <c r="C507" s="185" t="s">
        <v>2127</v>
      </c>
      <c r="D507" s="176" t="s">
        <v>856</v>
      </c>
      <c r="E507" s="177">
        <v>3</v>
      </c>
      <c r="F507" s="178"/>
      <c r="G507" s="179">
        <f>ROUND(E507*F507,2)</f>
        <v>0</v>
      </c>
      <c r="H507" s="178"/>
      <c r="I507" s="179">
        <f>ROUND(E507*H507,2)</f>
        <v>0</v>
      </c>
      <c r="J507" s="178"/>
      <c r="K507" s="179">
        <f>ROUND(E507*J507,2)</f>
        <v>0</v>
      </c>
      <c r="L507" s="179">
        <v>21</v>
      </c>
      <c r="M507" s="179">
        <f>G507*(1+L507/100)</f>
        <v>0</v>
      </c>
      <c r="N507" s="179">
        <v>0</v>
      </c>
      <c r="O507" s="179">
        <f>ROUND(E507*N507,2)</f>
        <v>0</v>
      </c>
      <c r="P507" s="179">
        <v>0</v>
      </c>
      <c r="Q507" s="179">
        <f>ROUND(E507*P507,2)</f>
        <v>0</v>
      </c>
      <c r="R507" s="179"/>
      <c r="S507" s="179" t="s">
        <v>322</v>
      </c>
      <c r="T507" s="180" t="s">
        <v>291</v>
      </c>
      <c r="U507" s="160">
        <v>0</v>
      </c>
      <c r="V507" s="160">
        <f>ROUND(E507*U507,2)</f>
        <v>0</v>
      </c>
      <c r="W507" s="160"/>
      <c r="X507" s="150"/>
      <c r="Y507" s="150"/>
      <c r="Z507" s="150"/>
      <c r="AA507" s="150"/>
      <c r="AB507" s="150"/>
      <c r="AC507" s="150"/>
      <c r="AD507" s="150"/>
      <c r="AE507" s="150"/>
      <c r="AF507" s="150"/>
      <c r="AG507" s="150" t="s">
        <v>472</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42"/>
      <c r="D508" s="243"/>
      <c r="E508" s="243"/>
      <c r="F508" s="243"/>
      <c r="G508" s="243"/>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295</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74">
        <v>242</v>
      </c>
      <c r="B509" s="175" t="s">
        <v>2128</v>
      </c>
      <c r="C509" s="185" t="s">
        <v>2129</v>
      </c>
      <c r="D509" s="176" t="s">
        <v>1745</v>
      </c>
      <c r="E509" s="177">
        <v>1</v>
      </c>
      <c r="F509" s="178"/>
      <c r="G509" s="179">
        <f>ROUND(E509*F509,2)</f>
        <v>0</v>
      </c>
      <c r="H509" s="178"/>
      <c r="I509" s="179">
        <f>ROUND(E509*H509,2)</f>
        <v>0</v>
      </c>
      <c r="J509" s="178"/>
      <c r="K509" s="179">
        <f>ROUND(E509*J509,2)</f>
        <v>0</v>
      </c>
      <c r="L509" s="179">
        <v>21</v>
      </c>
      <c r="M509" s="179">
        <f>G509*(1+L509/100)</f>
        <v>0</v>
      </c>
      <c r="N509" s="179">
        <v>0</v>
      </c>
      <c r="O509" s="179">
        <f>ROUND(E509*N509,2)</f>
        <v>0</v>
      </c>
      <c r="P509" s="179">
        <v>0</v>
      </c>
      <c r="Q509" s="179">
        <f>ROUND(E509*P509,2)</f>
        <v>0</v>
      </c>
      <c r="R509" s="179"/>
      <c r="S509" s="179" t="s">
        <v>322</v>
      </c>
      <c r="T509" s="180" t="s">
        <v>291</v>
      </c>
      <c r="U509" s="160">
        <v>0</v>
      </c>
      <c r="V509" s="160">
        <f>ROUND(E509*U509,2)</f>
        <v>0</v>
      </c>
      <c r="W509" s="160"/>
      <c r="X509" s="150"/>
      <c r="Y509" s="150"/>
      <c r="Z509" s="150"/>
      <c r="AA509" s="150"/>
      <c r="AB509" s="150"/>
      <c r="AC509" s="150"/>
      <c r="AD509" s="150"/>
      <c r="AE509" s="150"/>
      <c r="AF509" s="150"/>
      <c r="AG509" s="150" t="s">
        <v>472</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242"/>
      <c r="D510" s="243"/>
      <c r="E510" s="243"/>
      <c r="F510" s="243"/>
      <c r="G510" s="243"/>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295</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ht="22.5" outlineLevel="1" x14ac:dyDescent="0.2">
      <c r="A511" s="174">
        <v>243</v>
      </c>
      <c r="B511" s="175" t="s">
        <v>2130</v>
      </c>
      <c r="C511" s="185" t="s">
        <v>2131</v>
      </c>
      <c r="D511" s="176" t="s">
        <v>1745</v>
      </c>
      <c r="E511" s="177">
        <v>1</v>
      </c>
      <c r="F511" s="178"/>
      <c r="G511" s="179">
        <f>ROUND(E511*F511,2)</f>
        <v>0</v>
      </c>
      <c r="H511" s="178"/>
      <c r="I511" s="179">
        <f>ROUND(E511*H511,2)</f>
        <v>0</v>
      </c>
      <c r="J511" s="178"/>
      <c r="K511" s="179">
        <f>ROUND(E511*J511,2)</f>
        <v>0</v>
      </c>
      <c r="L511" s="179">
        <v>21</v>
      </c>
      <c r="M511" s="179">
        <f>G511*(1+L511/100)</f>
        <v>0</v>
      </c>
      <c r="N511" s="179">
        <v>0</v>
      </c>
      <c r="O511" s="179">
        <f>ROUND(E511*N511,2)</f>
        <v>0</v>
      </c>
      <c r="P511" s="179">
        <v>0</v>
      </c>
      <c r="Q511" s="179">
        <f>ROUND(E511*P511,2)</f>
        <v>0</v>
      </c>
      <c r="R511" s="179"/>
      <c r="S511" s="179" t="s">
        <v>322</v>
      </c>
      <c r="T511" s="180" t="s">
        <v>291</v>
      </c>
      <c r="U511" s="160">
        <v>0</v>
      </c>
      <c r="V511" s="160">
        <f>ROUND(E511*U511,2)</f>
        <v>0</v>
      </c>
      <c r="W511" s="160"/>
      <c r="X511" s="150"/>
      <c r="Y511" s="150"/>
      <c r="Z511" s="150"/>
      <c r="AA511" s="150"/>
      <c r="AB511" s="150"/>
      <c r="AC511" s="150"/>
      <c r="AD511" s="150"/>
      <c r="AE511" s="150"/>
      <c r="AF511" s="150"/>
      <c r="AG511" s="150" t="s">
        <v>472</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242"/>
      <c r="D512" s="243"/>
      <c r="E512" s="243"/>
      <c r="F512" s="243"/>
      <c r="G512" s="243"/>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295</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74">
        <v>244</v>
      </c>
      <c r="B513" s="175" t="s">
        <v>2132</v>
      </c>
      <c r="C513" s="185" t="s">
        <v>2133</v>
      </c>
      <c r="D513" s="176" t="s">
        <v>856</v>
      </c>
      <c r="E513" s="177">
        <v>1</v>
      </c>
      <c r="F513" s="178"/>
      <c r="G513" s="179">
        <f>ROUND(E513*F513,2)</f>
        <v>0</v>
      </c>
      <c r="H513" s="178"/>
      <c r="I513" s="179">
        <f>ROUND(E513*H513,2)</f>
        <v>0</v>
      </c>
      <c r="J513" s="178"/>
      <c r="K513" s="179">
        <f>ROUND(E513*J513,2)</f>
        <v>0</v>
      </c>
      <c r="L513" s="179">
        <v>21</v>
      </c>
      <c r="M513" s="179">
        <f>G513*(1+L513/100)</f>
        <v>0</v>
      </c>
      <c r="N513" s="179">
        <v>0</v>
      </c>
      <c r="O513" s="179">
        <f>ROUND(E513*N513,2)</f>
        <v>0</v>
      </c>
      <c r="P513" s="179">
        <v>0</v>
      </c>
      <c r="Q513" s="179">
        <f>ROUND(E513*P513,2)</f>
        <v>0</v>
      </c>
      <c r="R513" s="179"/>
      <c r="S513" s="179" t="s">
        <v>322</v>
      </c>
      <c r="T513" s="180" t="s">
        <v>291</v>
      </c>
      <c r="U513" s="160">
        <v>0</v>
      </c>
      <c r="V513" s="160">
        <f>ROUND(E513*U513,2)</f>
        <v>0</v>
      </c>
      <c r="W513" s="160"/>
      <c r="X513" s="150"/>
      <c r="Y513" s="150"/>
      <c r="Z513" s="150"/>
      <c r="AA513" s="150"/>
      <c r="AB513" s="150"/>
      <c r="AC513" s="150"/>
      <c r="AD513" s="150"/>
      <c r="AE513" s="150"/>
      <c r="AF513" s="150"/>
      <c r="AG513" s="150" t="s">
        <v>472</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242"/>
      <c r="D514" s="243"/>
      <c r="E514" s="243"/>
      <c r="F514" s="243"/>
      <c r="G514" s="243"/>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295</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ht="22.5" outlineLevel="1" x14ac:dyDescent="0.2">
      <c r="A515" s="174">
        <v>245</v>
      </c>
      <c r="B515" s="175" t="s">
        <v>2134</v>
      </c>
      <c r="C515" s="185" t="s">
        <v>2135</v>
      </c>
      <c r="D515" s="176" t="s">
        <v>856</v>
      </c>
      <c r="E515" s="177">
        <v>18</v>
      </c>
      <c r="F515" s="178"/>
      <c r="G515" s="179">
        <f>ROUND(E515*F515,2)</f>
        <v>0</v>
      </c>
      <c r="H515" s="178"/>
      <c r="I515" s="179">
        <f>ROUND(E515*H515,2)</f>
        <v>0</v>
      </c>
      <c r="J515" s="178"/>
      <c r="K515" s="179">
        <f>ROUND(E515*J515,2)</f>
        <v>0</v>
      </c>
      <c r="L515" s="179">
        <v>21</v>
      </c>
      <c r="M515" s="179">
        <f>G515*(1+L515/100)</f>
        <v>0</v>
      </c>
      <c r="N515" s="179">
        <v>0</v>
      </c>
      <c r="O515" s="179">
        <f>ROUND(E515*N515,2)</f>
        <v>0</v>
      </c>
      <c r="P515" s="179">
        <v>0</v>
      </c>
      <c r="Q515" s="179">
        <f>ROUND(E515*P515,2)</f>
        <v>0</v>
      </c>
      <c r="R515" s="179"/>
      <c r="S515" s="179" t="s">
        <v>322</v>
      </c>
      <c r="T515" s="180" t="s">
        <v>291</v>
      </c>
      <c r="U515" s="160">
        <v>0</v>
      </c>
      <c r="V515" s="160">
        <f>ROUND(E515*U515,2)</f>
        <v>0</v>
      </c>
      <c r="W515" s="160"/>
      <c r="X515" s="150"/>
      <c r="Y515" s="150"/>
      <c r="Z515" s="150"/>
      <c r="AA515" s="150"/>
      <c r="AB515" s="150"/>
      <c r="AC515" s="150"/>
      <c r="AD515" s="150"/>
      <c r="AE515" s="150"/>
      <c r="AF515" s="150"/>
      <c r="AG515" s="150" t="s">
        <v>472</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57"/>
      <c r="B516" s="158"/>
      <c r="C516" s="242"/>
      <c r="D516" s="243"/>
      <c r="E516" s="243"/>
      <c r="F516" s="243"/>
      <c r="G516" s="243"/>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295</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74">
        <v>246</v>
      </c>
      <c r="B517" s="175" t="s">
        <v>2136</v>
      </c>
      <c r="C517" s="185" t="s">
        <v>2137</v>
      </c>
      <c r="D517" s="176" t="s">
        <v>856</v>
      </c>
      <c r="E517" s="177">
        <v>40</v>
      </c>
      <c r="F517" s="178"/>
      <c r="G517" s="179">
        <f>ROUND(E517*F517,2)</f>
        <v>0</v>
      </c>
      <c r="H517" s="178"/>
      <c r="I517" s="179">
        <f>ROUND(E517*H517,2)</f>
        <v>0</v>
      </c>
      <c r="J517" s="178"/>
      <c r="K517" s="179">
        <f>ROUND(E517*J517,2)</f>
        <v>0</v>
      </c>
      <c r="L517" s="179">
        <v>21</v>
      </c>
      <c r="M517" s="179">
        <f>G517*(1+L517/100)</f>
        <v>0</v>
      </c>
      <c r="N517" s="179">
        <v>0</v>
      </c>
      <c r="O517" s="179">
        <f>ROUND(E517*N517,2)</f>
        <v>0</v>
      </c>
      <c r="P517" s="179">
        <v>0</v>
      </c>
      <c r="Q517" s="179">
        <f>ROUND(E517*P517,2)</f>
        <v>0</v>
      </c>
      <c r="R517" s="179"/>
      <c r="S517" s="179" t="s">
        <v>322</v>
      </c>
      <c r="T517" s="180" t="s">
        <v>291</v>
      </c>
      <c r="U517" s="160">
        <v>0</v>
      </c>
      <c r="V517" s="160">
        <f>ROUND(E517*U517,2)</f>
        <v>0</v>
      </c>
      <c r="W517" s="160"/>
      <c r="X517" s="150"/>
      <c r="Y517" s="150"/>
      <c r="Z517" s="150"/>
      <c r="AA517" s="150"/>
      <c r="AB517" s="150"/>
      <c r="AC517" s="150"/>
      <c r="AD517" s="150"/>
      <c r="AE517" s="150"/>
      <c r="AF517" s="150"/>
      <c r="AG517" s="150" t="s">
        <v>472</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242"/>
      <c r="D518" s="243"/>
      <c r="E518" s="243"/>
      <c r="F518" s="243"/>
      <c r="G518" s="243"/>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295</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74">
        <v>247</v>
      </c>
      <c r="B519" s="175" t="s">
        <v>2138</v>
      </c>
      <c r="C519" s="185" t="s">
        <v>2139</v>
      </c>
      <c r="D519" s="176" t="s">
        <v>856</v>
      </c>
      <c r="E519" s="177">
        <v>1</v>
      </c>
      <c r="F519" s="178"/>
      <c r="G519" s="179">
        <f>ROUND(E519*F519,2)</f>
        <v>0</v>
      </c>
      <c r="H519" s="178"/>
      <c r="I519" s="179">
        <f>ROUND(E519*H519,2)</f>
        <v>0</v>
      </c>
      <c r="J519" s="178"/>
      <c r="K519" s="179">
        <f>ROUND(E519*J519,2)</f>
        <v>0</v>
      </c>
      <c r="L519" s="179">
        <v>21</v>
      </c>
      <c r="M519" s="179">
        <f>G519*(1+L519/100)</f>
        <v>0</v>
      </c>
      <c r="N519" s="179">
        <v>0</v>
      </c>
      <c r="O519" s="179">
        <f>ROUND(E519*N519,2)</f>
        <v>0</v>
      </c>
      <c r="P519" s="179">
        <v>0</v>
      </c>
      <c r="Q519" s="179">
        <f>ROUND(E519*P519,2)</f>
        <v>0</v>
      </c>
      <c r="R519" s="179"/>
      <c r="S519" s="179" t="s">
        <v>322</v>
      </c>
      <c r="T519" s="180" t="s">
        <v>291</v>
      </c>
      <c r="U519" s="160">
        <v>0</v>
      </c>
      <c r="V519" s="160">
        <f>ROUND(E519*U519,2)</f>
        <v>0</v>
      </c>
      <c r="W519" s="160"/>
      <c r="X519" s="150"/>
      <c r="Y519" s="150"/>
      <c r="Z519" s="150"/>
      <c r="AA519" s="150"/>
      <c r="AB519" s="150"/>
      <c r="AC519" s="150"/>
      <c r="AD519" s="150"/>
      <c r="AE519" s="150"/>
      <c r="AF519" s="150"/>
      <c r="AG519" s="150" t="s">
        <v>472</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242"/>
      <c r="D520" s="243"/>
      <c r="E520" s="243"/>
      <c r="F520" s="243"/>
      <c r="G520" s="243"/>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295</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74">
        <v>248</v>
      </c>
      <c r="B521" s="175" t="s">
        <v>2140</v>
      </c>
      <c r="C521" s="185" t="s">
        <v>2141</v>
      </c>
      <c r="D521" s="176" t="s">
        <v>856</v>
      </c>
      <c r="E521" s="177">
        <v>19</v>
      </c>
      <c r="F521" s="178"/>
      <c r="G521" s="179">
        <f>ROUND(E521*F521,2)</f>
        <v>0</v>
      </c>
      <c r="H521" s="178"/>
      <c r="I521" s="179">
        <f>ROUND(E521*H521,2)</f>
        <v>0</v>
      </c>
      <c r="J521" s="178"/>
      <c r="K521" s="179">
        <f>ROUND(E521*J521,2)</f>
        <v>0</v>
      </c>
      <c r="L521" s="179">
        <v>21</v>
      </c>
      <c r="M521" s="179">
        <f>G521*(1+L521/100)</f>
        <v>0</v>
      </c>
      <c r="N521" s="179">
        <v>0</v>
      </c>
      <c r="O521" s="179">
        <f>ROUND(E521*N521,2)</f>
        <v>0</v>
      </c>
      <c r="P521" s="179">
        <v>0</v>
      </c>
      <c r="Q521" s="179">
        <f>ROUND(E521*P521,2)</f>
        <v>0</v>
      </c>
      <c r="R521" s="179"/>
      <c r="S521" s="179" t="s">
        <v>322</v>
      </c>
      <c r="T521" s="180" t="s">
        <v>291</v>
      </c>
      <c r="U521" s="160">
        <v>0</v>
      </c>
      <c r="V521" s="160">
        <f>ROUND(E521*U521,2)</f>
        <v>0</v>
      </c>
      <c r="W521" s="160"/>
      <c r="X521" s="150"/>
      <c r="Y521" s="150"/>
      <c r="Z521" s="150"/>
      <c r="AA521" s="150"/>
      <c r="AB521" s="150"/>
      <c r="AC521" s="150"/>
      <c r="AD521" s="150"/>
      <c r="AE521" s="150"/>
      <c r="AF521" s="150"/>
      <c r="AG521" s="150" t="s">
        <v>472</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42"/>
      <c r="D522" s="243"/>
      <c r="E522" s="243"/>
      <c r="F522" s="243"/>
      <c r="G522" s="243"/>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295</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74">
        <v>249</v>
      </c>
      <c r="B523" s="175" t="s">
        <v>2142</v>
      </c>
      <c r="C523" s="185" t="s">
        <v>2143</v>
      </c>
      <c r="D523" s="176" t="s">
        <v>856</v>
      </c>
      <c r="E523" s="177">
        <v>1</v>
      </c>
      <c r="F523" s="178"/>
      <c r="G523" s="179">
        <f>ROUND(E523*F523,2)</f>
        <v>0</v>
      </c>
      <c r="H523" s="178"/>
      <c r="I523" s="179">
        <f>ROUND(E523*H523,2)</f>
        <v>0</v>
      </c>
      <c r="J523" s="178"/>
      <c r="K523" s="179">
        <f>ROUND(E523*J523,2)</f>
        <v>0</v>
      </c>
      <c r="L523" s="179">
        <v>21</v>
      </c>
      <c r="M523" s="179">
        <f>G523*(1+L523/100)</f>
        <v>0</v>
      </c>
      <c r="N523" s="179">
        <v>0</v>
      </c>
      <c r="O523" s="179">
        <f>ROUND(E523*N523,2)</f>
        <v>0</v>
      </c>
      <c r="P523" s="179">
        <v>0</v>
      </c>
      <c r="Q523" s="179">
        <f>ROUND(E523*P523,2)</f>
        <v>0</v>
      </c>
      <c r="R523" s="179"/>
      <c r="S523" s="179" t="s">
        <v>322</v>
      </c>
      <c r="T523" s="180" t="s">
        <v>291</v>
      </c>
      <c r="U523" s="160">
        <v>0</v>
      </c>
      <c r="V523" s="160">
        <f>ROUND(E523*U523,2)</f>
        <v>0</v>
      </c>
      <c r="W523" s="160"/>
      <c r="X523" s="150"/>
      <c r="Y523" s="150"/>
      <c r="Z523" s="150"/>
      <c r="AA523" s="150"/>
      <c r="AB523" s="150"/>
      <c r="AC523" s="150"/>
      <c r="AD523" s="150"/>
      <c r="AE523" s="150"/>
      <c r="AF523" s="150"/>
      <c r="AG523" s="150" t="s">
        <v>472</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42"/>
      <c r="D524" s="243"/>
      <c r="E524" s="243"/>
      <c r="F524" s="243"/>
      <c r="G524" s="243"/>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295</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ht="22.5" outlineLevel="1" x14ac:dyDescent="0.2">
      <c r="A525" s="174">
        <v>250</v>
      </c>
      <c r="B525" s="175" t="s">
        <v>2144</v>
      </c>
      <c r="C525" s="185" t="s">
        <v>2145</v>
      </c>
      <c r="D525" s="176" t="s">
        <v>1745</v>
      </c>
      <c r="E525" s="177">
        <v>1</v>
      </c>
      <c r="F525" s="178"/>
      <c r="G525" s="179">
        <f>ROUND(E525*F525,2)</f>
        <v>0</v>
      </c>
      <c r="H525" s="178"/>
      <c r="I525" s="179">
        <f>ROUND(E525*H525,2)</f>
        <v>0</v>
      </c>
      <c r="J525" s="178"/>
      <c r="K525" s="179">
        <f>ROUND(E525*J525,2)</f>
        <v>0</v>
      </c>
      <c r="L525" s="179">
        <v>21</v>
      </c>
      <c r="M525" s="179">
        <f>G525*(1+L525/100)</f>
        <v>0</v>
      </c>
      <c r="N525" s="179">
        <v>0</v>
      </c>
      <c r="O525" s="179">
        <f>ROUND(E525*N525,2)</f>
        <v>0</v>
      </c>
      <c r="P525" s="179">
        <v>0</v>
      </c>
      <c r="Q525" s="179">
        <f>ROUND(E525*P525,2)</f>
        <v>0</v>
      </c>
      <c r="R525" s="179"/>
      <c r="S525" s="179" t="s">
        <v>322</v>
      </c>
      <c r="T525" s="180" t="s">
        <v>291</v>
      </c>
      <c r="U525" s="160">
        <v>0</v>
      </c>
      <c r="V525" s="160">
        <f>ROUND(E525*U525,2)</f>
        <v>0</v>
      </c>
      <c r="W525" s="160"/>
      <c r="X525" s="150"/>
      <c r="Y525" s="150"/>
      <c r="Z525" s="150"/>
      <c r="AA525" s="150"/>
      <c r="AB525" s="150"/>
      <c r="AC525" s="150"/>
      <c r="AD525" s="150"/>
      <c r="AE525" s="150"/>
      <c r="AF525" s="150"/>
      <c r="AG525" s="150" t="s">
        <v>1746</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242"/>
      <c r="D526" s="243"/>
      <c r="E526" s="243"/>
      <c r="F526" s="243"/>
      <c r="G526" s="243"/>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295</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74">
        <v>251</v>
      </c>
      <c r="B527" s="175" t="s">
        <v>2146</v>
      </c>
      <c r="C527" s="185" t="s">
        <v>2147</v>
      </c>
      <c r="D527" s="176" t="s">
        <v>1745</v>
      </c>
      <c r="E527" s="177">
        <v>3</v>
      </c>
      <c r="F527" s="178"/>
      <c r="G527" s="179">
        <f>ROUND(E527*F527,2)</f>
        <v>0</v>
      </c>
      <c r="H527" s="178"/>
      <c r="I527" s="179">
        <f>ROUND(E527*H527,2)</f>
        <v>0</v>
      </c>
      <c r="J527" s="178"/>
      <c r="K527" s="179">
        <f>ROUND(E527*J527,2)</f>
        <v>0</v>
      </c>
      <c r="L527" s="179">
        <v>21</v>
      </c>
      <c r="M527" s="179">
        <f>G527*(1+L527/100)</f>
        <v>0</v>
      </c>
      <c r="N527" s="179">
        <v>0</v>
      </c>
      <c r="O527" s="179">
        <f>ROUND(E527*N527,2)</f>
        <v>0</v>
      </c>
      <c r="P527" s="179">
        <v>0</v>
      </c>
      <c r="Q527" s="179">
        <f>ROUND(E527*P527,2)</f>
        <v>0</v>
      </c>
      <c r="R527" s="179"/>
      <c r="S527" s="179" t="s">
        <v>322</v>
      </c>
      <c r="T527" s="180" t="s">
        <v>291</v>
      </c>
      <c r="U527" s="160">
        <v>0</v>
      </c>
      <c r="V527" s="160">
        <f>ROUND(E527*U527,2)</f>
        <v>0</v>
      </c>
      <c r="W527" s="160"/>
      <c r="X527" s="150"/>
      <c r="Y527" s="150"/>
      <c r="Z527" s="150"/>
      <c r="AA527" s="150"/>
      <c r="AB527" s="150"/>
      <c r="AC527" s="150"/>
      <c r="AD527" s="150"/>
      <c r="AE527" s="150"/>
      <c r="AF527" s="150"/>
      <c r="AG527" s="150" t="s">
        <v>1746</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42"/>
      <c r="D528" s="243"/>
      <c r="E528" s="243"/>
      <c r="F528" s="243"/>
      <c r="G528" s="243"/>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295</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x14ac:dyDescent="0.2">
      <c r="A529" s="168" t="s">
        <v>285</v>
      </c>
      <c r="B529" s="169" t="s">
        <v>179</v>
      </c>
      <c r="C529" s="184" t="s">
        <v>180</v>
      </c>
      <c r="D529" s="170"/>
      <c r="E529" s="171"/>
      <c r="F529" s="172"/>
      <c r="G529" s="172">
        <f>SUMIF(AG530:AG538,"&lt;&gt;NOR",G530:G538)</f>
        <v>0</v>
      </c>
      <c r="H529" s="172"/>
      <c r="I529" s="172">
        <f>SUM(I530:I538)</f>
        <v>0</v>
      </c>
      <c r="J529" s="172"/>
      <c r="K529" s="172">
        <f>SUM(K530:K538)</f>
        <v>0</v>
      </c>
      <c r="L529" s="172"/>
      <c r="M529" s="172">
        <f>SUM(M530:M538)</f>
        <v>0</v>
      </c>
      <c r="N529" s="172"/>
      <c r="O529" s="172">
        <f>SUM(O530:O538)</f>
        <v>0</v>
      </c>
      <c r="P529" s="172"/>
      <c r="Q529" s="172">
        <f>SUM(Q530:Q538)</f>
        <v>0</v>
      </c>
      <c r="R529" s="172"/>
      <c r="S529" s="172"/>
      <c r="T529" s="173"/>
      <c r="U529" s="167"/>
      <c r="V529" s="167">
        <f>SUM(V530:V538)</f>
        <v>0</v>
      </c>
      <c r="W529" s="167"/>
      <c r="AG529" t="s">
        <v>286</v>
      </c>
    </row>
    <row r="530" spans="1:60" ht="22.5" outlineLevel="1" x14ac:dyDescent="0.2">
      <c r="A530" s="174">
        <v>252</v>
      </c>
      <c r="B530" s="175" t="s">
        <v>2148</v>
      </c>
      <c r="C530" s="185" t="s">
        <v>2149</v>
      </c>
      <c r="D530" s="176" t="s">
        <v>856</v>
      </c>
      <c r="E530" s="177">
        <v>1</v>
      </c>
      <c r="F530" s="178"/>
      <c r="G530" s="179">
        <f>ROUND(E530*F530,2)</f>
        <v>0</v>
      </c>
      <c r="H530" s="178"/>
      <c r="I530" s="179">
        <f>ROUND(E530*H530,2)</f>
        <v>0</v>
      </c>
      <c r="J530" s="178"/>
      <c r="K530" s="179">
        <f>ROUND(E530*J530,2)</f>
        <v>0</v>
      </c>
      <c r="L530" s="179">
        <v>21</v>
      </c>
      <c r="M530" s="179">
        <f>G530*(1+L530/100)</f>
        <v>0</v>
      </c>
      <c r="N530" s="179">
        <v>0</v>
      </c>
      <c r="O530" s="179">
        <f>ROUND(E530*N530,2)</f>
        <v>0</v>
      </c>
      <c r="P530" s="179">
        <v>0</v>
      </c>
      <c r="Q530" s="179">
        <f>ROUND(E530*P530,2)</f>
        <v>0</v>
      </c>
      <c r="R530" s="179"/>
      <c r="S530" s="179" t="s">
        <v>322</v>
      </c>
      <c r="T530" s="180" t="s">
        <v>291</v>
      </c>
      <c r="U530" s="160">
        <v>0</v>
      </c>
      <c r="V530" s="160">
        <f>ROUND(E530*U530,2)</f>
        <v>0</v>
      </c>
      <c r="W530" s="160"/>
      <c r="X530" s="150"/>
      <c r="Y530" s="150"/>
      <c r="Z530" s="150"/>
      <c r="AA530" s="150"/>
      <c r="AB530" s="150"/>
      <c r="AC530" s="150"/>
      <c r="AD530" s="150"/>
      <c r="AE530" s="150"/>
      <c r="AF530" s="150"/>
      <c r="AG530" s="150" t="s">
        <v>472</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186" t="s">
        <v>2150</v>
      </c>
      <c r="D531" s="165"/>
      <c r="E531" s="166"/>
      <c r="F531" s="160"/>
      <c r="G531" s="160"/>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315</v>
      </c>
      <c r="AH531" s="150">
        <v>0</v>
      </c>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186" t="s">
        <v>2151</v>
      </c>
      <c r="D532" s="165"/>
      <c r="E532" s="166"/>
      <c r="F532" s="160"/>
      <c r="G532" s="160"/>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315</v>
      </c>
      <c r="AH532" s="150">
        <v>0</v>
      </c>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186" t="s">
        <v>92</v>
      </c>
      <c r="D533" s="165"/>
      <c r="E533" s="166">
        <v>1</v>
      </c>
      <c r="F533" s="160"/>
      <c r="G533" s="160"/>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315</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46"/>
      <c r="D534" s="247"/>
      <c r="E534" s="247"/>
      <c r="F534" s="247"/>
      <c r="G534" s="247"/>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295</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ht="22.5" outlineLevel="1" x14ac:dyDescent="0.2">
      <c r="A535" s="174">
        <v>253</v>
      </c>
      <c r="B535" s="175" t="s">
        <v>2152</v>
      </c>
      <c r="C535" s="185" t="s">
        <v>2153</v>
      </c>
      <c r="D535" s="176" t="s">
        <v>856</v>
      </c>
      <c r="E535" s="177">
        <v>1</v>
      </c>
      <c r="F535" s="178"/>
      <c r="G535" s="179">
        <f>ROUND(E535*F535,2)</f>
        <v>0</v>
      </c>
      <c r="H535" s="178"/>
      <c r="I535" s="179">
        <f>ROUND(E535*H535,2)</f>
        <v>0</v>
      </c>
      <c r="J535" s="178"/>
      <c r="K535" s="179">
        <f>ROUND(E535*J535,2)</f>
        <v>0</v>
      </c>
      <c r="L535" s="179">
        <v>21</v>
      </c>
      <c r="M535" s="179">
        <f>G535*(1+L535/100)</f>
        <v>0</v>
      </c>
      <c r="N535" s="179">
        <v>0</v>
      </c>
      <c r="O535" s="179">
        <f>ROUND(E535*N535,2)</f>
        <v>0</v>
      </c>
      <c r="P535" s="179">
        <v>0</v>
      </c>
      <c r="Q535" s="179">
        <f>ROUND(E535*P535,2)</f>
        <v>0</v>
      </c>
      <c r="R535" s="179"/>
      <c r="S535" s="179" t="s">
        <v>322</v>
      </c>
      <c r="T535" s="180" t="s">
        <v>291</v>
      </c>
      <c r="U535" s="160">
        <v>0</v>
      </c>
      <c r="V535" s="160">
        <f>ROUND(E535*U535,2)</f>
        <v>0</v>
      </c>
      <c r="W535" s="160"/>
      <c r="X535" s="150"/>
      <c r="Y535" s="150"/>
      <c r="Z535" s="150"/>
      <c r="AA535" s="150"/>
      <c r="AB535" s="150"/>
      <c r="AC535" s="150"/>
      <c r="AD535" s="150"/>
      <c r="AE535" s="150"/>
      <c r="AF535" s="150"/>
      <c r="AG535" s="150" t="s">
        <v>472</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42"/>
      <c r="D536" s="243"/>
      <c r="E536" s="243"/>
      <c r="F536" s="243"/>
      <c r="G536" s="243"/>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295</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74">
        <v>254</v>
      </c>
      <c r="B537" s="175" t="s">
        <v>2154</v>
      </c>
      <c r="C537" s="185" t="s">
        <v>2155</v>
      </c>
      <c r="D537" s="176" t="s">
        <v>856</v>
      </c>
      <c r="E537" s="177">
        <v>1</v>
      </c>
      <c r="F537" s="178"/>
      <c r="G537" s="179">
        <f>ROUND(E537*F537,2)</f>
        <v>0</v>
      </c>
      <c r="H537" s="178"/>
      <c r="I537" s="179">
        <f>ROUND(E537*H537,2)</f>
        <v>0</v>
      </c>
      <c r="J537" s="178"/>
      <c r="K537" s="179">
        <f>ROUND(E537*J537,2)</f>
        <v>0</v>
      </c>
      <c r="L537" s="179">
        <v>21</v>
      </c>
      <c r="M537" s="179">
        <f>G537*(1+L537/100)</f>
        <v>0</v>
      </c>
      <c r="N537" s="179">
        <v>0</v>
      </c>
      <c r="O537" s="179">
        <f>ROUND(E537*N537,2)</f>
        <v>0</v>
      </c>
      <c r="P537" s="179">
        <v>0</v>
      </c>
      <c r="Q537" s="179">
        <f>ROUND(E537*P537,2)</f>
        <v>0</v>
      </c>
      <c r="R537" s="179"/>
      <c r="S537" s="179" t="s">
        <v>322</v>
      </c>
      <c r="T537" s="180" t="s">
        <v>291</v>
      </c>
      <c r="U537" s="160">
        <v>0</v>
      </c>
      <c r="V537" s="160">
        <f>ROUND(E537*U537,2)</f>
        <v>0</v>
      </c>
      <c r="W537" s="160"/>
      <c r="X537" s="150"/>
      <c r="Y537" s="150"/>
      <c r="Z537" s="150"/>
      <c r="AA537" s="150"/>
      <c r="AB537" s="150"/>
      <c r="AC537" s="150"/>
      <c r="AD537" s="150"/>
      <c r="AE537" s="150"/>
      <c r="AF537" s="150"/>
      <c r="AG537" s="150" t="s">
        <v>472</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42"/>
      <c r="D538" s="243"/>
      <c r="E538" s="243"/>
      <c r="F538" s="243"/>
      <c r="G538" s="243"/>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295</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x14ac:dyDescent="0.2">
      <c r="A539" s="168" t="s">
        <v>285</v>
      </c>
      <c r="B539" s="169" t="s">
        <v>181</v>
      </c>
      <c r="C539" s="184" t="s">
        <v>182</v>
      </c>
      <c r="D539" s="170"/>
      <c r="E539" s="171"/>
      <c r="F539" s="172"/>
      <c r="G539" s="172">
        <f>SUMIF(AG540:AG576,"&lt;&gt;NOR",G540:G576)</f>
        <v>0</v>
      </c>
      <c r="H539" s="172"/>
      <c r="I539" s="172">
        <f>SUM(I540:I576)</f>
        <v>0</v>
      </c>
      <c r="J539" s="172"/>
      <c r="K539" s="172">
        <f>SUM(K540:K576)</f>
        <v>0</v>
      </c>
      <c r="L539" s="172"/>
      <c r="M539" s="172">
        <f>SUM(M540:M576)</f>
        <v>0</v>
      </c>
      <c r="N539" s="172"/>
      <c r="O539" s="172">
        <f>SUM(O540:O576)</f>
        <v>0</v>
      </c>
      <c r="P539" s="172"/>
      <c r="Q539" s="172">
        <f>SUM(Q540:Q576)</f>
        <v>0</v>
      </c>
      <c r="R539" s="172"/>
      <c r="S539" s="172"/>
      <c r="T539" s="173"/>
      <c r="U539" s="167"/>
      <c r="V539" s="167">
        <f>SUM(V540:V576)</f>
        <v>0</v>
      </c>
      <c r="W539" s="167"/>
      <c r="AG539" t="s">
        <v>286</v>
      </c>
    </row>
    <row r="540" spans="1:60" outlineLevel="1" x14ac:dyDescent="0.2">
      <c r="A540" s="174">
        <v>255</v>
      </c>
      <c r="B540" s="175" t="s">
        <v>2156</v>
      </c>
      <c r="C540" s="185" t="s">
        <v>2157</v>
      </c>
      <c r="D540" s="176" t="s">
        <v>1745</v>
      </c>
      <c r="E540" s="177">
        <v>1</v>
      </c>
      <c r="F540" s="178"/>
      <c r="G540" s="179">
        <f>ROUND(E540*F540,2)</f>
        <v>0</v>
      </c>
      <c r="H540" s="178"/>
      <c r="I540" s="179">
        <f>ROUND(E540*H540,2)</f>
        <v>0</v>
      </c>
      <c r="J540" s="178"/>
      <c r="K540" s="179">
        <f>ROUND(E540*J540,2)</f>
        <v>0</v>
      </c>
      <c r="L540" s="179">
        <v>21</v>
      </c>
      <c r="M540" s="179">
        <f>G540*(1+L540/100)</f>
        <v>0</v>
      </c>
      <c r="N540" s="179">
        <v>0</v>
      </c>
      <c r="O540" s="179">
        <f>ROUND(E540*N540,2)</f>
        <v>0</v>
      </c>
      <c r="P540" s="179">
        <v>0</v>
      </c>
      <c r="Q540" s="179">
        <f>ROUND(E540*P540,2)</f>
        <v>0</v>
      </c>
      <c r="R540" s="179"/>
      <c r="S540" s="179" t="s">
        <v>322</v>
      </c>
      <c r="T540" s="180" t="s">
        <v>291</v>
      </c>
      <c r="U540" s="160">
        <v>0</v>
      </c>
      <c r="V540" s="160">
        <f>ROUND(E540*U540,2)</f>
        <v>0</v>
      </c>
      <c r="W540" s="160"/>
      <c r="X540" s="150"/>
      <c r="Y540" s="150"/>
      <c r="Z540" s="150"/>
      <c r="AA540" s="150"/>
      <c r="AB540" s="150"/>
      <c r="AC540" s="150"/>
      <c r="AD540" s="150"/>
      <c r="AE540" s="150"/>
      <c r="AF540" s="150"/>
      <c r="AG540" s="150" t="s">
        <v>472</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242"/>
      <c r="D541" s="243"/>
      <c r="E541" s="243"/>
      <c r="F541" s="243"/>
      <c r="G541" s="243"/>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295</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74">
        <v>256</v>
      </c>
      <c r="B542" s="175" t="s">
        <v>2158</v>
      </c>
      <c r="C542" s="185" t="s">
        <v>2159</v>
      </c>
      <c r="D542" s="176" t="s">
        <v>1745</v>
      </c>
      <c r="E542" s="177">
        <v>20</v>
      </c>
      <c r="F542" s="178"/>
      <c r="G542" s="179">
        <f>ROUND(E542*F542,2)</f>
        <v>0</v>
      </c>
      <c r="H542" s="178"/>
      <c r="I542" s="179">
        <f>ROUND(E542*H542,2)</f>
        <v>0</v>
      </c>
      <c r="J542" s="178"/>
      <c r="K542" s="179">
        <f>ROUND(E542*J542,2)</f>
        <v>0</v>
      </c>
      <c r="L542" s="179">
        <v>21</v>
      </c>
      <c r="M542" s="179">
        <f>G542*(1+L542/100)</f>
        <v>0</v>
      </c>
      <c r="N542" s="179">
        <v>0</v>
      </c>
      <c r="O542" s="179">
        <f>ROUND(E542*N542,2)</f>
        <v>0</v>
      </c>
      <c r="P542" s="179">
        <v>0</v>
      </c>
      <c r="Q542" s="179">
        <f>ROUND(E542*P542,2)</f>
        <v>0</v>
      </c>
      <c r="R542" s="179"/>
      <c r="S542" s="179" t="s">
        <v>322</v>
      </c>
      <c r="T542" s="180" t="s">
        <v>291</v>
      </c>
      <c r="U542" s="160">
        <v>0</v>
      </c>
      <c r="V542" s="160">
        <f>ROUND(E542*U542,2)</f>
        <v>0</v>
      </c>
      <c r="W542" s="160"/>
      <c r="X542" s="150"/>
      <c r="Y542" s="150"/>
      <c r="Z542" s="150"/>
      <c r="AA542" s="150"/>
      <c r="AB542" s="150"/>
      <c r="AC542" s="150"/>
      <c r="AD542" s="150"/>
      <c r="AE542" s="150"/>
      <c r="AF542" s="150"/>
      <c r="AG542" s="150" t="s">
        <v>472</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42"/>
      <c r="D543" s="243"/>
      <c r="E543" s="243"/>
      <c r="F543" s="243"/>
      <c r="G543" s="243"/>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295</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74">
        <v>257</v>
      </c>
      <c r="B544" s="175" t="s">
        <v>2160</v>
      </c>
      <c r="C544" s="185" t="s">
        <v>2161</v>
      </c>
      <c r="D544" s="176" t="s">
        <v>1745</v>
      </c>
      <c r="E544" s="177">
        <v>1</v>
      </c>
      <c r="F544" s="178"/>
      <c r="G544" s="179">
        <f>ROUND(E544*F544,2)</f>
        <v>0</v>
      </c>
      <c r="H544" s="178"/>
      <c r="I544" s="179">
        <f>ROUND(E544*H544,2)</f>
        <v>0</v>
      </c>
      <c r="J544" s="178"/>
      <c r="K544" s="179">
        <f>ROUND(E544*J544,2)</f>
        <v>0</v>
      </c>
      <c r="L544" s="179">
        <v>21</v>
      </c>
      <c r="M544" s="179">
        <f>G544*(1+L544/100)</f>
        <v>0</v>
      </c>
      <c r="N544" s="179">
        <v>0</v>
      </c>
      <c r="O544" s="179">
        <f>ROUND(E544*N544,2)</f>
        <v>0</v>
      </c>
      <c r="P544" s="179">
        <v>0</v>
      </c>
      <c r="Q544" s="179">
        <f>ROUND(E544*P544,2)</f>
        <v>0</v>
      </c>
      <c r="R544" s="179"/>
      <c r="S544" s="179" t="s">
        <v>322</v>
      </c>
      <c r="T544" s="180" t="s">
        <v>291</v>
      </c>
      <c r="U544" s="160">
        <v>0</v>
      </c>
      <c r="V544" s="160">
        <f>ROUND(E544*U544,2)</f>
        <v>0</v>
      </c>
      <c r="W544" s="160"/>
      <c r="X544" s="150"/>
      <c r="Y544" s="150"/>
      <c r="Z544" s="150"/>
      <c r="AA544" s="150"/>
      <c r="AB544" s="150"/>
      <c r="AC544" s="150"/>
      <c r="AD544" s="150"/>
      <c r="AE544" s="150"/>
      <c r="AF544" s="150"/>
      <c r="AG544" s="150" t="s">
        <v>472</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242"/>
      <c r="D545" s="243"/>
      <c r="E545" s="243"/>
      <c r="F545" s="243"/>
      <c r="G545" s="243"/>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295</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ht="33.75" outlineLevel="1" x14ac:dyDescent="0.2">
      <c r="A546" s="174">
        <v>258</v>
      </c>
      <c r="B546" s="175" t="s">
        <v>2162</v>
      </c>
      <c r="C546" s="185" t="s">
        <v>2163</v>
      </c>
      <c r="D546" s="176" t="s">
        <v>856</v>
      </c>
      <c r="E546" s="177">
        <v>2</v>
      </c>
      <c r="F546" s="178"/>
      <c r="G546" s="179">
        <f>ROUND(E546*F546,2)</f>
        <v>0</v>
      </c>
      <c r="H546" s="178"/>
      <c r="I546" s="179">
        <f>ROUND(E546*H546,2)</f>
        <v>0</v>
      </c>
      <c r="J546" s="178"/>
      <c r="K546" s="179">
        <f>ROUND(E546*J546,2)</f>
        <v>0</v>
      </c>
      <c r="L546" s="179">
        <v>21</v>
      </c>
      <c r="M546" s="179">
        <f>G546*(1+L546/100)</f>
        <v>0</v>
      </c>
      <c r="N546" s="179">
        <v>0</v>
      </c>
      <c r="O546" s="179">
        <f>ROUND(E546*N546,2)</f>
        <v>0</v>
      </c>
      <c r="P546" s="179">
        <v>0</v>
      </c>
      <c r="Q546" s="179">
        <f>ROUND(E546*P546,2)</f>
        <v>0</v>
      </c>
      <c r="R546" s="179"/>
      <c r="S546" s="179" t="s">
        <v>322</v>
      </c>
      <c r="T546" s="180" t="s">
        <v>291</v>
      </c>
      <c r="U546" s="160">
        <v>0</v>
      </c>
      <c r="V546" s="160">
        <f>ROUND(E546*U546,2)</f>
        <v>0</v>
      </c>
      <c r="W546" s="160"/>
      <c r="X546" s="150"/>
      <c r="Y546" s="150"/>
      <c r="Z546" s="150"/>
      <c r="AA546" s="150"/>
      <c r="AB546" s="150"/>
      <c r="AC546" s="150"/>
      <c r="AD546" s="150"/>
      <c r="AE546" s="150"/>
      <c r="AF546" s="150"/>
      <c r="AG546" s="150" t="s">
        <v>472</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244" t="s">
        <v>2164</v>
      </c>
      <c r="D547" s="245"/>
      <c r="E547" s="245"/>
      <c r="F547" s="245"/>
      <c r="G547" s="245"/>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294</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246"/>
      <c r="D548" s="247"/>
      <c r="E548" s="247"/>
      <c r="F548" s="247"/>
      <c r="G548" s="247"/>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295</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ht="22.5" outlineLevel="1" x14ac:dyDescent="0.2">
      <c r="A549" s="174">
        <v>259</v>
      </c>
      <c r="B549" s="175" t="s">
        <v>2165</v>
      </c>
      <c r="C549" s="185" t="s">
        <v>2166</v>
      </c>
      <c r="D549" s="176" t="s">
        <v>856</v>
      </c>
      <c r="E549" s="177">
        <v>1</v>
      </c>
      <c r="F549" s="178"/>
      <c r="G549" s="179">
        <f>ROUND(E549*F549,2)</f>
        <v>0</v>
      </c>
      <c r="H549" s="178"/>
      <c r="I549" s="179">
        <f>ROUND(E549*H549,2)</f>
        <v>0</v>
      </c>
      <c r="J549" s="178"/>
      <c r="K549" s="179">
        <f>ROUND(E549*J549,2)</f>
        <v>0</v>
      </c>
      <c r="L549" s="179">
        <v>21</v>
      </c>
      <c r="M549" s="179">
        <f>G549*(1+L549/100)</f>
        <v>0</v>
      </c>
      <c r="N549" s="179">
        <v>0</v>
      </c>
      <c r="O549" s="179">
        <f>ROUND(E549*N549,2)</f>
        <v>0</v>
      </c>
      <c r="P549" s="179">
        <v>0</v>
      </c>
      <c r="Q549" s="179">
        <f>ROUND(E549*P549,2)</f>
        <v>0</v>
      </c>
      <c r="R549" s="179"/>
      <c r="S549" s="179" t="s">
        <v>322</v>
      </c>
      <c r="T549" s="180" t="s">
        <v>291</v>
      </c>
      <c r="U549" s="160">
        <v>0</v>
      </c>
      <c r="V549" s="160">
        <f>ROUND(E549*U549,2)</f>
        <v>0</v>
      </c>
      <c r="W549" s="160"/>
      <c r="X549" s="150"/>
      <c r="Y549" s="150"/>
      <c r="Z549" s="150"/>
      <c r="AA549" s="150"/>
      <c r="AB549" s="150"/>
      <c r="AC549" s="150"/>
      <c r="AD549" s="150"/>
      <c r="AE549" s="150"/>
      <c r="AF549" s="150"/>
      <c r="AG549" s="150" t="s">
        <v>472</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242"/>
      <c r="D550" s="243"/>
      <c r="E550" s="243"/>
      <c r="F550" s="243"/>
      <c r="G550" s="243"/>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295</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ht="22.5" outlineLevel="1" x14ac:dyDescent="0.2">
      <c r="A551" s="174">
        <v>260</v>
      </c>
      <c r="B551" s="175" t="s">
        <v>2167</v>
      </c>
      <c r="C551" s="185" t="s">
        <v>2168</v>
      </c>
      <c r="D551" s="176" t="s">
        <v>856</v>
      </c>
      <c r="E551" s="177">
        <v>1</v>
      </c>
      <c r="F551" s="178"/>
      <c r="G551" s="179">
        <f>ROUND(E551*F551,2)</f>
        <v>0</v>
      </c>
      <c r="H551" s="178"/>
      <c r="I551" s="179">
        <f>ROUND(E551*H551,2)</f>
        <v>0</v>
      </c>
      <c r="J551" s="178"/>
      <c r="K551" s="179">
        <f>ROUND(E551*J551,2)</f>
        <v>0</v>
      </c>
      <c r="L551" s="179">
        <v>21</v>
      </c>
      <c r="M551" s="179">
        <f>G551*(1+L551/100)</f>
        <v>0</v>
      </c>
      <c r="N551" s="179">
        <v>0</v>
      </c>
      <c r="O551" s="179">
        <f>ROUND(E551*N551,2)</f>
        <v>0</v>
      </c>
      <c r="P551" s="179">
        <v>0</v>
      </c>
      <c r="Q551" s="179">
        <f>ROUND(E551*P551,2)</f>
        <v>0</v>
      </c>
      <c r="R551" s="179"/>
      <c r="S551" s="179" t="s">
        <v>322</v>
      </c>
      <c r="T551" s="180" t="s">
        <v>291</v>
      </c>
      <c r="U551" s="160">
        <v>0</v>
      </c>
      <c r="V551" s="160">
        <f>ROUND(E551*U551,2)</f>
        <v>0</v>
      </c>
      <c r="W551" s="160"/>
      <c r="X551" s="150"/>
      <c r="Y551" s="150"/>
      <c r="Z551" s="150"/>
      <c r="AA551" s="150"/>
      <c r="AB551" s="150"/>
      <c r="AC551" s="150"/>
      <c r="AD551" s="150"/>
      <c r="AE551" s="150"/>
      <c r="AF551" s="150"/>
      <c r="AG551" s="150" t="s">
        <v>472</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42"/>
      <c r="D552" s="243"/>
      <c r="E552" s="243"/>
      <c r="F552" s="243"/>
      <c r="G552" s="243"/>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295</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74">
        <v>261</v>
      </c>
      <c r="B553" s="175" t="s">
        <v>1110</v>
      </c>
      <c r="C553" s="185" t="s">
        <v>2169</v>
      </c>
      <c r="D553" s="176" t="s">
        <v>856</v>
      </c>
      <c r="E553" s="177">
        <v>6</v>
      </c>
      <c r="F553" s="178"/>
      <c r="G553" s="179">
        <f>ROUND(E553*F553,2)</f>
        <v>0</v>
      </c>
      <c r="H553" s="178"/>
      <c r="I553" s="179">
        <f>ROUND(E553*H553,2)</f>
        <v>0</v>
      </c>
      <c r="J553" s="178"/>
      <c r="K553" s="179">
        <f>ROUND(E553*J553,2)</f>
        <v>0</v>
      </c>
      <c r="L553" s="179">
        <v>21</v>
      </c>
      <c r="M553" s="179">
        <f>G553*(1+L553/100)</f>
        <v>0</v>
      </c>
      <c r="N553" s="179">
        <v>0</v>
      </c>
      <c r="O553" s="179">
        <f>ROUND(E553*N553,2)</f>
        <v>0</v>
      </c>
      <c r="P553" s="179">
        <v>0</v>
      </c>
      <c r="Q553" s="179">
        <f>ROUND(E553*P553,2)</f>
        <v>0</v>
      </c>
      <c r="R553" s="179"/>
      <c r="S553" s="179" t="s">
        <v>322</v>
      </c>
      <c r="T553" s="180" t="s">
        <v>291</v>
      </c>
      <c r="U553" s="160">
        <v>0</v>
      </c>
      <c r="V553" s="160">
        <f>ROUND(E553*U553,2)</f>
        <v>0</v>
      </c>
      <c r="W553" s="160"/>
      <c r="X553" s="150"/>
      <c r="Y553" s="150"/>
      <c r="Z553" s="150"/>
      <c r="AA553" s="150"/>
      <c r="AB553" s="150"/>
      <c r="AC553" s="150"/>
      <c r="AD553" s="150"/>
      <c r="AE553" s="150"/>
      <c r="AF553" s="150"/>
      <c r="AG553" s="150" t="s">
        <v>472</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42"/>
      <c r="D554" s="243"/>
      <c r="E554" s="243"/>
      <c r="F554" s="243"/>
      <c r="G554" s="243"/>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295</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74">
        <v>262</v>
      </c>
      <c r="B555" s="175" t="s">
        <v>2170</v>
      </c>
      <c r="C555" s="185" t="s">
        <v>2171</v>
      </c>
      <c r="D555" s="176" t="s">
        <v>856</v>
      </c>
      <c r="E555" s="177">
        <v>4</v>
      </c>
      <c r="F555" s="178"/>
      <c r="G555" s="179">
        <f>ROUND(E555*F555,2)</f>
        <v>0</v>
      </c>
      <c r="H555" s="178"/>
      <c r="I555" s="179">
        <f>ROUND(E555*H555,2)</f>
        <v>0</v>
      </c>
      <c r="J555" s="178"/>
      <c r="K555" s="179">
        <f>ROUND(E555*J555,2)</f>
        <v>0</v>
      </c>
      <c r="L555" s="179">
        <v>21</v>
      </c>
      <c r="M555" s="179">
        <f>G555*(1+L555/100)</f>
        <v>0</v>
      </c>
      <c r="N555" s="179">
        <v>0</v>
      </c>
      <c r="O555" s="179">
        <f>ROUND(E555*N555,2)</f>
        <v>0</v>
      </c>
      <c r="P555" s="179">
        <v>0</v>
      </c>
      <c r="Q555" s="179">
        <f>ROUND(E555*P555,2)</f>
        <v>0</v>
      </c>
      <c r="R555" s="179"/>
      <c r="S555" s="179" t="s">
        <v>322</v>
      </c>
      <c r="T555" s="180" t="s">
        <v>291</v>
      </c>
      <c r="U555" s="160">
        <v>0</v>
      </c>
      <c r="V555" s="160">
        <f>ROUND(E555*U555,2)</f>
        <v>0</v>
      </c>
      <c r="W555" s="160"/>
      <c r="X555" s="150"/>
      <c r="Y555" s="150"/>
      <c r="Z555" s="150"/>
      <c r="AA555" s="150"/>
      <c r="AB555" s="150"/>
      <c r="AC555" s="150"/>
      <c r="AD555" s="150"/>
      <c r="AE555" s="150"/>
      <c r="AF555" s="150"/>
      <c r="AG555" s="150" t="s">
        <v>472</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42"/>
      <c r="D556" s="243"/>
      <c r="E556" s="243"/>
      <c r="F556" s="243"/>
      <c r="G556" s="243"/>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295</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74">
        <v>263</v>
      </c>
      <c r="B557" s="175" t="s">
        <v>2172</v>
      </c>
      <c r="C557" s="185" t="s">
        <v>2173</v>
      </c>
      <c r="D557" s="176" t="s">
        <v>856</v>
      </c>
      <c r="E557" s="177">
        <v>9</v>
      </c>
      <c r="F557" s="178"/>
      <c r="G557" s="179">
        <f>ROUND(E557*F557,2)</f>
        <v>0</v>
      </c>
      <c r="H557" s="178"/>
      <c r="I557" s="179">
        <f>ROUND(E557*H557,2)</f>
        <v>0</v>
      </c>
      <c r="J557" s="178"/>
      <c r="K557" s="179">
        <f>ROUND(E557*J557,2)</f>
        <v>0</v>
      </c>
      <c r="L557" s="179">
        <v>21</v>
      </c>
      <c r="M557" s="179">
        <f>G557*(1+L557/100)</f>
        <v>0</v>
      </c>
      <c r="N557" s="179">
        <v>0</v>
      </c>
      <c r="O557" s="179">
        <f>ROUND(E557*N557,2)</f>
        <v>0</v>
      </c>
      <c r="P557" s="179">
        <v>0</v>
      </c>
      <c r="Q557" s="179">
        <f>ROUND(E557*P557,2)</f>
        <v>0</v>
      </c>
      <c r="R557" s="179"/>
      <c r="S557" s="179" t="s">
        <v>322</v>
      </c>
      <c r="T557" s="180" t="s">
        <v>291</v>
      </c>
      <c r="U557" s="160">
        <v>0</v>
      </c>
      <c r="V557" s="160">
        <f>ROUND(E557*U557,2)</f>
        <v>0</v>
      </c>
      <c r="W557" s="160"/>
      <c r="X557" s="150"/>
      <c r="Y557" s="150"/>
      <c r="Z557" s="150"/>
      <c r="AA557" s="150"/>
      <c r="AB557" s="150"/>
      <c r="AC557" s="150"/>
      <c r="AD557" s="150"/>
      <c r="AE557" s="150"/>
      <c r="AF557" s="150"/>
      <c r="AG557" s="150" t="s">
        <v>472</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42"/>
      <c r="D558" s="243"/>
      <c r="E558" s="243"/>
      <c r="F558" s="243"/>
      <c r="G558" s="243"/>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295</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74">
        <v>264</v>
      </c>
      <c r="B559" s="175" t="s">
        <v>2174</v>
      </c>
      <c r="C559" s="185" t="s">
        <v>2175</v>
      </c>
      <c r="D559" s="176" t="s">
        <v>856</v>
      </c>
      <c r="E559" s="177">
        <v>6</v>
      </c>
      <c r="F559" s="178"/>
      <c r="G559" s="179">
        <f>ROUND(E559*F559,2)</f>
        <v>0</v>
      </c>
      <c r="H559" s="178"/>
      <c r="I559" s="179">
        <f>ROUND(E559*H559,2)</f>
        <v>0</v>
      </c>
      <c r="J559" s="178"/>
      <c r="K559" s="179">
        <f>ROUND(E559*J559,2)</f>
        <v>0</v>
      </c>
      <c r="L559" s="179">
        <v>21</v>
      </c>
      <c r="M559" s="179">
        <f>G559*(1+L559/100)</f>
        <v>0</v>
      </c>
      <c r="N559" s="179">
        <v>0</v>
      </c>
      <c r="O559" s="179">
        <f>ROUND(E559*N559,2)</f>
        <v>0</v>
      </c>
      <c r="P559" s="179">
        <v>0</v>
      </c>
      <c r="Q559" s="179">
        <f>ROUND(E559*P559,2)</f>
        <v>0</v>
      </c>
      <c r="R559" s="179"/>
      <c r="S559" s="179" t="s">
        <v>322</v>
      </c>
      <c r="T559" s="180" t="s">
        <v>291</v>
      </c>
      <c r="U559" s="160">
        <v>0</v>
      </c>
      <c r="V559" s="160">
        <f>ROUND(E559*U559,2)</f>
        <v>0</v>
      </c>
      <c r="W559" s="160"/>
      <c r="X559" s="150"/>
      <c r="Y559" s="150"/>
      <c r="Z559" s="150"/>
      <c r="AA559" s="150"/>
      <c r="AB559" s="150"/>
      <c r="AC559" s="150"/>
      <c r="AD559" s="150"/>
      <c r="AE559" s="150"/>
      <c r="AF559" s="150"/>
      <c r="AG559" s="150" t="s">
        <v>472</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242"/>
      <c r="D560" s="243"/>
      <c r="E560" s="243"/>
      <c r="F560" s="243"/>
      <c r="G560" s="243"/>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295</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74">
        <v>265</v>
      </c>
      <c r="B561" s="175" t="s">
        <v>2176</v>
      </c>
      <c r="C561" s="185" t="s">
        <v>2177</v>
      </c>
      <c r="D561" s="176" t="s">
        <v>856</v>
      </c>
      <c r="E561" s="177">
        <v>1</v>
      </c>
      <c r="F561" s="178"/>
      <c r="G561" s="179">
        <f>ROUND(E561*F561,2)</f>
        <v>0</v>
      </c>
      <c r="H561" s="178"/>
      <c r="I561" s="179">
        <f>ROUND(E561*H561,2)</f>
        <v>0</v>
      </c>
      <c r="J561" s="178"/>
      <c r="K561" s="179">
        <f>ROUND(E561*J561,2)</f>
        <v>0</v>
      </c>
      <c r="L561" s="179">
        <v>21</v>
      </c>
      <c r="M561" s="179">
        <f>G561*(1+L561/100)</f>
        <v>0</v>
      </c>
      <c r="N561" s="179">
        <v>0</v>
      </c>
      <c r="O561" s="179">
        <f>ROUND(E561*N561,2)</f>
        <v>0</v>
      </c>
      <c r="P561" s="179">
        <v>0</v>
      </c>
      <c r="Q561" s="179">
        <f>ROUND(E561*P561,2)</f>
        <v>0</v>
      </c>
      <c r="R561" s="179"/>
      <c r="S561" s="179" t="s">
        <v>322</v>
      </c>
      <c r="T561" s="180" t="s">
        <v>291</v>
      </c>
      <c r="U561" s="160">
        <v>0</v>
      </c>
      <c r="V561" s="160">
        <f>ROUND(E561*U561,2)</f>
        <v>0</v>
      </c>
      <c r="W561" s="160"/>
      <c r="X561" s="150"/>
      <c r="Y561" s="150"/>
      <c r="Z561" s="150"/>
      <c r="AA561" s="150"/>
      <c r="AB561" s="150"/>
      <c r="AC561" s="150"/>
      <c r="AD561" s="150"/>
      <c r="AE561" s="150"/>
      <c r="AF561" s="150"/>
      <c r="AG561" s="150" t="s">
        <v>472</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242"/>
      <c r="D562" s="243"/>
      <c r="E562" s="243"/>
      <c r="F562" s="243"/>
      <c r="G562" s="243"/>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295</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74">
        <v>266</v>
      </c>
      <c r="B563" s="175" t="s">
        <v>2178</v>
      </c>
      <c r="C563" s="185" t="s">
        <v>2179</v>
      </c>
      <c r="D563" s="176" t="s">
        <v>856</v>
      </c>
      <c r="E563" s="177">
        <v>2</v>
      </c>
      <c r="F563" s="178"/>
      <c r="G563" s="179">
        <f>ROUND(E563*F563,2)</f>
        <v>0</v>
      </c>
      <c r="H563" s="178"/>
      <c r="I563" s="179">
        <f>ROUND(E563*H563,2)</f>
        <v>0</v>
      </c>
      <c r="J563" s="178"/>
      <c r="K563" s="179">
        <f>ROUND(E563*J563,2)</f>
        <v>0</v>
      </c>
      <c r="L563" s="179">
        <v>21</v>
      </c>
      <c r="M563" s="179">
        <f>G563*(1+L563/100)</f>
        <v>0</v>
      </c>
      <c r="N563" s="179">
        <v>0</v>
      </c>
      <c r="O563" s="179">
        <f>ROUND(E563*N563,2)</f>
        <v>0</v>
      </c>
      <c r="P563" s="179">
        <v>0</v>
      </c>
      <c r="Q563" s="179">
        <f>ROUND(E563*P563,2)</f>
        <v>0</v>
      </c>
      <c r="R563" s="179"/>
      <c r="S563" s="179" t="s">
        <v>322</v>
      </c>
      <c r="T563" s="180" t="s">
        <v>291</v>
      </c>
      <c r="U563" s="160">
        <v>0</v>
      </c>
      <c r="V563" s="160">
        <f>ROUND(E563*U563,2)</f>
        <v>0</v>
      </c>
      <c r="W563" s="160"/>
      <c r="X563" s="150"/>
      <c r="Y563" s="150"/>
      <c r="Z563" s="150"/>
      <c r="AA563" s="150"/>
      <c r="AB563" s="150"/>
      <c r="AC563" s="150"/>
      <c r="AD563" s="150"/>
      <c r="AE563" s="150"/>
      <c r="AF563" s="150"/>
      <c r="AG563" s="150" t="s">
        <v>472</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242"/>
      <c r="D564" s="243"/>
      <c r="E564" s="243"/>
      <c r="F564" s="243"/>
      <c r="G564" s="243"/>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295</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74">
        <v>267</v>
      </c>
      <c r="B565" s="175" t="s">
        <v>2180</v>
      </c>
      <c r="C565" s="185" t="s">
        <v>2181</v>
      </c>
      <c r="D565" s="176" t="s">
        <v>1745</v>
      </c>
      <c r="E565" s="177">
        <v>6</v>
      </c>
      <c r="F565" s="178"/>
      <c r="G565" s="179">
        <f>ROUND(E565*F565,2)</f>
        <v>0</v>
      </c>
      <c r="H565" s="178"/>
      <c r="I565" s="179">
        <f>ROUND(E565*H565,2)</f>
        <v>0</v>
      </c>
      <c r="J565" s="178"/>
      <c r="K565" s="179">
        <f>ROUND(E565*J565,2)</f>
        <v>0</v>
      </c>
      <c r="L565" s="179">
        <v>21</v>
      </c>
      <c r="M565" s="179">
        <f>G565*(1+L565/100)</f>
        <v>0</v>
      </c>
      <c r="N565" s="179">
        <v>0</v>
      </c>
      <c r="O565" s="179">
        <f>ROUND(E565*N565,2)</f>
        <v>0</v>
      </c>
      <c r="P565" s="179">
        <v>0</v>
      </c>
      <c r="Q565" s="179">
        <f>ROUND(E565*P565,2)</f>
        <v>0</v>
      </c>
      <c r="R565" s="179"/>
      <c r="S565" s="179" t="s">
        <v>322</v>
      </c>
      <c r="T565" s="180" t="s">
        <v>291</v>
      </c>
      <c r="U565" s="160">
        <v>0</v>
      </c>
      <c r="V565" s="160">
        <f>ROUND(E565*U565,2)</f>
        <v>0</v>
      </c>
      <c r="W565" s="160"/>
      <c r="X565" s="150"/>
      <c r="Y565" s="150"/>
      <c r="Z565" s="150"/>
      <c r="AA565" s="150"/>
      <c r="AB565" s="150"/>
      <c r="AC565" s="150"/>
      <c r="AD565" s="150"/>
      <c r="AE565" s="150"/>
      <c r="AF565" s="150"/>
      <c r="AG565" s="150" t="s">
        <v>1746</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42"/>
      <c r="D566" s="243"/>
      <c r="E566" s="243"/>
      <c r="F566" s="243"/>
      <c r="G566" s="243"/>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295</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74">
        <v>268</v>
      </c>
      <c r="B567" s="175" t="s">
        <v>2182</v>
      </c>
      <c r="C567" s="185" t="s">
        <v>2183</v>
      </c>
      <c r="D567" s="176" t="s">
        <v>1745</v>
      </c>
      <c r="E567" s="177">
        <v>12</v>
      </c>
      <c r="F567" s="178"/>
      <c r="G567" s="179">
        <f>ROUND(E567*F567,2)</f>
        <v>0</v>
      </c>
      <c r="H567" s="178"/>
      <c r="I567" s="179">
        <f>ROUND(E567*H567,2)</f>
        <v>0</v>
      </c>
      <c r="J567" s="178"/>
      <c r="K567" s="179">
        <f>ROUND(E567*J567,2)</f>
        <v>0</v>
      </c>
      <c r="L567" s="179">
        <v>21</v>
      </c>
      <c r="M567" s="179">
        <f>G567*(1+L567/100)</f>
        <v>0</v>
      </c>
      <c r="N567" s="179">
        <v>0</v>
      </c>
      <c r="O567" s="179">
        <f>ROUND(E567*N567,2)</f>
        <v>0</v>
      </c>
      <c r="P567" s="179">
        <v>0</v>
      </c>
      <c r="Q567" s="179">
        <f>ROUND(E567*P567,2)</f>
        <v>0</v>
      </c>
      <c r="R567" s="179"/>
      <c r="S567" s="179" t="s">
        <v>322</v>
      </c>
      <c r="T567" s="180" t="s">
        <v>291</v>
      </c>
      <c r="U567" s="160">
        <v>0</v>
      </c>
      <c r="V567" s="160">
        <f>ROUND(E567*U567,2)</f>
        <v>0</v>
      </c>
      <c r="W567" s="160"/>
      <c r="X567" s="150"/>
      <c r="Y567" s="150"/>
      <c r="Z567" s="150"/>
      <c r="AA567" s="150"/>
      <c r="AB567" s="150"/>
      <c r="AC567" s="150"/>
      <c r="AD567" s="150"/>
      <c r="AE567" s="150"/>
      <c r="AF567" s="150"/>
      <c r="AG567" s="150" t="s">
        <v>1746</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42"/>
      <c r="D568" s="243"/>
      <c r="E568" s="243"/>
      <c r="F568" s="243"/>
      <c r="G568" s="243"/>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295</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74">
        <v>269</v>
      </c>
      <c r="B569" s="175" t="s">
        <v>2184</v>
      </c>
      <c r="C569" s="185" t="s">
        <v>2185</v>
      </c>
      <c r="D569" s="176" t="s">
        <v>1745</v>
      </c>
      <c r="E569" s="177">
        <v>27</v>
      </c>
      <c r="F569" s="178"/>
      <c r="G569" s="179">
        <f>ROUND(E569*F569,2)</f>
        <v>0</v>
      </c>
      <c r="H569" s="178"/>
      <c r="I569" s="179">
        <f>ROUND(E569*H569,2)</f>
        <v>0</v>
      </c>
      <c r="J569" s="178"/>
      <c r="K569" s="179">
        <f>ROUND(E569*J569,2)</f>
        <v>0</v>
      </c>
      <c r="L569" s="179">
        <v>21</v>
      </c>
      <c r="M569" s="179">
        <f>G569*(1+L569/100)</f>
        <v>0</v>
      </c>
      <c r="N569" s="179">
        <v>0</v>
      </c>
      <c r="O569" s="179">
        <f>ROUND(E569*N569,2)</f>
        <v>0</v>
      </c>
      <c r="P569" s="179">
        <v>0</v>
      </c>
      <c r="Q569" s="179">
        <f>ROUND(E569*P569,2)</f>
        <v>0</v>
      </c>
      <c r="R569" s="179"/>
      <c r="S569" s="179" t="s">
        <v>322</v>
      </c>
      <c r="T569" s="180" t="s">
        <v>291</v>
      </c>
      <c r="U569" s="160">
        <v>0</v>
      </c>
      <c r="V569" s="160">
        <f>ROUND(E569*U569,2)</f>
        <v>0</v>
      </c>
      <c r="W569" s="160"/>
      <c r="X569" s="150"/>
      <c r="Y569" s="150"/>
      <c r="Z569" s="150"/>
      <c r="AA569" s="150"/>
      <c r="AB569" s="150"/>
      <c r="AC569" s="150"/>
      <c r="AD569" s="150"/>
      <c r="AE569" s="150"/>
      <c r="AF569" s="150"/>
      <c r="AG569" s="150" t="s">
        <v>1746</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42"/>
      <c r="D570" s="243"/>
      <c r="E570" s="243"/>
      <c r="F570" s="243"/>
      <c r="G570" s="243"/>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295</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74">
        <v>270</v>
      </c>
      <c r="B571" s="175" t="s">
        <v>2186</v>
      </c>
      <c r="C571" s="185" t="s">
        <v>2187</v>
      </c>
      <c r="D571" s="176" t="s">
        <v>1745</v>
      </c>
      <c r="E571" s="177">
        <v>6</v>
      </c>
      <c r="F571" s="178"/>
      <c r="G571" s="179">
        <f>ROUND(E571*F571,2)</f>
        <v>0</v>
      </c>
      <c r="H571" s="178"/>
      <c r="I571" s="179">
        <f>ROUND(E571*H571,2)</f>
        <v>0</v>
      </c>
      <c r="J571" s="178"/>
      <c r="K571" s="179">
        <f>ROUND(E571*J571,2)</f>
        <v>0</v>
      </c>
      <c r="L571" s="179">
        <v>21</v>
      </c>
      <c r="M571" s="179">
        <f>G571*(1+L571/100)</f>
        <v>0</v>
      </c>
      <c r="N571" s="179">
        <v>0</v>
      </c>
      <c r="O571" s="179">
        <f>ROUND(E571*N571,2)</f>
        <v>0</v>
      </c>
      <c r="P571" s="179">
        <v>0</v>
      </c>
      <c r="Q571" s="179">
        <f>ROUND(E571*P571,2)</f>
        <v>0</v>
      </c>
      <c r="R571" s="179"/>
      <c r="S571" s="179" t="s">
        <v>322</v>
      </c>
      <c r="T571" s="180" t="s">
        <v>291</v>
      </c>
      <c r="U571" s="160">
        <v>0</v>
      </c>
      <c r="V571" s="160">
        <f>ROUND(E571*U571,2)</f>
        <v>0</v>
      </c>
      <c r="W571" s="160"/>
      <c r="X571" s="150"/>
      <c r="Y571" s="150"/>
      <c r="Z571" s="150"/>
      <c r="AA571" s="150"/>
      <c r="AB571" s="150"/>
      <c r="AC571" s="150"/>
      <c r="AD571" s="150"/>
      <c r="AE571" s="150"/>
      <c r="AF571" s="150"/>
      <c r="AG571" s="150" t="s">
        <v>1746</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242"/>
      <c r="D572" s="243"/>
      <c r="E572" s="243"/>
      <c r="F572" s="243"/>
      <c r="G572" s="243"/>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295</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74">
        <v>271</v>
      </c>
      <c r="B573" s="175" t="s">
        <v>2188</v>
      </c>
      <c r="C573" s="185" t="s">
        <v>2189</v>
      </c>
      <c r="D573" s="176" t="s">
        <v>1745</v>
      </c>
      <c r="E573" s="177">
        <v>3</v>
      </c>
      <c r="F573" s="178"/>
      <c r="G573" s="179">
        <f>ROUND(E573*F573,2)</f>
        <v>0</v>
      </c>
      <c r="H573" s="178"/>
      <c r="I573" s="179">
        <f>ROUND(E573*H573,2)</f>
        <v>0</v>
      </c>
      <c r="J573" s="178"/>
      <c r="K573" s="179">
        <f>ROUND(E573*J573,2)</f>
        <v>0</v>
      </c>
      <c r="L573" s="179">
        <v>21</v>
      </c>
      <c r="M573" s="179">
        <f>G573*(1+L573/100)</f>
        <v>0</v>
      </c>
      <c r="N573" s="179">
        <v>0</v>
      </c>
      <c r="O573" s="179">
        <f>ROUND(E573*N573,2)</f>
        <v>0</v>
      </c>
      <c r="P573" s="179">
        <v>0</v>
      </c>
      <c r="Q573" s="179">
        <f>ROUND(E573*P573,2)</f>
        <v>0</v>
      </c>
      <c r="R573" s="179"/>
      <c r="S573" s="179" t="s">
        <v>322</v>
      </c>
      <c r="T573" s="180" t="s">
        <v>291</v>
      </c>
      <c r="U573" s="160">
        <v>0</v>
      </c>
      <c r="V573" s="160">
        <f>ROUND(E573*U573,2)</f>
        <v>0</v>
      </c>
      <c r="W573" s="160"/>
      <c r="X573" s="150"/>
      <c r="Y573" s="150"/>
      <c r="Z573" s="150"/>
      <c r="AA573" s="150"/>
      <c r="AB573" s="150"/>
      <c r="AC573" s="150"/>
      <c r="AD573" s="150"/>
      <c r="AE573" s="150"/>
      <c r="AF573" s="150"/>
      <c r="AG573" s="150" t="s">
        <v>1746</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242"/>
      <c r="D574" s="243"/>
      <c r="E574" s="243"/>
      <c r="F574" s="243"/>
      <c r="G574" s="243"/>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295</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74">
        <v>272</v>
      </c>
      <c r="B575" s="175" t="s">
        <v>2190</v>
      </c>
      <c r="C575" s="185" t="s">
        <v>2191</v>
      </c>
      <c r="D575" s="176" t="s">
        <v>1745</v>
      </c>
      <c r="E575" s="177">
        <v>3</v>
      </c>
      <c r="F575" s="178"/>
      <c r="G575" s="179">
        <f>ROUND(E575*F575,2)</f>
        <v>0</v>
      </c>
      <c r="H575" s="178"/>
      <c r="I575" s="179">
        <f>ROUND(E575*H575,2)</f>
        <v>0</v>
      </c>
      <c r="J575" s="178"/>
      <c r="K575" s="179">
        <f>ROUND(E575*J575,2)</f>
        <v>0</v>
      </c>
      <c r="L575" s="179">
        <v>21</v>
      </c>
      <c r="M575" s="179">
        <f>G575*(1+L575/100)</f>
        <v>0</v>
      </c>
      <c r="N575" s="179">
        <v>0</v>
      </c>
      <c r="O575" s="179">
        <f>ROUND(E575*N575,2)</f>
        <v>0</v>
      </c>
      <c r="P575" s="179">
        <v>0</v>
      </c>
      <c r="Q575" s="179">
        <f>ROUND(E575*P575,2)</f>
        <v>0</v>
      </c>
      <c r="R575" s="179"/>
      <c r="S575" s="179" t="s">
        <v>322</v>
      </c>
      <c r="T575" s="180" t="s">
        <v>291</v>
      </c>
      <c r="U575" s="160">
        <v>0</v>
      </c>
      <c r="V575" s="160">
        <f>ROUND(E575*U575,2)</f>
        <v>0</v>
      </c>
      <c r="W575" s="160"/>
      <c r="X575" s="150"/>
      <c r="Y575" s="150"/>
      <c r="Z575" s="150"/>
      <c r="AA575" s="150"/>
      <c r="AB575" s="150"/>
      <c r="AC575" s="150"/>
      <c r="AD575" s="150"/>
      <c r="AE575" s="150"/>
      <c r="AF575" s="150"/>
      <c r="AG575" s="150" t="s">
        <v>1746</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242"/>
      <c r="D576" s="243"/>
      <c r="E576" s="243"/>
      <c r="F576" s="243"/>
      <c r="G576" s="243"/>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295</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x14ac:dyDescent="0.2">
      <c r="A577" s="168" t="s">
        <v>285</v>
      </c>
      <c r="B577" s="169" t="s">
        <v>183</v>
      </c>
      <c r="C577" s="184" t="s">
        <v>184</v>
      </c>
      <c r="D577" s="170"/>
      <c r="E577" s="171"/>
      <c r="F577" s="172"/>
      <c r="G577" s="172">
        <f>SUMIF(AG578:AG618,"&lt;&gt;NOR",G578:G618)</f>
        <v>0</v>
      </c>
      <c r="H577" s="172"/>
      <c r="I577" s="172">
        <f>SUM(I578:I618)</f>
        <v>0</v>
      </c>
      <c r="J577" s="172"/>
      <c r="K577" s="172">
        <f>SUM(K578:K618)</f>
        <v>0</v>
      </c>
      <c r="L577" s="172"/>
      <c r="M577" s="172">
        <f>SUM(M578:M618)</f>
        <v>0</v>
      </c>
      <c r="N577" s="172"/>
      <c r="O577" s="172">
        <f>SUM(O578:O618)</f>
        <v>0</v>
      </c>
      <c r="P577" s="172"/>
      <c r="Q577" s="172">
        <f>SUM(Q578:Q618)</f>
        <v>0</v>
      </c>
      <c r="R577" s="172"/>
      <c r="S577" s="172"/>
      <c r="T577" s="173"/>
      <c r="U577" s="167"/>
      <c r="V577" s="167">
        <f>SUM(V578:V618)</f>
        <v>0</v>
      </c>
      <c r="W577" s="167"/>
      <c r="AG577" t="s">
        <v>286</v>
      </c>
    </row>
    <row r="578" spans="1:60" ht="22.5" outlineLevel="1" x14ac:dyDescent="0.2">
      <c r="A578" s="174">
        <v>273</v>
      </c>
      <c r="B578" s="175" t="s">
        <v>2192</v>
      </c>
      <c r="C578" s="185" t="s">
        <v>2193</v>
      </c>
      <c r="D578" s="176" t="s">
        <v>856</v>
      </c>
      <c r="E578" s="177">
        <v>1</v>
      </c>
      <c r="F578" s="178"/>
      <c r="G578" s="179">
        <f>ROUND(E578*F578,2)</f>
        <v>0</v>
      </c>
      <c r="H578" s="178"/>
      <c r="I578" s="179">
        <f>ROUND(E578*H578,2)</f>
        <v>0</v>
      </c>
      <c r="J578" s="178"/>
      <c r="K578" s="179">
        <f>ROUND(E578*J578,2)</f>
        <v>0</v>
      </c>
      <c r="L578" s="179">
        <v>21</v>
      </c>
      <c r="M578" s="179">
        <f>G578*(1+L578/100)</f>
        <v>0</v>
      </c>
      <c r="N578" s="179">
        <v>0</v>
      </c>
      <c r="O578" s="179">
        <f>ROUND(E578*N578,2)</f>
        <v>0</v>
      </c>
      <c r="P578" s="179">
        <v>0</v>
      </c>
      <c r="Q578" s="179">
        <f>ROUND(E578*P578,2)</f>
        <v>0</v>
      </c>
      <c r="R578" s="179"/>
      <c r="S578" s="179" t="s">
        <v>322</v>
      </c>
      <c r="T578" s="180" t="s">
        <v>291</v>
      </c>
      <c r="U578" s="160">
        <v>0</v>
      </c>
      <c r="V578" s="160">
        <f>ROUND(E578*U578,2)</f>
        <v>0</v>
      </c>
      <c r="W578" s="160"/>
      <c r="X578" s="150"/>
      <c r="Y578" s="150"/>
      <c r="Z578" s="150"/>
      <c r="AA578" s="150"/>
      <c r="AB578" s="150"/>
      <c r="AC578" s="150"/>
      <c r="AD578" s="150"/>
      <c r="AE578" s="150"/>
      <c r="AF578" s="150"/>
      <c r="AG578" s="150" t="s">
        <v>472</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242"/>
      <c r="D579" s="243"/>
      <c r="E579" s="243"/>
      <c r="F579" s="243"/>
      <c r="G579" s="243"/>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295</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74">
        <v>274</v>
      </c>
      <c r="B580" s="175" t="s">
        <v>2194</v>
      </c>
      <c r="C580" s="185" t="s">
        <v>2195</v>
      </c>
      <c r="D580" s="176" t="s">
        <v>856</v>
      </c>
      <c r="E580" s="177">
        <v>1</v>
      </c>
      <c r="F580" s="178"/>
      <c r="G580" s="179">
        <f>ROUND(E580*F580,2)</f>
        <v>0</v>
      </c>
      <c r="H580" s="178"/>
      <c r="I580" s="179">
        <f>ROUND(E580*H580,2)</f>
        <v>0</v>
      </c>
      <c r="J580" s="178"/>
      <c r="K580" s="179">
        <f>ROUND(E580*J580,2)</f>
        <v>0</v>
      </c>
      <c r="L580" s="179">
        <v>21</v>
      </c>
      <c r="M580" s="179">
        <f>G580*(1+L580/100)</f>
        <v>0</v>
      </c>
      <c r="N580" s="179">
        <v>0</v>
      </c>
      <c r="O580" s="179">
        <f>ROUND(E580*N580,2)</f>
        <v>0</v>
      </c>
      <c r="P580" s="179">
        <v>0</v>
      </c>
      <c r="Q580" s="179">
        <f>ROUND(E580*P580,2)</f>
        <v>0</v>
      </c>
      <c r="R580" s="179"/>
      <c r="S580" s="179" t="s">
        <v>322</v>
      </c>
      <c r="T580" s="180" t="s">
        <v>291</v>
      </c>
      <c r="U580" s="160">
        <v>0</v>
      </c>
      <c r="V580" s="160">
        <f>ROUND(E580*U580,2)</f>
        <v>0</v>
      </c>
      <c r="W580" s="160"/>
      <c r="X580" s="150"/>
      <c r="Y580" s="150"/>
      <c r="Z580" s="150"/>
      <c r="AA580" s="150"/>
      <c r="AB580" s="150"/>
      <c r="AC580" s="150"/>
      <c r="AD580" s="150"/>
      <c r="AE580" s="150"/>
      <c r="AF580" s="150"/>
      <c r="AG580" s="150" t="s">
        <v>472</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42"/>
      <c r="D581" s="243"/>
      <c r="E581" s="243"/>
      <c r="F581" s="243"/>
      <c r="G581" s="243"/>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295</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74">
        <v>275</v>
      </c>
      <c r="B582" s="175" t="s">
        <v>2196</v>
      </c>
      <c r="C582" s="185" t="s">
        <v>2197</v>
      </c>
      <c r="D582" s="176" t="s">
        <v>856</v>
      </c>
      <c r="E582" s="177">
        <v>5</v>
      </c>
      <c r="F582" s="178"/>
      <c r="G582" s="179">
        <f>ROUND(E582*F582,2)</f>
        <v>0</v>
      </c>
      <c r="H582" s="178"/>
      <c r="I582" s="179">
        <f>ROUND(E582*H582,2)</f>
        <v>0</v>
      </c>
      <c r="J582" s="178"/>
      <c r="K582" s="179">
        <f>ROUND(E582*J582,2)</f>
        <v>0</v>
      </c>
      <c r="L582" s="179">
        <v>21</v>
      </c>
      <c r="M582" s="179">
        <f>G582*(1+L582/100)</f>
        <v>0</v>
      </c>
      <c r="N582" s="179">
        <v>0</v>
      </c>
      <c r="O582" s="179">
        <f>ROUND(E582*N582,2)</f>
        <v>0</v>
      </c>
      <c r="P582" s="179">
        <v>0</v>
      </c>
      <c r="Q582" s="179">
        <f>ROUND(E582*P582,2)</f>
        <v>0</v>
      </c>
      <c r="R582" s="179"/>
      <c r="S582" s="179" t="s">
        <v>322</v>
      </c>
      <c r="T582" s="180" t="s">
        <v>291</v>
      </c>
      <c r="U582" s="160">
        <v>0</v>
      </c>
      <c r="V582" s="160">
        <f>ROUND(E582*U582,2)</f>
        <v>0</v>
      </c>
      <c r="W582" s="160"/>
      <c r="X582" s="150"/>
      <c r="Y582" s="150"/>
      <c r="Z582" s="150"/>
      <c r="AA582" s="150"/>
      <c r="AB582" s="150"/>
      <c r="AC582" s="150"/>
      <c r="AD582" s="150"/>
      <c r="AE582" s="150"/>
      <c r="AF582" s="150"/>
      <c r="AG582" s="150" t="s">
        <v>472</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42"/>
      <c r="D583" s="243"/>
      <c r="E583" s="243"/>
      <c r="F583" s="243"/>
      <c r="G583" s="243"/>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295</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74">
        <v>276</v>
      </c>
      <c r="B584" s="175" t="s">
        <v>2198</v>
      </c>
      <c r="C584" s="185" t="s">
        <v>2199</v>
      </c>
      <c r="D584" s="176" t="s">
        <v>856</v>
      </c>
      <c r="E584" s="177">
        <v>1</v>
      </c>
      <c r="F584" s="178"/>
      <c r="G584" s="179">
        <f>ROUND(E584*F584,2)</f>
        <v>0</v>
      </c>
      <c r="H584" s="178"/>
      <c r="I584" s="179">
        <f>ROUND(E584*H584,2)</f>
        <v>0</v>
      </c>
      <c r="J584" s="178"/>
      <c r="K584" s="179">
        <f>ROUND(E584*J584,2)</f>
        <v>0</v>
      </c>
      <c r="L584" s="179">
        <v>21</v>
      </c>
      <c r="M584" s="179">
        <f>G584*(1+L584/100)</f>
        <v>0</v>
      </c>
      <c r="N584" s="179">
        <v>0</v>
      </c>
      <c r="O584" s="179">
        <f>ROUND(E584*N584,2)</f>
        <v>0</v>
      </c>
      <c r="P584" s="179">
        <v>0</v>
      </c>
      <c r="Q584" s="179">
        <f>ROUND(E584*P584,2)</f>
        <v>0</v>
      </c>
      <c r="R584" s="179"/>
      <c r="S584" s="179" t="s">
        <v>322</v>
      </c>
      <c r="T584" s="180" t="s">
        <v>291</v>
      </c>
      <c r="U584" s="160">
        <v>0</v>
      </c>
      <c r="V584" s="160">
        <f>ROUND(E584*U584,2)</f>
        <v>0</v>
      </c>
      <c r="W584" s="160"/>
      <c r="X584" s="150"/>
      <c r="Y584" s="150"/>
      <c r="Z584" s="150"/>
      <c r="AA584" s="150"/>
      <c r="AB584" s="150"/>
      <c r="AC584" s="150"/>
      <c r="AD584" s="150"/>
      <c r="AE584" s="150"/>
      <c r="AF584" s="150"/>
      <c r="AG584" s="150" t="s">
        <v>472</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242"/>
      <c r="D585" s="243"/>
      <c r="E585" s="243"/>
      <c r="F585" s="243"/>
      <c r="G585" s="243"/>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295</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74">
        <v>277</v>
      </c>
      <c r="B586" s="175" t="s">
        <v>2200</v>
      </c>
      <c r="C586" s="185" t="s">
        <v>2201</v>
      </c>
      <c r="D586" s="176" t="s">
        <v>856</v>
      </c>
      <c r="E586" s="177">
        <v>1</v>
      </c>
      <c r="F586" s="178"/>
      <c r="G586" s="179">
        <f>ROUND(E586*F586,2)</f>
        <v>0</v>
      </c>
      <c r="H586" s="178"/>
      <c r="I586" s="179">
        <f>ROUND(E586*H586,2)</f>
        <v>0</v>
      </c>
      <c r="J586" s="178"/>
      <c r="K586" s="179">
        <f>ROUND(E586*J586,2)</f>
        <v>0</v>
      </c>
      <c r="L586" s="179">
        <v>21</v>
      </c>
      <c r="M586" s="179">
        <f>G586*(1+L586/100)</f>
        <v>0</v>
      </c>
      <c r="N586" s="179">
        <v>0</v>
      </c>
      <c r="O586" s="179">
        <f>ROUND(E586*N586,2)</f>
        <v>0</v>
      </c>
      <c r="P586" s="179">
        <v>0</v>
      </c>
      <c r="Q586" s="179">
        <f>ROUND(E586*P586,2)</f>
        <v>0</v>
      </c>
      <c r="R586" s="179"/>
      <c r="S586" s="179" t="s">
        <v>322</v>
      </c>
      <c r="T586" s="180" t="s">
        <v>291</v>
      </c>
      <c r="U586" s="160">
        <v>0</v>
      </c>
      <c r="V586" s="160">
        <f>ROUND(E586*U586,2)</f>
        <v>0</v>
      </c>
      <c r="W586" s="160"/>
      <c r="X586" s="150"/>
      <c r="Y586" s="150"/>
      <c r="Z586" s="150"/>
      <c r="AA586" s="150"/>
      <c r="AB586" s="150"/>
      <c r="AC586" s="150"/>
      <c r="AD586" s="150"/>
      <c r="AE586" s="150"/>
      <c r="AF586" s="150"/>
      <c r="AG586" s="150" t="s">
        <v>472</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242"/>
      <c r="D587" s="243"/>
      <c r="E587" s="243"/>
      <c r="F587" s="243"/>
      <c r="G587" s="243"/>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295</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74">
        <v>278</v>
      </c>
      <c r="B588" s="175" t="s">
        <v>2202</v>
      </c>
      <c r="C588" s="185" t="s">
        <v>2203</v>
      </c>
      <c r="D588" s="176" t="s">
        <v>856</v>
      </c>
      <c r="E588" s="177">
        <v>1</v>
      </c>
      <c r="F588" s="178"/>
      <c r="G588" s="179">
        <f>ROUND(E588*F588,2)</f>
        <v>0</v>
      </c>
      <c r="H588" s="178"/>
      <c r="I588" s="179">
        <f>ROUND(E588*H588,2)</f>
        <v>0</v>
      </c>
      <c r="J588" s="178"/>
      <c r="K588" s="179">
        <f>ROUND(E588*J588,2)</f>
        <v>0</v>
      </c>
      <c r="L588" s="179">
        <v>21</v>
      </c>
      <c r="M588" s="179">
        <f>G588*(1+L588/100)</f>
        <v>0</v>
      </c>
      <c r="N588" s="179">
        <v>0</v>
      </c>
      <c r="O588" s="179">
        <f>ROUND(E588*N588,2)</f>
        <v>0</v>
      </c>
      <c r="P588" s="179">
        <v>0</v>
      </c>
      <c r="Q588" s="179">
        <f>ROUND(E588*P588,2)</f>
        <v>0</v>
      </c>
      <c r="R588" s="179"/>
      <c r="S588" s="179" t="s">
        <v>322</v>
      </c>
      <c r="T588" s="180" t="s">
        <v>291</v>
      </c>
      <c r="U588" s="160">
        <v>0</v>
      </c>
      <c r="V588" s="160">
        <f>ROUND(E588*U588,2)</f>
        <v>0</v>
      </c>
      <c r="W588" s="160"/>
      <c r="X588" s="150"/>
      <c r="Y588" s="150"/>
      <c r="Z588" s="150"/>
      <c r="AA588" s="150"/>
      <c r="AB588" s="150"/>
      <c r="AC588" s="150"/>
      <c r="AD588" s="150"/>
      <c r="AE588" s="150"/>
      <c r="AF588" s="150"/>
      <c r="AG588" s="150" t="s">
        <v>472</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242"/>
      <c r="D589" s="243"/>
      <c r="E589" s="243"/>
      <c r="F589" s="243"/>
      <c r="G589" s="243"/>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295</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74">
        <v>279</v>
      </c>
      <c r="B590" s="175" t="s">
        <v>2204</v>
      </c>
      <c r="C590" s="185" t="s">
        <v>2205</v>
      </c>
      <c r="D590" s="176" t="s">
        <v>1745</v>
      </c>
      <c r="E590" s="177">
        <v>1</v>
      </c>
      <c r="F590" s="178"/>
      <c r="G590" s="179">
        <f>ROUND(E590*F590,2)</f>
        <v>0</v>
      </c>
      <c r="H590" s="178"/>
      <c r="I590" s="179">
        <f>ROUND(E590*H590,2)</f>
        <v>0</v>
      </c>
      <c r="J590" s="178"/>
      <c r="K590" s="179">
        <f>ROUND(E590*J590,2)</f>
        <v>0</v>
      </c>
      <c r="L590" s="179">
        <v>21</v>
      </c>
      <c r="M590" s="179">
        <f>G590*(1+L590/100)</f>
        <v>0</v>
      </c>
      <c r="N590" s="179">
        <v>0</v>
      </c>
      <c r="O590" s="179">
        <f>ROUND(E590*N590,2)</f>
        <v>0</v>
      </c>
      <c r="P590" s="179">
        <v>0</v>
      </c>
      <c r="Q590" s="179">
        <f>ROUND(E590*P590,2)</f>
        <v>0</v>
      </c>
      <c r="R590" s="179"/>
      <c r="S590" s="179" t="s">
        <v>322</v>
      </c>
      <c r="T590" s="180" t="s">
        <v>291</v>
      </c>
      <c r="U590" s="160">
        <v>0</v>
      </c>
      <c r="V590" s="160">
        <f>ROUND(E590*U590,2)</f>
        <v>0</v>
      </c>
      <c r="W590" s="160"/>
      <c r="X590" s="150"/>
      <c r="Y590" s="150"/>
      <c r="Z590" s="150"/>
      <c r="AA590" s="150"/>
      <c r="AB590" s="150"/>
      <c r="AC590" s="150"/>
      <c r="AD590" s="150"/>
      <c r="AE590" s="150"/>
      <c r="AF590" s="150"/>
      <c r="AG590" s="150" t="s">
        <v>472</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242"/>
      <c r="D591" s="243"/>
      <c r="E591" s="243"/>
      <c r="F591" s="243"/>
      <c r="G591" s="243"/>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295</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74">
        <v>280</v>
      </c>
      <c r="B592" s="175" t="s">
        <v>2206</v>
      </c>
      <c r="C592" s="185" t="s">
        <v>2207</v>
      </c>
      <c r="D592" s="176" t="s">
        <v>1745</v>
      </c>
      <c r="E592" s="177">
        <v>1</v>
      </c>
      <c r="F592" s="178"/>
      <c r="G592" s="179">
        <f>ROUND(E592*F592,2)</f>
        <v>0</v>
      </c>
      <c r="H592" s="178"/>
      <c r="I592" s="179">
        <f>ROUND(E592*H592,2)</f>
        <v>0</v>
      </c>
      <c r="J592" s="178"/>
      <c r="K592" s="179">
        <f>ROUND(E592*J592,2)</f>
        <v>0</v>
      </c>
      <c r="L592" s="179">
        <v>21</v>
      </c>
      <c r="M592" s="179">
        <f>G592*(1+L592/100)</f>
        <v>0</v>
      </c>
      <c r="N592" s="179">
        <v>0</v>
      </c>
      <c r="O592" s="179">
        <f>ROUND(E592*N592,2)</f>
        <v>0</v>
      </c>
      <c r="P592" s="179">
        <v>0</v>
      </c>
      <c r="Q592" s="179">
        <f>ROUND(E592*P592,2)</f>
        <v>0</v>
      </c>
      <c r="R592" s="179"/>
      <c r="S592" s="179" t="s">
        <v>322</v>
      </c>
      <c r="T592" s="180" t="s">
        <v>291</v>
      </c>
      <c r="U592" s="160">
        <v>0</v>
      </c>
      <c r="V592" s="160">
        <f>ROUND(E592*U592,2)</f>
        <v>0</v>
      </c>
      <c r="W592" s="160"/>
      <c r="X592" s="150"/>
      <c r="Y592" s="150"/>
      <c r="Z592" s="150"/>
      <c r="AA592" s="150"/>
      <c r="AB592" s="150"/>
      <c r="AC592" s="150"/>
      <c r="AD592" s="150"/>
      <c r="AE592" s="150"/>
      <c r="AF592" s="150"/>
      <c r="AG592" s="150" t="s">
        <v>472</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242"/>
      <c r="D593" s="243"/>
      <c r="E593" s="243"/>
      <c r="F593" s="243"/>
      <c r="G593" s="243"/>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295</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74">
        <v>281</v>
      </c>
      <c r="B594" s="175" t="s">
        <v>2208</v>
      </c>
      <c r="C594" s="185" t="s">
        <v>2209</v>
      </c>
      <c r="D594" s="176" t="s">
        <v>1745</v>
      </c>
      <c r="E594" s="177">
        <v>2</v>
      </c>
      <c r="F594" s="178"/>
      <c r="G594" s="179">
        <f>ROUND(E594*F594,2)</f>
        <v>0</v>
      </c>
      <c r="H594" s="178"/>
      <c r="I594" s="179">
        <f>ROUND(E594*H594,2)</f>
        <v>0</v>
      </c>
      <c r="J594" s="178"/>
      <c r="K594" s="179">
        <f>ROUND(E594*J594,2)</f>
        <v>0</v>
      </c>
      <c r="L594" s="179">
        <v>21</v>
      </c>
      <c r="M594" s="179">
        <f>G594*(1+L594/100)</f>
        <v>0</v>
      </c>
      <c r="N594" s="179">
        <v>0</v>
      </c>
      <c r="O594" s="179">
        <f>ROUND(E594*N594,2)</f>
        <v>0</v>
      </c>
      <c r="P594" s="179">
        <v>0</v>
      </c>
      <c r="Q594" s="179">
        <f>ROUND(E594*P594,2)</f>
        <v>0</v>
      </c>
      <c r="R594" s="179"/>
      <c r="S594" s="179" t="s">
        <v>322</v>
      </c>
      <c r="T594" s="180" t="s">
        <v>291</v>
      </c>
      <c r="U594" s="160">
        <v>0</v>
      </c>
      <c r="V594" s="160">
        <f>ROUND(E594*U594,2)</f>
        <v>0</v>
      </c>
      <c r="W594" s="160"/>
      <c r="X594" s="150"/>
      <c r="Y594" s="150"/>
      <c r="Z594" s="150"/>
      <c r="AA594" s="150"/>
      <c r="AB594" s="150"/>
      <c r="AC594" s="150"/>
      <c r="AD594" s="150"/>
      <c r="AE594" s="150"/>
      <c r="AF594" s="150"/>
      <c r="AG594" s="150" t="s">
        <v>472</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42"/>
      <c r="D595" s="243"/>
      <c r="E595" s="243"/>
      <c r="F595" s="243"/>
      <c r="G595" s="243"/>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295</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ht="33.75" outlineLevel="1" x14ac:dyDescent="0.2">
      <c r="A596" s="174">
        <v>282</v>
      </c>
      <c r="B596" s="175" t="s">
        <v>2210</v>
      </c>
      <c r="C596" s="185" t="s">
        <v>2211</v>
      </c>
      <c r="D596" s="176" t="s">
        <v>856</v>
      </c>
      <c r="E596" s="177">
        <v>1</v>
      </c>
      <c r="F596" s="178"/>
      <c r="G596" s="179">
        <f>ROUND(E596*F596,2)</f>
        <v>0</v>
      </c>
      <c r="H596" s="178"/>
      <c r="I596" s="179">
        <f>ROUND(E596*H596,2)</f>
        <v>0</v>
      </c>
      <c r="J596" s="178"/>
      <c r="K596" s="179">
        <f>ROUND(E596*J596,2)</f>
        <v>0</v>
      </c>
      <c r="L596" s="179">
        <v>21</v>
      </c>
      <c r="M596" s="179">
        <f>G596*(1+L596/100)</f>
        <v>0</v>
      </c>
      <c r="N596" s="179">
        <v>0</v>
      </c>
      <c r="O596" s="179">
        <f>ROUND(E596*N596,2)</f>
        <v>0</v>
      </c>
      <c r="P596" s="179">
        <v>0</v>
      </c>
      <c r="Q596" s="179">
        <f>ROUND(E596*P596,2)</f>
        <v>0</v>
      </c>
      <c r="R596" s="179"/>
      <c r="S596" s="179" t="s">
        <v>322</v>
      </c>
      <c r="T596" s="180" t="s">
        <v>291</v>
      </c>
      <c r="U596" s="160">
        <v>0</v>
      </c>
      <c r="V596" s="160">
        <f>ROUND(E596*U596,2)</f>
        <v>0</v>
      </c>
      <c r="W596" s="160"/>
      <c r="X596" s="150"/>
      <c r="Y596" s="150"/>
      <c r="Z596" s="150"/>
      <c r="AA596" s="150"/>
      <c r="AB596" s="150"/>
      <c r="AC596" s="150"/>
      <c r="AD596" s="150"/>
      <c r="AE596" s="150"/>
      <c r="AF596" s="150"/>
      <c r="AG596" s="150" t="s">
        <v>472</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244" t="s">
        <v>2212</v>
      </c>
      <c r="D597" s="245"/>
      <c r="E597" s="245"/>
      <c r="F597" s="245"/>
      <c r="G597" s="245"/>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294</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46"/>
      <c r="D598" s="247"/>
      <c r="E598" s="247"/>
      <c r="F598" s="247"/>
      <c r="G598" s="247"/>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295</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74">
        <v>283</v>
      </c>
      <c r="B599" s="175" t="s">
        <v>2213</v>
      </c>
      <c r="C599" s="185" t="s">
        <v>2214</v>
      </c>
      <c r="D599" s="176" t="s">
        <v>1745</v>
      </c>
      <c r="E599" s="177">
        <v>4</v>
      </c>
      <c r="F599" s="178"/>
      <c r="G599" s="179">
        <f>ROUND(E599*F599,2)</f>
        <v>0</v>
      </c>
      <c r="H599" s="178"/>
      <c r="I599" s="179">
        <f>ROUND(E599*H599,2)</f>
        <v>0</v>
      </c>
      <c r="J599" s="178"/>
      <c r="K599" s="179">
        <f>ROUND(E599*J599,2)</f>
        <v>0</v>
      </c>
      <c r="L599" s="179">
        <v>21</v>
      </c>
      <c r="M599" s="179">
        <f>G599*(1+L599/100)</f>
        <v>0</v>
      </c>
      <c r="N599" s="179">
        <v>0</v>
      </c>
      <c r="O599" s="179">
        <f>ROUND(E599*N599,2)</f>
        <v>0</v>
      </c>
      <c r="P599" s="179">
        <v>0</v>
      </c>
      <c r="Q599" s="179">
        <f>ROUND(E599*P599,2)</f>
        <v>0</v>
      </c>
      <c r="R599" s="179"/>
      <c r="S599" s="179" t="s">
        <v>322</v>
      </c>
      <c r="T599" s="180" t="s">
        <v>291</v>
      </c>
      <c r="U599" s="160">
        <v>0</v>
      </c>
      <c r="V599" s="160">
        <f>ROUND(E599*U599,2)</f>
        <v>0</v>
      </c>
      <c r="W599" s="160"/>
      <c r="X599" s="150"/>
      <c r="Y599" s="150"/>
      <c r="Z599" s="150"/>
      <c r="AA599" s="150"/>
      <c r="AB599" s="150"/>
      <c r="AC599" s="150"/>
      <c r="AD599" s="150"/>
      <c r="AE599" s="150"/>
      <c r="AF599" s="150"/>
      <c r="AG599" s="150" t="s">
        <v>472</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42"/>
      <c r="D600" s="243"/>
      <c r="E600" s="243"/>
      <c r="F600" s="243"/>
      <c r="G600" s="243"/>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295</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74">
        <v>284</v>
      </c>
      <c r="B601" s="175" t="s">
        <v>2215</v>
      </c>
      <c r="C601" s="185" t="s">
        <v>2216</v>
      </c>
      <c r="D601" s="176" t="s">
        <v>856</v>
      </c>
      <c r="E601" s="177">
        <v>1</v>
      </c>
      <c r="F601" s="178"/>
      <c r="G601" s="179">
        <f>ROUND(E601*F601,2)</f>
        <v>0</v>
      </c>
      <c r="H601" s="178"/>
      <c r="I601" s="179">
        <f>ROUND(E601*H601,2)</f>
        <v>0</v>
      </c>
      <c r="J601" s="178"/>
      <c r="K601" s="179">
        <f>ROUND(E601*J601,2)</f>
        <v>0</v>
      </c>
      <c r="L601" s="179">
        <v>21</v>
      </c>
      <c r="M601" s="179">
        <f>G601*(1+L601/100)</f>
        <v>0</v>
      </c>
      <c r="N601" s="179">
        <v>0</v>
      </c>
      <c r="O601" s="179">
        <f>ROUND(E601*N601,2)</f>
        <v>0</v>
      </c>
      <c r="P601" s="179">
        <v>0</v>
      </c>
      <c r="Q601" s="179">
        <f>ROUND(E601*P601,2)</f>
        <v>0</v>
      </c>
      <c r="R601" s="179"/>
      <c r="S601" s="179" t="s">
        <v>322</v>
      </c>
      <c r="T601" s="180" t="s">
        <v>291</v>
      </c>
      <c r="U601" s="160">
        <v>0</v>
      </c>
      <c r="V601" s="160">
        <f>ROUND(E601*U601,2)</f>
        <v>0</v>
      </c>
      <c r="W601" s="160"/>
      <c r="X601" s="150"/>
      <c r="Y601" s="150"/>
      <c r="Z601" s="150"/>
      <c r="AA601" s="150"/>
      <c r="AB601" s="150"/>
      <c r="AC601" s="150"/>
      <c r="AD601" s="150"/>
      <c r="AE601" s="150"/>
      <c r="AF601" s="150"/>
      <c r="AG601" s="150" t="s">
        <v>472</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242"/>
      <c r="D602" s="243"/>
      <c r="E602" s="243"/>
      <c r="F602" s="243"/>
      <c r="G602" s="243"/>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295</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74">
        <v>285</v>
      </c>
      <c r="B603" s="175" t="s">
        <v>2217</v>
      </c>
      <c r="C603" s="185" t="s">
        <v>2218</v>
      </c>
      <c r="D603" s="176" t="s">
        <v>856</v>
      </c>
      <c r="E603" s="177">
        <v>1</v>
      </c>
      <c r="F603" s="178"/>
      <c r="G603" s="179">
        <f>ROUND(E603*F603,2)</f>
        <v>0</v>
      </c>
      <c r="H603" s="178"/>
      <c r="I603" s="179">
        <f>ROUND(E603*H603,2)</f>
        <v>0</v>
      </c>
      <c r="J603" s="178"/>
      <c r="K603" s="179">
        <f>ROUND(E603*J603,2)</f>
        <v>0</v>
      </c>
      <c r="L603" s="179">
        <v>21</v>
      </c>
      <c r="M603" s="179">
        <f>G603*(1+L603/100)</f>
        <v>0</v>
      </c>
      <c r="N603" s="179">
        <v>0</v>
      </c>
      <c r="O603" s="179">
        <f>ROUND(E603*N603,2)</f>
        <v>0</v>
      </c>
      <c r="P603" s="179">
        <v>0</v>
      </c>
      <c r="Q603" s="179">
        <f>ROUND(E603*P603,2)</f>
        <v>0</v>
      </c>
      <c r="R603" s="179"/>
      <c r="S603" s="179" t="s">
        <v>322</v>
      </c>
      <c r="T603" s="180" t="s">
        <v>291</v>
      </c>
      <c r="U603" s="160">
        <v>0</v>
      </c>
      <c r="V603" s="160">
        <f>ROUND(E603*U603,2)</f>
        <v>0</v>
      </c>
      <c r="W603" s="160"/>
      <c r="X603" s="150"/>
      <c r="Y603" s="150"/>
      <c r="Z603" s="150"/>
      <c r="AA603" s="150"/>
      <c r="AB603" s="150"/>
      <c r="AC603" s="150"/>
      <c r="AD603" s="150"/>
      <c r="AE603" s="150"/>
      <c r="AF603" s="150"/>
      <c r="AG603" s="150" t="s">
        <v>472</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242"/>
      <c r="D604" s="243"/>
      <c r="E604" s="243"/>
      <c r="F604" s="243"/>
      <c r="G604" s="243"/>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295</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74">
        <v>286</v>
      </c>
      <c r="B605" s="175" t="s">
        <v>2219</v>
      </c>
      <c r="C605" s="185" t="s">
        <v>2220</v>
      </c>
      <c r="D605" s="176" t="s">
        <v>856</v>
      </c>
      <c r="E605" s="177">
        <v>2</v>
      </c>
      <c r="F605" s="178"/>
      <c r="G605" s="179">
        <f>ROUND(E605*F605,2)</f>
        <v>0</v>
      </c>
      <c r="H605" s="178"/>
      <c r="I605" s="179">
        <f>ROUND(E605*H605,2)</f>
        <v>0</v>
      </c>
      <c r="J605" s="178"/>
      <c r="K605" s="179">
        <f>ROUND(E605*J605,2)</f>
        <v>0</v>
      </c>
      <c r="L605" s="179">
        <v>21</v>
      </c>
      <c r="M605" s="179">
        <f>G605*(1+L605/100)</f>
        <v>0</v>
      </c>
      <c r="N605" s="179">
        <v>0</v>
      </c>
      <c r="O605" s="179">
        <f>ROUND(E605*N605,2)</f>
        <v>0</v>
      </c>
      <c r="P605" s="179">
        <v>0</v>
      </c>
      <c r="Q605" s="179">
        <f>ROUND(E605*P605,2)</f>
        <v>0</v>
      </c>
      <c r="R605" s="179"/>
      <c r="S605" s="179" t="s">
        <v>322</v>
      </c>
      <c r="T605" s="180" t="s">
        <v>291</v>
      </c>
      <c r="U605" s="160">
        <v>0</v>
      </c>
      <c r="V605" s="160">
        <f>ROUND(E605*U605,2)</f>
        <v>0</v>
      </c>
      <c r="W605" s="160"/>
      <c r="X605" s="150"/>
      <c r="Y605" s="150"/>
      <c r="Z605" s="150"/>
      <c r="AA605" s="150"/>
      <c r="AB605" s="150"/>
      <c r="AC605" s="150"/>
      <c r="AD605" s="150"/>
      <c r="AE605" s="150"/>
      <c r="AF605" s="150"/>
      <c r="AG605" s="150" t="s">
        <v>472</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42"/>
      <c r="D606" s="243"/>
      <c r="E606" s="243"/>
      <c r="F606" s="243"/>
      <c r="G606" s="243"/>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295</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74">
        <v>287</v>
      </c>
      <c r="B607" s="175" t="s">
        <v>2221</v>
      </c>
      <c r="C607" s="185" t="s">
        <v>2222</v>
      </c>
      <c r="D607" s="176" t="s">
        <v>856</v>
      </c>
      <c r="E607" s="177">
        <v>1</v>
      </c>
      <c r="F607" s="178"/>
      <c r="G607" s="179">
        <f>ROUND(E607*F607,2)</f>
        <v>0</v>
      </c>
      <c r="H607" s="178"/>
      <c r="I607" s="179">
        <f>ROUND(E607*H607,2)</f>
        <v>0</v>
      </c>
      <c r="J607" s="178"/>
      <c r="K607" s="179">
        <f>ROUND(E607*J607,2)</f>
        <v>0</v>
      </c>
      <c r="L607" s="179">
        <v>21</v>
      </c>
      <c r="M607" s="179">
        <f>G607*(1+L607/100)</f>
        <v>0</v>
      </c>
      <c r="N607" s="179">
        <v>0</v>
      </c>
      <c r="O607" s="179">
        <f>ROUND(E607*N607,2)</f>
        <v>0</v>
      </c>
      <c r="P607" s="179">
        <v>0</v>
      </c>
      <c r="Q607" s="179">
        <f>ROUND(E607*P607,2)</f>
        <v>0</v>
      </c>
      <c r="R607" s="179"/>
      <c r="S607" s="179" t="s">
        <v>322</v>
      </c>
      <c r="T607" s="180" t="s">
        <v>291</v>
      </c>
      <c r="U607" s="160">
        <v>0</v>
      </c>
      <c r="V607" s="160">
        <f>ROUND(E607*U607,2)</f>
        <v>0</v>
      </c>
      <c r="W607" s="160"/>
      <c r="X607" s="150"/>
      <c r="Y607" s="150"/>
      <c r="Z607" s="150"/>
      <c r="AA607" s="150"/>
      <c r="AB607" s="150"/>
      <c r="AC607" s="150"/>
      <c r="AD607" s="150"/>
      <c r="AE607" s="150"/>
      <c r="AF607" s="150"/>
      <c r="AG607" s="150" t="s">
        <v>472</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57"/>
      <c r="B608" s="158"/>
      <c r="C608" s="242"/>
      <c r="D608" s="243"/>
      <c r="E608" s="243"/>
      <c r="F608" s="243"/>
      <c r="G608" s="243"/>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295</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ht="22.5" outlineLevel="1" x14ac:dyDescent="0.2">
      <c r="A609" s="174">
        <v>288</v>
      </c>
      <c r="B609" s="175" t="s">
        <v>2223</v>
      </c>
      <c r="C609" s="185" t="s">
        <v>2224</v>
      </c>
      <c r="D609" s="176" t="s">
        <v>1745</v>
      </c>
      <c r="E609" s="177">
        <v>1</v>
      </c>
      <c r="F609" s="178"/>
      <c r="G609" s="179">
        <f>ROUND(E609*F609,2)</f>
        <v>0</v>
      </c>
      <c r="H609" s="178"/>
      <c r="I609" s="179">
        <f>ROUND(E609*H609,2)</f>
        <v>0</v>
      </c>
      <c r="J609" s="178"/>
      <c r="K609" s="179">
        <f>ROUND(E609*J609,2)</f>
        <v>0</v>
      </c>
      <c r="L609" s="179">
        <v>21</v>
      </c>
      <c r="M609" s="179">
        <f>G609*(1+L609/100)</f>
        <v>0</v>
      </c>
      <c r="N609" s="179">
        <v>0</v>
      </c>
      <c r="O609" s="179">
        <f>ROUND(E609*N609,2)</f>
        <v>0</v>
      </c>
      <c r="P609" s="179">
        <v>0</v>
      </c>
      <c r="Q609" s="179">
        <f>ROUND(E609*P609,2)</f>
        <v>0</v>
      </c>
      <c r="R609" s="179"/>
      <c r="S609" s="179" t="s">
        <v>322</v>
      </c>
      <c r="T609" s="180" t="s">
        <v>291</v>
      </c>
      <c r="U609" s="160">
        <v>0</v>
      </c>
      <c r="V609" s="160">
        <f>ROUND(E609*U609,2)</f>
        <v>0</v>
      </c>
      <c r="W609" s="160"/>
      <c r="X609" s="150"/>
      <c r="Y609" s="150"/>
      <c r="Z609" s="150"/>
      <c r="AA609" s="150"/>
      <c r="AB609" s="150"/>
      <c r="AC609" s="150"/>
      <c r="AD609" s="150"/>
      <c r="AE609" s="150"/>
      <c r="AF609" s="150"/>
      <c r="AG609" s="150" t="s">
        <v>1746</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242"/>
      <c r="D610" s="243"/>
      <c r="E610" s="243"/>
      <c r="F610" s="243"/>
      <c r="G610" s="243"/>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295</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74">
        <v>289</v>
      </c>
      <c r="B611" s="175" t="s">
        <v>2225</v>
      </c>
      <c r="C611" s="185" t="s">
        <v>2226</v>
      </c>
      <c r="D611" s="176" t="s">
        <v>1745</v>
      </c>
      <c r="E611" s="177">
        <v>1</v>
      </c>
      <c r="F611" s="178"/>
      <c r="G611" s="179">
        <f>ROUND(E611*F611,2)</f>
        <v>0</v>
      </c>
      <c r="H611" s="178"/>
      <c r="I611" s="179">
        <f>ROUND(E611*H611,2)</f>
        <v>0</v>
      </c>
      <c r="J611" s="178"/>
      <c r="K611" s="179">
        <f>ROUND(E611*J611,2)</f>
        <v>0</v>
      </c>
      <c r="L611" s="179">
        <v>21</v>
      </c>
      <c r="M611" s="179">
        <f>G611*(1+L611/100)</f>
        <v>0</v>
      </c>
      <c r="N611" s="179">
        <v>0</v>
      </c>
      <c r="O611" s="179">
        <f>ROUND(E611*N611,2)</f>
        <v>0</v>
      </c>
      <c r="P611" s="179">
        <v>0</v>
      </c>
      <c r="Q611" s="179">
        <f>ROUND(E611*P611,2)</f>
        <v>0</v>
      </c>
      <c r="R611" s="179"/>
      <c r="S611" s="179" t="s">
        <v>322</v>
      </c>
      <c r="T611" s="180" t="s">
        <v>291</v>
      </c>
      <c r="U611" s="160">
        <v>0</v>
      </c>
      <c r="V611" s="160">
        <f>ROUND(E611*U611,2)</f>
        <v>0</v>
      </c>
      <c r="W611" s="160"/>
      <c r="X611" s="150"/>
      <c r="Y611" s="150"/>
      <c r="Z611" s="150"/>
      <c r="AA611" s="150"/>
      <c r="AB611" s="150"/>
      <c r="AC611" s="150"/>
      <c r="AD611" s="150"/>
      <c r="AE611" s="150"/>
      <c r="AF611" s="150"/>
      <c r="AG611" s="150" t="s">
        <v>1746</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242"/>
      <c r="D612" s="243"/>
      <c r="E612" s="243"/>
      <c r="F612" s="243"/>
      <c r="G612" s="243"/>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295</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74">
        <v>290</v>
      </c>
      <c r="B613" s="175" t="s">
        <v>2227</v>
      </c>
      <c r="C613" s="185" t="s">
        <v>2228</v>
      </c>
      <c r="D613" s="176" t="s">
        <v>1745</v>
      </c>
      <c r="E613" s="177">
        <v>3</v>
      </c>
      <c r="F613" s="178"/>
      <c r="G613" s="179">
        <f>ROUND(E613*F613,2)</f>
        <v>0</v>
      </c>
      <c r="H613" s="178"/>
      <c r="I613" s="179">
        <f>ROUND(E613*H613,2)</f>
        <v>0</v>
      </c>
      <c r="J613" s="178"/>
      <c r="K613" s="179">
        <f>ROUND(E613*J613,2)</f>
        <v>0</v>
      </c>
      <c r="L613" s="179">
        <v>21</v>
      </c>
      <c r="M613" s="179">
        <f>G613*(1+L613/100)</f>
        <v>0</v>
      </c>
      <c r="N613" s="179">
        <v>0</v>
      </c>
      <c r="O613" s="179">
        <f>ROUND(E613*N613,2)</f>
        <v>0</v>
      </c>
      <c r="P613" s="179">
        <v>0</v>
      </c>
      <c r="Q613" s="179">
        <f>ROUND(E613*P613,2)</f>
        <v>0</v>
      </c>
      <c r="R613" s="179"/>
      <c r="S613" s="179" t="s">
        <v>322</v>
      </c>
      <c r="T613" s="180" t="s">
        <v>291</v>
      </c>
      <c r="U613" s="160">
        <v>0</v>
      </c>
      <c r="V613" s="160">
        <f>ROUND(E613*U613,2)</f>
        <v>0</v>
      </c>
      <c r="W613" s="160"/>
      <c r="X613" s="150"/>
      <c r="Y613" s="150"/>
      <c r="Z613" s="150"/>
      <c r="AA613" s="150"/>
      <c r="AB613" s="150"/>
      <c r="AC613" s="150"/>
      <c r="AD613" s="150"/>
      <c r="AE613" s="150"/>
      <c r="AF613" s="150"/>
      <c r="AG613" s="150" t="s">
        <v>1746</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242"/>
      <c r="D614" s="243"/>
      <c r="E614" s="243"/>
      <c r="F614" s="243"/>
      <c r="G614" s="243"/>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295</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74">
        <v>291</v>
      </c>
      <c r="B615" s="175" t="s">
        <v>2229</v>
      </c>
      <c r="C615" s="185" t="s">
        <v>2230</v>
      </c>
      <c r="D615" s="176" t="s">
        <v>1745</v>
      </c>
      <c r="E615" s="177">
        <v>6</v>
      </c>
      <c r="F615" s="178"/>
      <c r="G615" s="179">
        <f>ROUND(E615*F615,2)</f>
        <v>0</v>
      </c>
      <c r="H615" s="178"/>
      <c r="I615" s="179">
        <f>ROUND(E615*H615,2)</f>
        <v>0</v>
      </c>
      <c r="J615" s="178"/>
      <c r="K615" s="179">
        <f>ROUND(E615*J615,2)</f>
        <v>0</v>
      </c>
      <c r="L615" s="179">
        <v>21</v>
      </c>
      <c r="M615" s="179">
        <f>G615*(1+L615/100)</f>
        <v>0</v>
      </c>
      <c r="N615" s="179">
        <v>0</v>
      </c>
      <c r="O615" s="179">
        <f>ROUND(E615*N615,2)</f>
        <v>0</v>
      </c>
      <c r="P615" s="179">
        <v>0</v>
      </c>
      <c r="Q615" s="179">
        <f>ROUND(E615*P615,2)</f>
        <v>0</v>
      </c>
      <c r="R615" s="179"/>
      <c r="S615" s="179" t="s">
        <v>322</v>
      </c>
      <c r="T615" s="180" t="s">
        <v>291</v>
      </c>
      <c r="U615" s="160">
        <v>0</v>
      </c>
      <c r="V615" s="160">
        <f>ROUND(E615*U615,2)</f>
        <v>0</v>
      </c>
      <c r="W615" s="160"/>
      <c r="X615" s="150"/>
      <c r="Y615" s="150"/>
      <c r="Z615" s="150"/>
      <c r="AA615" s="150"/>
      <c r="AB615" s="150"/>
      <c r="AC615" s="150"/>
      <c r="AD615" s="150"/>
      <c r="AE615" s="150"/>
      <c r="AF615" s="150"/>
      <c r="AG615" s="150" t="s">
        <v>1746</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242"/>
      <c r="D616" s="243"/>
      <c r="E616" s="243"/>
      <c r="F616" s="243"/>
      <c r="G616" s="243"/>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295</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74">
        <v>292</v>
      </c>
      <c r="B617" s="175" t="s">
        <v>2231</v>
      </c>
      <c r="C617" s="185" t="s">
        <v>2232</v>
      </c>
      <c r="D617" s="176" t="s">
        <v>1745</v>
      </c>
      <c r="E617" s="177">
        <v>1</v>
      </c>
      <c r="F617" s="178"/>
      <c r="G617" s="179">
        <f>ROUND(E617*F617,2)</f>
        <v>0</v>
      </c>
      <c r="H617" s="178"/>
      <c r="I617" s="179">
        <f>ROUND(E617*H617,2)</f>
        <v>0</v>
      </c>
      <c r="J617" s="178"/>
      <c r="K617" s="179">
        <f>ROUND(E617*J617,2)</f>
        <v>0</v>
      </c>
      <c r="L617" s="179">
        <v>21</v>
      </c>
      <c r="M617" s="179">
        <f>G617*(1+L617/100)</f>
        <v>0</v>
      </c>
      <c r="N617" s="179">
        <v>0</v>
      </c>
      <c r="O617" s="179">
        <f>ROUND(E617*N617,2)</f>
        <v>0</v>
      </c>
      <c r="P617" s="179">
        <v>0</v>
      </c>
      <c r="Q617" s="179">
        <f>ROUND(E617*P617,2)</f>
        <v>0</v>
      </c>
      <c r="R617" s="179"/>
      <c r="S617" s="179" t="s">
        <v>322</v>
      </c>
      <c r="T617" s="180" t="s">
        <v>291</v>
      </c>
      <c r="U617" s="160">
        <v>0</v>
      </c>
      <c r="V617" s="160">
        <f>ROUND(E617*U617,2)</f>
        <v>0</v>
      </c>
      <c r="W617" s="160"/>
      <c r="X617" s="150"/>
      <c r="Y617" s="150"/>
      <c r="Z617" s="150"/>
      <c r="AA617" s="150"/>
      <c r="AB617" s="150"/>
      <c r="AC617" s="150"/>
      <c r="AD617" s="150"/>
      <c r="AE617" s="150"/>
      <c r="AF617" s="150"/>
      <c r="AG617" s="150" t="s">
        <v>1746</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242"/>
      <c r="D618" s="243"/>
      <c r="E618" s="243"/>
      <c r="F618" s="243"/>
      <c r="G618" s="243"/>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295</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x14ac:dyDescent="0.2">
      <c r="A619" s="168" t="s">
        <v>285</v>
      </c>
      <c r="B619" s="169" t="s">
        <v>185</v>
      </c>
      <c r="C619" s="184" t="s">
        <v>186</v>
      </c>
      <c r="D619" s="170"/>
      <c r="E619" s="171"/>
      <c r="F619" s="172"/>
      <c r="G619" s="172">
        <f>SUMIF(AG620:AG629,"&lt;&gt;NOR",G620:G629)</f>
        <v>0</v>
      </c>
      <c r="H619" s="172"/>
      <c r="I619" s="172">
        <f>SUM(I620:I629)</f>
        <v>0</v>
      </c>
      <c r="J619" s="172"/>
      <c r="K619" s="172">
        <f>SUM(K620:K629)</f>
        <v>0</v>
      </c>
      <c r="L619" s="172"/>
      <c r="M619" s="172">
        <f>SUM(M620:M629)</f>
        <v>0</v>
      </c>
      <c r="N619" s="172"/>
      <c r="O619" s="172">
        <f>SUM(O620:O629)</f>
        <v>0</v>
      </c>
      <c r="P619" s="172"/>
      <c r="Q619" s="172">
        <f>SUM(Q620:Q629)</f>
        <v>0</v>
      </c>
      <c r="R619" s="172"/>
      <c r="S619" s="172"/>
      <c r="T619" s="173"/>
      <c r="U619" s="167"/>
      <c r="V619" s="167">
        <f>SUM(V620:V629)</f>
        <v>0</v>
      </c>
      <c r="W619" s="167"/>
      <c r="AG619" t="s">
        <v>286</v>
      </c>
    </row>
    <row r="620" spans="1:60" outlineLevel="1" x14ac:dyDescent="0.2">
      <c r="A620" s="174">
        <v>293</v>
      </c>
      <c r="B620" s="175" t="s">
        <v>2233</v>
      </c>
      <c r="C620" s="185" t="s">
        <v>2234</v>
      </c>
      <c r="D620" s="176" t="s">
        <v>856</v>
      </c>
      <c r="E620" s="177">
        <v>1</v>
      </c>
      <c r="F620" s="178"/>
      <c r="G620" s="179">
        <f>ROUND(E620*F620,2)</f>
        <v>0</v>
      </c>
      <c r="H620" s="178"/>
      <c r="I620" s="179">
        <f>ROUND(E620*H620,2)</f>
        <v>0</v>
      </c>
      <c r="J620" s="178"/>
      <c r="K620" s="179">
        <f>ROUND(E620*J620,2)</f>
        <v>0</v>
      </c>
      <c r="L620" s="179">
        <v>21</v>
      </c>
      <c r="M620" s="179">
        <f>G620*(1+L620/100)</f>
        <v>0</v>
      </c>
      <c r="N620" s="179">
        <v>0</v>
      </c>
      <c r="O620" s="179">
        <f>ROUND(E620*N620,2)</f>
        <v>0</v>
      </c>
      <c r="P620" s="179">
        <v>0</v>
      </c>
      <c r="Q620" s="179">
        <f>ROUND(E620*P620,2)</f>
        <v>0</v>
      </c>
      <c r="R620" s="179"/>
      <c r="S620" s="179" t="s">
        <v>322</v>
      </c>
      <c r="T620" s="180" t="s">
        <v>291</v>
      </c>
      <c r="U620" s="160">
        <v>0</v>
      </c>
      <c r="V620" s="160">
        <f>ROUND(E620*U620,2)</f>
        <v>0</v>
      </c>
      <c r="W620" s="160"/>
      <c r="X620" s="150"/>
      <c r="Y620" s="150"/>
      <c r="Z620" s="150"/>
      <c r="AA620" s="150"/>
      <c r="AB620" s="150"/>
      <c r="AC620" s="150"/>
      <c r="AD620" s="150"/>
      <c r="AE620" s="150"/>
      <c r="AF620" s="150"/>
      <c r="AG620" s="150" t="s">
        <v>472</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186" t="s">
        <v>2235</v>
      </c>
      <c r="D621" s="165"/>
      <c r="E621" s="166"/>
      <c r="F621" s="160"/>
      <c r="G621" s="160"/>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315</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186" t="s">
        <v>2236</v>
      </c>
      <c r="D622" s="165"/>
      <c r="E622" s="166"/>
      <c r="F622" s="160"/>
      <c r="G622" s="160"/>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315</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186" t="s">
        <v>2237</v>
      </c>
      <c r="D623" s="165"/>
      <c r="E623" s="166"/>
      <c r="F623" s="160"/>
      <c r="G623" s="160"/>
      <c r="H623" s="160"/>
      <c r="I623" s="160"/>
      <c r="J623" s="160"/>
      <c r="K623" s="160"/>
      <c r="L623" s="160"/>
      <c r="M623" s="160"/>
      <c r="N623" s="160"/>
      <c r="O623" s="160"/>
      <c r="P623" s="160"/>
      <c r="Q623" s="160"/>
      <c r="R623" s="160"/>
      <c r="S623" s="160"/>
      <c r="T623" s="160"/>
      <c r="U623" s="160"/>
      <c r="V623" s="160"/>
      <c r="W623" s="160"/>
      <c r="X623" s="150"/>
      <c r="Y623" s="150"/>
      <c r="Z623" s="150"/>
      <c r="AA623" s="150"/>
      <c r="AB623" s="150"/>
      <c r="AC623" s="150"/>
      <c r="AD623" s="150"/>
      <c r="AE623" s="150"/>
      <c r="AF623" s="150"/>
      <c r="AG623" s="150" t="s">
        <v>315</v>
      </c>
      <c r="AH623" s="150">
        <v>0</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186" t="s">
        <v>2238</v>
      </c>
      <c r="D624" s="165"/>
      <c r="E624" s="166"/>
      <c r="F624" s="160"/>
      <c r="G624" s="160"/>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315</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186" t="s">
        <v>2239</v>
      </c>
      <c r="D625" s="165"/>
      <c r="E625" s="166"/>
      <c r="F625" s="160"/>
      <c r="G625" s="160"/>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315</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186" t="s">
        <v>92</v>
      </c>
      <c r="D626" s="165"/>
      <c r="E626" s="166">
        <v>1</v>
      </c>
      <c r="F626" s="160"/>
      <c r="G626" s="160"/>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315</v>
      </c>
      <c r="AH626" s="150">
        <v>0</v>
      </c>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246"/>
      <c r="D627" s="247"/>
      <c r="E627" s="247"/>
      <c r="F627" s="247"/>
      <c r="G627" s="247"/>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295</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74">
        <v>294</v>
      </c>
      <c r="B628" s="175" t="s">
        <v>2240</v>
      </c>
      <c r="C628" s="185" t="s">
        <v>2241</v>
      </c>
      <c r="D628" s="176" t="s">
        <v>856</v>
      </c>
      <c r="E628" s="177">
        <v>1</v>
      </c>
      <c r="F628" s="178"/>
      <c r="G628" s="179">
        <f>ROUND(E628*F628,2)</f>
        <v>0</v>
      </c>
      <c r="H628" s="178"/>
      <c r="I628" s="179">
        <f>ROUND(E628*H628,2)</f>
        <v>0</v>
      </c>
      <c r="J628" s="178"/>
      <c r="K628" s="179">
        <f>ROUND(E628*J628,2)</f>
        <v>0</v>
      </c>
      <c r="L628" s="179">
        <v>21</v>
      </c>
      <c r="M628" s="179">
        <f>G628*(1+L628/100)</f>
        <v>0</v>
      </c>
      <c r="N628" s="179">
        <v>0</v>
      </c>
      <c r="O628" s="179">
        <f>ROUND(E628*N628,2)</f>
        <v>0</v>
      </c>
      <c r="P628" s="179">
        <v>0</v>
      </c>
      <c r="Q628" s="179">
        <f>ROUND(E628*P628,2)</f>
        <v>0</v>
      </c>
      <c r="R628" s="179"/>
      <c r="S628" s="179" t="s">
        <v>322</v>
      </c>
      <c r="T628" s="180" t="s">
        <v>291</v>
      </c>
      <c r="U628" s="160">
        <v>0</v>
      </c>
      <c r="V628" s="160">
        <f>ROUND(E628*U628,2)</f>
        <v>0</v>
      </c>
      <c r="W628" s="160"/>
      <c r="X628" s="150"/>
      <c r="Y628" s="150"/>
      <c r="Z628" s="150"/>
      <c r="AA628" s="150"/>
      <c r="AB628" s="150"/>
      <c r="AC628" s="150"/>
      <c r="AD628" s="150"/>
      <c r="AE628" s="150"/>
      <c r="AF628" s="150"/>
      <c r="AG628" s="150" t="s">
        <v>1746</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242"/>
      <c r="D629" s="243"/>
      <c r="E629" s="243"/>
      <c r="F629" s="243"/>
      <c r="G629" s="243"/>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295</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x14ac:dyDescent="0.2">
      <c r="A630" s="168" t="s">
        <v>285</v>
      </c>
      <c r="B630" s="169" t="s">
        <v>187</v>
      </c>
      <c r="C630" s="184" t="s">
        <v>188</v>
      </c>
      <c r="D630" s="170"/>
      <c r="E630" s="171"/>
      <c r="F630" s="172"/>
      <c r="G630" s="172">
        <f>SUMIF(AG631:AG712,"&lt;&gt;NOR",G631:G712)</f>
        <v>0</v>
      </c>
      <c r="H630" s="172"/>
      <c r="I630" s="172">
        <f>SUM(I631:I712)</f>
        <v>0</v>
      </c>
      <c r="J630" s="172"/>
      <c r="K630" s="172">
        <f>SUM(K631:K712)</f>
        <v>0</v>
      </c>
      <c r="L630" s="172"/>
      <c r="M630" s="172">
        <f>SUM(M631:M712)</f>
        <v>0</v>
      </c>
      <c r="N630" s="172"/>
      <c r="O630" s="172">
        <f>SUM(O631:O712)</f>
        <v>0</v>
      </c>
      <c r="P630" s="172"/>
      <c r="Q630" s="172">
        <f>SUM(Q631:Q712)</f>
        <v>0</v>
      </c>
      <c r="R630" s="172"/>
      <c r="S630" s="172"/>
      <c r="T630" s="173"/>
      <c r="U630" s="167"/>
      <c r="V630" s="167">
        <f>SUM(V631:V712)</f>
        <v>0</v>
      </c>
      <c r="W630" s="167"/>
      <c r="AG630" t="s">
        <v>286</v>
      </c>
    </row>
    <row r="631" spans="1:60" ht="33.75" outlineLevel="1" x14ac:dyDescent="0.2">
      <c r="A631" s="174">
        <v>295</v>
      </c>
      <c r="B631" s="175" t="s">
        <v>2242</v>
      </c>
      <c r="C631" s="185" t="s">
        <v>2243</v>
      </c>
      <c r="D631" s="176" t="s">
        <v>856</v>
      </c>
      <c r="E631" s="177">
        <v>38</v>
      </c>
      <c r="F631" s="178"/>
      <c r="G631" s="179">
        <f>ROUND(E631*F631,2)</f>
        <v>0</v>
      </c>
      <c r="H631" s="178"/>
      <c r="I631" s="179">
        <f>ROUND(E631*H631,2)</f>
        <v>0</v>
      </c>
      <c r="J631" s="178"/>
      <c r="K631" s="179">
        <f>ROUND(E631*J631,2)</f>
        <v>0</v>
      </c>
      <c r="L631" s="179">
        <v>21</v>
      </c>
      <c r="M631" s="179">
        <f>G631*(1+L631/100)</f>
        <v>0</v>
      </c>
      <c r="N631" s="179">
        <v>0</v>
      </c>
      <c r="O631" s="179">
        <f>ROUND(E631*N631,2)</f>
        <v>0</v>
      </c>
      <c r="P631" s="179">
        <v>0</v>
      </c>
      <c r="Q631" s="179">
        <f>ROUND(E631*P631,2)</f>
        <v>0</v>
      </c>
      <c r="R631" s="179"/>
      <c r="S631" s="179" t="s">
        <v>322</v>
      </c>
      <c r="T631" s="180" t="s">
        <v>291</v>
      </c>
      <c r="U631" s="160">
        <v>0</v>
      </c>
      <c r="V631" s="160">
        <f>ROUND(E631*U631,2)</f>
        <v>0</v>
      </c>
      <c r="W631" s="160"/>
      <c r="X631" s="150"/>
      <c r="Y631" s="150"/>
      <c r="Z631" s="150"/>
      <c r="AA631" s="150"/>
      <c r="AB631" s="150"/>
      <c r="AC631" s="150"/>
      <c r="AD631" s="150"/>
      <c r="AE631" s="150"/>
      <c r="AF631" s="150"/>
      <c r="AG631" s="150" t="s">
        <v>472</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242"/>
      <c r="D632" s="243"/>
      <c r="E632" s="243"/>
      <c r="F632" s="243"/>
      <c r="G632" s="243"/>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295</v>
      </c>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ht="33.75" outlineLevel="1" x14ac:dyDescent="0.2">
      <c r="A633" s="174">
        <v>296</v>
      </c>
      <c r="B633" s="175" t="s">
        <v>2244</v>
      </c>
      <c r="C633" s="185" t="s">
        <v>2245</v>
      </c>
      <c r="D633" s="176" t="s">
        <v>856</v>
      </c>
      <c r="E633" s="177">
        <v>9</v>
      </c>
      <c r="F633" s="178"/>
      <c r="G633" s="179">
        <f>ROUND(E633*F633,2)</f>
        <v>0</v>
      </c>
      <c r="H633" s="178"/>
      <c r="I633" s="179">
        <f>ROUND(E633*H633,2)</f>
        <v>0</v>
      </c>
      <c r="J633" s="178"/>
      <c r="K633" s="179">
        <f>ROUND(E633*J633,2)</f>
        <v>0</v>
      </c>
      <c r="L633" s="179">
        <v>21</v>
      </c>
      <c r="M633" s="179">
        <f>G633*(1+L633/100)</f>
        <v>0</v>
      </c>
      <c r="N633" s="179">
        <v>0</v>
      </c>
      <c r="O633" s="179">
        <f>ROUND(E633*N633,2)</f>
        <v>0</v>
      </c>
      <c r="P633" s="179">
        <v>0</v>
      </c>
      <c r="Q633" s="179">
        <f>ROUND(E633*P633,2)</f>
        <v>0</v>
      </c>
      <c r="R633" s="179"/>
      <c r="S633" s="179" t="s">
        <v>322</v>
      </c>
      <c r="T633" s="180" t="s">
        <v>291</v>
      </c>
      <c r="U633" s="160">
        <v>0</v>
      </c>
      <c r="V633" s="160">
        <f>ROUND(E633*U633,2)</f>
        <v>0</v>
      </c>
      <c r="W633" s="160"/>
      <c r="X633" s="150"/>
      <c r="Y633" s="150"/>
      <c r="Z633" s="150"/>
      <c r="AA633" s="150"/>
      <c r="AB633" s="150"/>
      <c r="AC633" s="150"/>
      <c r="AD633" s="150"/>
      <c r="AE633" s="150"/>
      <c r="AF633" s="150"/>
      <c r="AG633" s="150" t="s">
        <v>472</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244" t="s">
        <v>2246</v>
      </c>
      <c r="D634" s="245"/>
      <c r="E634" s="245"/>
      <c r="F634" s="245"/>
      <c r="G634" s="245"/>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294</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246"/>
      <c r="D635" s="247"/>
      <c r="E635" s="247"/>
      <c r="F635" s="247"/>
      <c r="G635" s="247"/>
      <c r="H635" s="160"/>
      <c r="I635" s="160"/>
      <c r="J635" s="160"/>
      <c r="K635" s="160"/>
      <c r="L635" s="160"/>
      <c r="M635" s="160"/>
      <c r="N635" s="160"/>
      <c r="O635" s="160"/>
      <c r="P635" s="160"/>
      <c r="Q635" s="160"/>
      <c r="R635" s="160"/>
      <c r="S635" s="160"/>
      <c r="T635" s="160"/>
      <c r="U635" s="160"/>
      <c r="V635" s="160"/>
      <c r="W635" s="160"/>
      <c r="X635" s="150"/>
      <c r="Y635" s="150"/>
      <c r="Z635" s="150"/>
      <c r="AA635" s="150"/>
      <c r="AB635" s="150"/>
      <c r="AC635" s="150"/>
      <c r="AD635" s="150"/>
      <c r="AE635" s="150"/>
      <c r="AF635" s="150"/>
      <c r="AG635" s="150" t="s">
        <v>295</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ht="33.75" outlineLevel="1" x14ac:dyDescent="0.2">
      <c r="A636" s="174">
        <v>297</v>
      </c>
      <c r="B636" s="175" t="s">
        <v>2247</v>
      </c>
      <c r="C636" s="185" t="s">
        <v>2248</v>
      </c>
      <c r="D636" s="176" t="s">
        <v>856</v>
      </c>
      <c r="E636" s="177">
        <v>18</v>
      </c>
      <c r="F636" s="178"/>
      <c r="G636" s="179">
        <f>ROUND(E636*F636,2)</f>
        <v>0</v>
      </c>
      <c r="H636" s="178"/>
      <c r="I636" s="179">
        <f>ROUND(E636*H636,2)</f>
        <v>0</v>
      </c>
      <c r="J636" s="178"/>
      <c r="K636" s="179">
        <f>ROUND(E636*J636,2)</f>
        <v>0</v>
      </c>
      <c r="L636" s="179">
        <v>21</v>
      </c>
      <c r="M636" s="179">
        <f>G636*(1+L636/100)</f>
        <v>0</v>
      </c>
      <c r="N636" s="179">
        <v>0</v>
      </c>
      <c r="O636" s="179">
        <f>ROUND(E636*N636,2)</f>
        <v>0</v>
      </c>
      <c r="P636" s="179">
        <v>0</v>
      </c>
      <c r="Q636" s="179">
        <f>ROUND(E636*P636,2)</f>
        <v>0</v>
      </c>
      <c r="R636" s="179"/>
      <c r="S636" s="179" t="s">
        <v>322</v>
      </c>
      <c r="T636" s="180" t="s">
        <v>291</v>
      </c>
      <c r="U636" s="160">
        <v>0</v>
      </c>
      <c r="V636" s="160">
        <f>ROUND(E636*U636,2)</f>
        <v>0</v>
      </c>
      <c r="W636" s="160"/>
      <c r="X636" s="150"/>
      <c r="Y636" s="150"/>
      <c r="Z636" s="150"/>
      <c r="AA636" s="150"/>
      <c r="AB636" s="150"/>
      <c r="AC636" s="150"/>
      <c r="AD636" s="150"/>
      <c r="AE636" s="150"/>
      <c r="AF636" s="150"/>
      <c r="AG636" s="150" t="s">
        <v>472</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57"/>
      <c r="B637" s="158"/>
      <c r="C637" s="244" t="s">
        <v>2249</v>
      </c>
      <c r="D637" s="245"/>
      <c r="E637" s="245"/>
      <c r="F637" s="245"/>
      <c r="G637" s="245"/>
      <c r="H637" s="160"/>
      <c r="I637" s="160"/>
      <c r="J637" s="160"/>
      <c r="K637" s="160"/>
      <c r="L637" s="160"/>
      <c r="M637" s="160"/>
      <c r="N637" s="160"/>
      <c r="O637" s="160"/>
      <c r="P637" s="160"/>
      <c r="Q637" s="160"/>
      <c r="R637" s="160"/>
      <c r="S637" s="160"/>
      <c r="T637" s="160"/>
      <c r="U637" s="160"/>
      <c r="V637" s="160"/>
      <c r="W637" s="160"/>
      <c r="X637" s="150"/>
      <c r="Y637" s="150"/>
      <c r="Z637" s="150"/>
      <c r="AA637" s="150"/>
      <c r="AB637" s="150"/>
      <c r="AC637" s="150"/>
      <c r="AD637" s="150"/>
      <c r="AE637" s="150"/>
      <c r="AF637" s="150"/>
      <c r="AG637" s="150" t="s">
        <v>294</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246"/>
      <c r="D638" s="247"/>
      <c r="E638" s="247"/>
      <c r="F638" s="247"/>
      <c r="G638" s="247"/>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295</v>
      </c>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ht="33.75" outlineLevel="1" x14ac:dyDescent="0.2">
      <c r="A639" s="174">
        <v>298</v>
      </c>
      <c r="B639" s="175" t="s">
        <v>2250</v>
      </c>
      <c r="C639" s="185" t="s">
        <v>2251</v>
      </c>
      <c r="D639" s="176" t="s">
        <v>856</v>
      </c>
      <c r="E639" s="177">
        <v>19</v>
      </c>
      <c r="F639" s="178"/>
      <c r="G639" s="179">
        <f>ROUND(E639*F639,2)</f>
        <v>0</v>
      </c>
      <c r="H639" s="178"/>
      <c r="I639" s="179">
        <f>ROUND(E639*H639,2)</f>
        <v>0</v>
      </c>
      <c r="J639" s="178"/>
      <c r="K639" s="179">
        <f>ROUND(E639*J639,2)</f>
        <v>0</v>
      </c>
      <c r="L639" s="179">
        <v>21</v>
      </c>
      <c r="M639" s="179">
        <f>G639*(1+L639/100)</f>
        <v>0</v>
      </c>
      <c r="N639" s="179">
        <v>0</v>
      </c>
      <c r="O639" s="179">
        <f>ROUND(E639*N639,2)</f>
        <v>0</v>
      </c>
      <c r="P639" s="179">
        <v>0</v>
      </c>
      <c r="Q639" s="179">
        <f>ROUND(E639*P639,2)</f>
        <v>0</v>
      </c>
      <c r="R639" s="179"/>
      <c r="S639" s="179" t="s">
        <v>322</v>
      </c>
      <c r="T639" s="180" t="s">
        <v>291</v>
      </c>
      <c r="U639" s="160">
        <v>0</v>
      </c>
      <c r="V639" s="160">
        <f>ROUND(E639*U639,2)</f>
        <v>0</v>
      </c>
      <c r="W639" s="160"/>
      <c r="X639" s="150"/>
      <c r="Y639" s="150"/>
      <c r="Z639" s="150"/>
      <c r="AA639" s="150"/>
      <c r="AB639" s="150"/>
      <c r="AC639" s="150"/>
      <c r="AD639" s="150"/>
      <c r="AE639" s="150"/>
      <c r="AF639" s="150"/>
      <c r="AG639" s="150" t="s">
        <v>472</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244" t="s">
        <v>2252</v>
      </c>
      <c r="D640" s="245"/>
      <c r="E640" s="245"/>
      <c r="F640" s="245"/>
      <c r="G640" s="245"/>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294</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246"/>
      <c r="D641" s="247"/>
      <c r="E641" s="247"/>
      <c r="F641" s="247"/>
      <c r="G641" s="247"/>
      <c r="H641" s="160"/>
      <c r="I641" s="160"/>
      <c r="J641" s="160"/>
      <c r="K641" s="160"/>
      <c r="L641" s="160"/>
      <c r="M641" s="160"/>
      <c r="N641" s="160"/>
      <c r="O641" s="160"/>
      <c r="P641" s="160"/>
      <c r="Q641" s="160"/>
      <c r="R641" s="160"/>
      <c r="S641" s="160"/>
      <c r="T641" s="160"/>
      <c r="U641" s="160"/>
      <c r="V641" s="160"/>
      <c r="W641" s="160"/>
      <c r="X641" s="150"/>
      <c r="Y641" s="150"/>
      <c r="Z641" s="150"/>
      <c r="AA641" s="150"/>
      <c r="AB641" s="150"/>
      <c r="AC641" s="150"/>
      <c r="AD641" s="150"/>
      <c r="AE641" s="150"/>
      <c r="AF641" s="150"/>
      <c r="AG641" s="150" t="s">
        <v>295</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ht="33.75" outlineLevel="1" x14ac:dyDescent="0.2">
      <c r="A642" s="174">
        <v>299</v>
      </c>
      <c r="B642" s="175" t="s">
        <v>2253</v>
      </c>
      <c r="C642" s="185" t="s">
        <v>2254</v>
      </c>
      <c r="D642" s="176" t="s">
        <v>856</v>
      </c>
      <c r="E642" s="177">
        <v>6</v>
      </c>
      <c r="F642" s="178"/>
      <c r="G642" s="179">
        <f>ROUND(E642*F642,2)</f>
        <v>0</v>
      </c>
      <c r="H642" s="178"/>
      <c r="I642" s="179">
        <f>ROUND(E642*H642,2)</f>
        <v>0</v>
      </c>
      <c r="J642" s="178"/>
      <c r="K642" s="179">
        <f>ROUND(E642*J642,2)</f>
        <v>0</v>
      </c>
      <c r="L642" s="179">
        <v>21</v>
      </c>
      <c r="M642" s="179">
        <f>G642*(1+L642/100)</f>
        <v>0</v>
      </c>
      <c r="N642" s="179">
        <v>0</v>
      </c>
      <c r="O642" s="179">
        <f>ROUND(E642*N642,2)</f>
        <v>0</v>
      </c>
      <c r="P642" s="179">
        <v>0</v>
      </c>
      <c r="Q642" s="179">
        <f>ROUND(E642*P642,2)</f>
        <v>0</v>
      </c>
      <c r="R642" s="179"/>
      <c r="S642" s="179" t="s">
        <v>322</v>
      </c>
      <c r="T642" s="180" t="s">
        <v>291</v>
      </c>
      <c r="U642" s="160">
        <v>0</v>
      </c>
      <c r="V642" s="160">
        <f>ROUND(E642*U642,2)</f>
        <v>0</v>
      </c>
      <c r="W642" s="160"/>
      <c r="X642" s="150"/>
      <c r="Y642" s="150"/>
      <c r="Z642" s="150"/>
      <c r="AA642" s="150"/>
      <c r="AB642" s="150"/>
      <c r="AC642" s="150"/>
      <c r="AD642" s="150"/>
      <c r="AE642" s="150"/>
      <c r="AF642" s="150"/>
      <c r="AG642" s="150" t="s">
        <v>472</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244" t="s">
        <v>2255</v>
      </c>
      <c r="D643" s="245"/>
      <c r="E643" s="245"/>
      <c r="F643" s="245"/>
      <c r="G643" s="245"/>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294</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246"/>
      <c r="D644" s="247"/>
      <c r="E644" s="247"/>
      <c r="F644" s="247"/>
      <c r="G644" s="247"/>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295</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ht="22.5" outlineLevel="1" x14ac:dyDescent="0.2">
      <c r="A645" s="174">
        <v>300</v>
      </c>
      <c r="B645" s="175" t="s">
        <v>2256</v>
      </c>
      <c r="C645" s="185" t="s">
        <v>2257</v>
      </c>
      <c r="D645" s="176" t="s">
        <v>856</v>
      </c>
      <c r="E645" s="177">
        <v>2</v>
      </c>
      <c r="F645" s="178"/>
      <c r="G645" s="179">
        <f>ROUND(E645*F645,2)</f>
        <v>0</v>
      </c>
      <c r="H645" s="178"/>
      <c r="I645" s="179">
        <f>ROUND(E645*H645,2)</f>
        <v>0</v>
      </c>
      <c r="J645" s="178"/>
      <c r="K645" s="179">
        <f>ROUND(E645*J645,2)</f>
        <v>0</v>
      </c>
      <c r="L645" s="179">
        <v>21</v>
      </c>
      <c r="M645" s="179">
        <f>G645*(1+L645/100)</f>
        <v>0</v>
      </c>
      <c r="N645" s="179">
        <v>0</v>
      </c>
      <c r="O645" s="179">
        <f>ROUND(E645*N645,2)</f>
        <v>0</v>
      </c>
      <c r="P645" s="179">
        <v>0</v>
      </c>
      <c r="Q645" s="179">
        <f>ROUND(E645*P645,2)</f>
        <v>0</v>
      </c>
      <c r="R645" s="179"/>
      <c r="S645" s="179" t="s">
        <v>322</v>
      </c>
      <c r="T645" s="180" t="s">
        <v>291</v>
      </c>
      <c r="U645" s="160">
        <v>0</v>
      </c>
      <c r="V645" s="160">
        <f>ROUND(E645*U645,2)</f>
        <v>0</v>
      </c>
      <c r="W645" s="160"/>
      <c r="X645" s="150"/>
      <c r="Y645" s="150"/>
      <c r="Z645" s="150"/>
      <c r="AA645" s="150"/>
      <c r="AB645" s="150"/>
      <c r="AC645" s="150"/>
      <c r="AD645" s="150"/>
      <c r="AE645" s="150"/>
      <c r="AF645" s="150"/>
      <c r="AG645" s="150" t="s">
        <v>472</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242"/>
      <c r="D646" s="243"/>
      <c r="E646" s="243"/>
      <c r="F646" s="243"/>
      <c r="G646" s="243"/>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295</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ht="22.5" outlineLevel="1" x14ac:dyDescent="0.2">
      <c r="A647" s="174">
        <v>301</v>
      </c>
      <c r="B647" s="175" t="s">
        <v>2258</v>
      </c>
      <c r="C647" s="185" t="s">
        <v>2259</v>
      </c>
      <c r="D647" s="176" t="s">
        <v>856</v>
      </c>
      <c r="E647" s="177">
        <v>12</v>
      </c>
      <c r="F647" s="178"/>
      <c r="G647" s="179">
        <f>ROUND(E647*F647,2)</f>
        <v>0</v>
      </c>
      <c r="H647" s="178"/>
      <c r="I647" s="179">
        <f>ROUND(E647*H647,2)</f>
        <v>0</v>
      </c>
      <c r="J647" s="178"/>
      <c r="K647" s="179">
        <f>ROUND(E647*J647,2)</f>
        <v>0</v>
      </c>
      <c r="L647" s="179">
        <v>21</v>
      </c>
      <c r="M647" s="179">
        <f>G647*(1+L647/100)</f>
        <v>0</v>
      </c>
      <c r="N647" s="179">
        <v>0</v>
      </c>
      <c r="O647" s="179">
        <f>ROUND(E647*N647,2)</f>
        <v>0</v>
      </c>
      <c r="P647" s="179">
        <v>0</v>
      </c>
      <c r="Q647" s="179">
        <f>ROUND(E647*P647,2)</f>
        <v>0</v>
      </c>
      <c r="R647" s="179"/>
      <c r="S647" s="179" t="s">
        <v>322</v>
      </c>
      <c r="T647" s="180" t="s">
        <v>291</v>
      </c>
      <c r="U647" s="160">
        <v>0</v>
      </c>
      <c r="V647" s="160">
        <f>ROUND(E647*U647,2)</f>
        <v>0</v>
      </c>
      <c r="W647" s="160"/>
      <c r="X647" s="150"/>
      <c r="Y647" s="150"/>
      <c r="Z647" s="150"/>
      <c r="AA647" s="150"/>
      <c r="AB647" s="150"/>
      <c r="AC647" s="150"/>
      <c r="AD647" s="150"/>
      <c r="AE647" s="150"/>
      <c r="AF647" s="150"/>
      <c r="AG647" s="150" t="s">
        <v>472</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242"/>
      <c r="D648" s="243"/>
      <c r="E648" s="243"/>
      <c r="F648" s="243"/>
      <c r="G648" s="243"/>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295</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ht="22.5" outlineLevel="1" x14ac:dyDescent="0.2">
      <c r="A649" s="174">
        <v>302</v>
      </c>
      <c r="B649" s="175" t="s">
        <v>2260</v>
      </c>
      <c r="C649" s="185" t="s">
        <v>2261</v>
      </c>
      <c r="D649" s="176" t="s">
        <v>856</v>
      </c>
      <c r="E649" s="177">
        <v>3</v>
      </c>
      <c r="F649" s="178"/>
      <c r="G649" s="179">
        <f>ROUND(E649*F649,2)</f>
        <v>0</v>
      </c>
      <c r="H649" s="178"/>
      <c r="I649" s="179">
        <f>ROUND(E649*H649,2)</f>
        <v>0</v>
      </c>
      <c r="J649" s="178"/>
      <c r="K649" s="179">
        <f>ROUND(E649*J649,2)</f>
        <v>0</v>
      </c>
      <c r="L649" s="179">
        <v>21</v>
      </c>
      <c r="M649" s="179">
        <f>G649*(1+L649/100)</f>
        <v>0</v>
      </c>
      <c r="N649" s="179">
        <v>0</v>
      </c>
      <c r="O649" s="179">
        <f>ROUND(E649*N649,2)</f>
        <v>0</v>
      </c>
      <c r="P649" s="179">
        <v>0</v>
      </c>
      <c r="Q649" s="179">
        <f>ROUND(E649*P649,2)</f>
        <v>0</v>
      </c>
      <c r="R649" s="179"/>
      <c r="S649" s="179" t="s">
        <v>322</v>
      </c>
      <c r="T649" s="180" t="s">
        <v>291</v>
      </c>
      <c r="U649" s="160">
        <v>0</v>
      </c>
      <c r="V649" s="160">
        <f>ROUND(E649*U649,2)</f>
        <v>0</v>
      </c>
      <c r="W649" s="160"/>
      <c r="X649" s="150"/>
      <c r="Y649" s="150"/>
      <c r="Z649" s="150"/>
      <c r="AA649" s="150"/>
      <c r="AB649" s="150"/>
      <c r="AC649" s="150"/>
      <c r="AD649" s="150"/>
      <c r="AE649" s="150"/>
      <c r="AF649" s="150"/>
      <c r="AG649" s="150" t="s">
        <v>472</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242"/>
      <c r="D650" s="243"/>
      <c r="E650" s="243"/>
      <c r="F650" s="243"/>
      <c r="G650" s="243"/>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295</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ht="22.5" outlineLevel="1" x14ac:dyDescent="0.2">
      <c r="A651" s="174">
        <v>303</v>
      </c>
      <c r="B651" s="175" t="s">
        <v>2262</v>
      </c>
      <c r="C651" s="185" t="s">
        <v>2263</v>
      </c>
      <c r="D651" s="176" t="s">
        <v>856</v>
      </c>
      <c r="E651" s="177">
        <v>30</v>
      </c>
      <c r="F651" s="178"/>
      <c r="G651" s="179">
        <f>ROUND(E651*F651,2)</f>
        <v>0</v>
      </c>
      <c r="H651" s="178"/>
      <c r="I651" s="179">
        <f>ROUND(E651*H651,2)</f>
        <v>0</v>
      </c>
      <c r="J651" s="178"/>
      <c r="K651" s="179">
        <f>ROUND(E651*J651,2)</f>
        <v>0</v>
      </c>
      <c r="L651" s="179">
        <v>21</v>
      </c>
      <c r="M651" s="179">
        <f>G651*(1+L651/100)</f>
        <v>0</v>
      </c>
      <c r="N651" s="179">
        <v>0</v>
      </c>
      <c r="O651" s="179">
        <f>ROUND(E651*N651,2)</f>
        <v>0</v>
      </c>
      <c r="P651" s="179">
        <v>0</v>
      </c>
      <c r="Q651" s="179">
        <f>ROUND(E651*P651,2)</f>
        <v>0</v>
      </c>
      <c r="R651" s="179"/>
      <c r="S651" s="179" t="s">
        <v>322</v>
      </c>
      <c r="T651" s="180" t="s">
        <v>291</v>
      </c>
      <c r="U651" s="160">
        <v>0</v>
      </c>
      <c r="V651" s="160">
        <f>ROUND(E651*U651,2)</f>
        <v>0</v>
      </c>
      <c r="W651" s="160"/>
      <c r="X651" s="150"/>
      <c r="Y651" s="150"/>
      <c r="Z651" s="150"/>
      <c r="AA651" s="150"/>
      <c r="AB651" s="150"/>
      <c r="AC651" s="150"/>
      <c r="AD651" s="150"/>
      <c r="AE651" s="150"/>
      <c r="AF651" s="150"/>
      <c r="AG651" s="150" t="s">
        <v>472</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57"/>
      <c r="B652" s="158"/>
      <c r="C652" s="242"/>
      <c r="D652" s="243"/>
      <c r="E652" s="243"/>
      <c r="F652" s="243"/>
      <c r="G652" s="243"/>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295</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ht="22.5" outlineLevel="1" x14ac:dyDescent="0.2">
      <c r="A653" s="174">
        <v>304</v>
      </c>
      <c r="B653" s="175" t="s">
        <v>2264</v>
      </c>
      <c r="C653" s="185" t="s">
        <v>2265</v>
      </c>
      <c r="D653" s="176" t="s">
        <v>856</v>
      </c>
      <c r="E653" s="177">
        <v>2</v>
      </c>
      <c r="F653" s="178"/>
      <c r="G653" s="179">
        <f>ROUND(E653*F653,2)</f>
        <v>0</v>
      </c>
      <c r="H653" s="178"/>
      <c r="I653" s="179">
        <f>ROUND(E653*H653,2)</f>
        <v>0</v>
      </c>
      <c r="J653" s="178"/>
      <c r="K653" s="179">
        <f>ROUND(E653*J653,2)</f>
        <v>0</v>
      </c>
      <c r="L653" s="179">
        <v>21</v>
      </c>
      <c r="M653" s="179">
        <f>G653*(1+L653/100)</f>
        <v>0</v>
      </c>
      <c r="N653" s="179">
        <v>0</v>
      </c>
      <c r="O653" s="179">
        <f>ROUND(E653*N653,2)</f>
        <v>0</v>
      </c>
      <c r="P653" s="179">
        <v>0</v>
      </c>
      <c r="Q653" s="179">
        <f>ROUND(E653*P653,2)</f>
        <v>0</v>
      </c>
      <c r="R653" s="179"/>
      <c r="S653" s="179" t="s">
        <v>322</v>
      </c>
      <c r="T653" s="180" t="s">
        <v>291</v>
      </c>
      <c r="U653" s="160">
        <v>0</v>
      </c>
      <c r="V653" s="160">
        <f>ROUND(E653*U653,2)</f>
        <v>0</v>
      </c>
      <c r="W653" s="160"/>
      <c r="X653" s="150"/>
      <c r="Y653" s="150"/>
      <c r="Z653" s="150"/>
      <c r="AA653" s="150"/>
      <c r="AB653" s="150"/>
      <c r="AC653" s="150"/>
      <c r="AD653" s="150"/>
      <c r="AE653" s="150"/>
      <c r="AF653" s="150"/>
      <c r="AG653" s="150" t="s">
        <v>472</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242"/>
      <c r="D654" s="243"/>
      <c r="E654" s="243"/>
      <c r="F654" s="243"/>
      <c r="G654" s="243"/>
      <c r="H654" s="160"/>
      <c r="I654" s="160"/>
      <c r="J654" s="160"/>
      <c r="K654" s="160"/>
      <c r="L654" s="160"/>
      <c r="M654" s="160"/>
      <c r="N654" s="160"/>
      <c r="O654" s="160"/>
      <c r="P654" s="160"/>
      <c r="Q654" s="160"/>
      <c r="R654" s="160"/>
      <c r="S654" s="160"/>
      <c r="T654" s="160"/>
      <c r="U654" s="160"/>
      <c r="V654" s="160"/>
      <c r="W654" s="160"/>
      <c r="X654" s="150"/>
      <c r="Y654" s="150"/>
      <c r="Z654" s="150"/>
      <c r="AA654" s="150"/>
      <c r="AB654" s="150"/>
      <c r="AC654" s="150"/>
      <c r="AD654" s="150"/>
      <c r="AE654" s="150"/>
      <c r="AF654" s="150"/>
      <c r="AG654" s="150" t="s">
        <v>295</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ht="33.75" outlineLevel="1" x14ac:dyDescent="0.2">
      <c r="A655" s="174">
        <v>305</v>
      </c>
      <c r="B655" s="175" t="s">
        <v>2266</v>
      </c>
      <c r="C655" s="185" t="s">
        <v>2267</v>
      </c>
      <c r="D655" s="176" t="s">
        <v>856</v>
      </c>
      <c r="E655" s="177">
        <v>24</v>
      </c>
      <c r="F655" s="178"/>
      <c r="G655" s="179">
        <f>ROUND(E655*F655,2)</f>
        <v>0</v>
      </c>
      <c r="H655" s="178"/>
      <c r="I655" s="179">
        <f>ROUND(E655*H655,2)</f>
        <v>0</v>
      </c>
      <c r="J655" s="178"/>
      <c r="K655" s="179">
        <f>ROUND(E655*J655,2)</f>
        <v>0</v>
      </c>
      <c r="L655" s="179">
        <v>21</v>
      </c>
      <c r="M655" s="179">
        <f>G655*(1+L655/100)</f>
        <v>0</v>
      </c>
      <c r="N655" s="179">
        <v>0</v>
      </c>
      <c r="O655" s="179">
        <f>ROUND(E655*N655,2)</f>
        <v>0</v>
      </c>
      <c r="P655" s="179">
        <v>0</v>
      </c>
      <c r="Q655" s="179">
        <f>ROUND(E655*P655,2)</f>
        <v>0</v>
      </c>
      <c r="R655" s="179"/>
      <c r="S655" s="179" t="s">
        <v>322</v>
      </c>
      <c r="T655" s="180" t="s">
        <v>291</v>
      </c>
      <c r="U655" s="160">
        <v>0</v>
      </c>
      <c r="V655" s="160">
        <f>ROUND(E655*U655,2)</f>
        <v>0</v>
      </c>
      <c r="W655" s="160"/>
      <c r="X655" s="150"/>
      <c r="Y655" s="150"/>
      <c r="Z655" s="150"/>
      <c r="AA655" s="150"/>
      <c r="AB655" s="150"/>
      <c r="AC655" s="150"/>
      <c r="AD655" s="150"/>
      <c r="AE655" s="150"/>
      <c r="AF655" s="150"/>
      <c r="AG655" s="150" t="s">
        <v>472</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242"/>
      <c r="D656" s="243"/>
      <c r="E656" s="243"/>
      <c r="F656" s="243"/>
      <c r="G656" s="243"/>
      <c r="H656" s="160"/>
      <c r="I656" s="160"/>
      <c r="J656" s="160"/>
      <c r="K656" s="160"/>
      <c r="L656" s="160"/>
      <c r="M656" s="160"/>
      <c r="N656" s="160"/>
      <c r="O656" s="160"/>
      <c r="P656" s="160"/>
      <c r="Q656" s="160"/>
      <c r="R656" s="160"/>
      <c r="S656" s="160"/>
      <c r="T656" s="160"/>
      <c r="U656" s="160"/>
      <c r="V656" s="160"/>
      <c r="W656" s="160"/>
      <c r="X656" s="150"/>
      <c r="Y656" s="150"/>
      <c r="Z656" s="150"/>
      <c r="AA656" s="150"/>
      <c r="AB656" s="150"/>
      <c r="AC656" s="150"/>
      <c r="AD656" s="150"/>
      <c r="AE656" s="150"/>
      <c r="AF656" s="150"/>
      <c r="AG656" s="150" t="s">
        <v>295</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ht="22.5" outlineLevel="1" x14ac:dyDescent="0.2">
      <c r="A657" s="174">
        <v>306</v>
      </c>
      <c r="B657" s="175" t="s">
        <v>2268</v>
      </c>
      <c r="C657" s="185" t="s">
        <v>2269</v>
      </c>
      <c r="D657" s="176" t="s">
        <v>856</v>
      </c>
      <c r="E657" s="177">
        <v>1</v>
      </c>
      <c r="F657" s="178"/>
      <c r="G657" s="179">
        <f>ROUND(E657*F657,2)</f>
        <v>0</v>
      </c>
      <c r="H657" s="178"/>
      <c r="I657" s="179">
        <f>ROUND(E657*H657,2)</f>
        <v>0</v>
      </c>
      <c r="J657" s="178"/>
      <c r="K657" s="179">
        <f>ROUND(E657*J657,2)</f>
        <v>0</v>
      </c>
      <c r="L657" s="179">
        <v>21</v>
      </c>
      <c r="M657" s="179">
        <f>G657*(1+L657/100)</f>
        <v>0</v>
      </c>
      <c r="N657" s="179">
        <v>0</v>
      </c>
      <c r="O657" s="179">
        <f>ROUND(E657*N657,2)</f>
        <v>0</v>
      </c>
      <c r="P657" s="179">
        <v>0</v>
      </c>
      <c r="Q657" s="179">
        <f>ROUND(E657*P657,2)</f>
        <v>0</v>
      </c>
      <c r="R657" s="179"/>
      <c r="S657" s="179" t="s">
        <v>322</v>
      </c>
      <c r="T657" s="180" t="s">
        <v>291</v>
      </c>
      <c r="U657" s="160">
        <v>0</v>
      </c>
      <c r="V657" s="160">
        <f>ROUND(E657*U657,2)</f>
        <v>0</v>
      </c>
      <c r="W657" s="160"/>
      <c r="X657" s="150"/>
      <c r="Y657" s="150"/>
      <c r="Z657" s="150"/>
      <c r="AA657" s="150"/>
      <c r="AB657" s="150"/>
      <c r="AC657" s="150"/>
      <c r="AD657" s="150"/>
      <c r="AE657" s="150"/>
      <c r="AF657" s="150"/>
      <c r="AG657" s="150" t="s">
        <v>472</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57"/>
      <c r="B658" s="158"/>
      <c r="C658" s="242"/>
      <c r="D658" s="243"/>
      <c r="E658" s="243"/>
      <c r="F658" s="243"/>
      <c r="G658" s="243"/>
      <c r="H658" s="160"/>
      <c r="I658" s="160"/>
      <c r="J658" s="160"/>
      <c r="K658" s="160"/>
      <c r="L658" s="160"/>
      <c r="M658" s="160"/>
      <c r="N658" s="160"/>
      <c r="O658" s="160"/>
      <c r="P658" s="160"/>
      <c r="Q658" s="160"/>
      <c r="R658" s="160"/>
      <c r="S658" s="160"/>
      <c r="T658" s="160"/>
      <c r="U658" s="160"/>
      <c r="V658" s="160"/>
      <c r="W658" s="160"/>
      <c r="X658" s="150"/>
      <c r="Y658" s="150"/>
      <c r="Z658" s="150"/>
      <c r="AA658" s="150"/>
      <c r="AB658" s="150"/>
      <c r="AC658" s="150"/>
      <c r="AD658" s="150"/>
      <c r="AE658" s="150"/>
      <c r="AF658" s="150"/>
      <c r="AG658" s="150" t="s">
        <v>295</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74">
        <v>307</v>
      </c>
      <c r="B659" s="175" t="s">
        <v>2270</v>
      </c>
      <c r="C659" s="185" t="s">
        <v>2271</v>
      </c>
      <c r="D659" s="176" t="s">
        <v>856</v>
      </c>
      <c r="E659" s="177">
        <v>60</v>
      </c>
      <c r="F659" s="178"/>
      <c r="G659" s="179">
        <f>ROUND(E659*F659,2)</f>
        <v>0</v>
      </c>
      <c r="H659" s="178"/>
      <c r="I659" s="179">
        <f>ROUND(E659*H659,2)</f>
        <v>0</v>
      </c>
      <c r="J659" s="178"/>
      <c r="K659" s="179">
        <f>ROUND(E659*J659,2)</f>
        <v>0</v>
      </c>
      <c r="L659" s="179">
        <v>21</v>
      </c>
      <c r="M659" s="179">
        <f>G659*(1+L659/100)</f>
        <v>0</v>
      </c>
      <c r="N659" s="179">
        <v>0</v>
      </c>
      <c r="O659" s="179">
        <f>ROUND(E659*N659,2)</f>
        <v>0</v>
      </c>
      <c r="P659" s="179">
        <v>0</v>
      </c>
      <c r="Q659" s="179">
        <f>ROUND(E659*P659,2)</f>
        <v>0</v>
      </c>
      <c r="R659" s="179"/>
      <c r="S659" s="179" t="s">
        <v>322</v>
      </c>
      <c r="T659" s="180" t="s">
        <v>291</v>
      </c>
      <c r="U659" s="160">
        <v>0</v>
      </c>
      <c r="V659" s="160">
        <f>ROUND(E659*U659,2)</f>
        <v>0</v>
      </c>
      <c r="W659" s="160"/>
      <c r="X659" s="150"/>
      <c r="Y659" s="150"/>
      <c r="Z659" s="150"/>
      <c r="AA659" s="150"/>
      <c r="AB659" s="150"/>
      <c r="AC659" s="150"/>
      <c r="AD659" s="150"/>
      <c r="AE659" s="150"/>
      <c r="AF659" s="150"/>
      <c r="AG659" s="150" t="s">
        <v>472</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242"/>
      <c r="D660" s="243"/>
      <c r="E660" s="243"/>
      <c r="F660" s="243"/>
      <c r="G660" s="243"/>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295</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ht="22.5" outlineLevel="1" x14ac:dyDescent="0.2">
      <c r="A661" s="174">
        <v>308</v>
      </c>
      <c r="B661" s="175" t="s">
        <v>951</v>
      </c>
      <c r="C661" s="185" t="s">
        <v>2272</v>
      </c>
      <c r="D661" s="176" t="s">
        <v>856</v>
      </c>
      <c r="E661" s="177">
        <v>170</v>
      </c>
      <c r="F661" s="178"/>
      <c r="G661" s="179">
        <f>ROUND(E661*F661,2)</f>
        <v>0</v>
      </c>
      <c r="H661" s="178"/>
      <c r="I661" s="179">
        <f>ROUND(E661*H661,2)</f>
        <v>0</v>
      </c>
      <c r="J661" s="178"/>
      <c r="K661" s="179">
        <f>ROUND(E661*J661,2)</f>
        <v>0</v>
      </c>
      <c r="L661" s="179">
        <v>21</v>
      </c>
      <c r="M661" s="179">
        <f>G661*(1+L661/100)</f>
        <v>0</v>
      </c>
      <c r="N661" s="179">
        <v>0</v>
      </c>
      <c r="O661" s="179">
        <f>ROUND(E661*N661,2)</f>
        <v>0</v>
      </c>
      <c r="P661" s="179">
        <v>0</v>
      </c>
      <c r="Q661" s="179">
        <f>ROUND(E661*P661,2)</f>
        <v>0</v>
      </c>
      <c r="R661" s="179"/>
      <c r="S661" s="179" t="s">
        <v>322</v>
      </c>
      <c r="T661" s="180" t="s">
        <v>291</v>
      </c>
      <c r="U661" s="160">
        <v>0</v>
      </c>
      <c r="V661" s="160">
        <f>ROUND(E661*U661,2)</f>
        <v>0</v>
      </c>
      <c r="W661" s="160"/>
      <c r="X661" s="150"/>
      <c r="Y661" s="150"/>
      <c r="Z661" s="150"/>
      <c r="AA661" s="150"/>
      <c r="AB661" s="150"/>
      <c r="AC661" s="150"/>
      <c r="AD661" s="150"/>
      <c r="AE661" s="150"/>
      <c r="AF661" s="150"/>
      <c r="AG661" s="150" t="s">
        <v>472</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242"/>
      <c r="D662" s="243"/>
      <c r="E662" s="243"/>
      <c r="F662" s="243"/>
      <c r="G662" s="243"/>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295</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74">
        <v>309</v>
      </c>
      <c r="B663" s="175" t="s">
        <v>2273</v>
      </c>
      <c r="C663" s="185" t="s">
        <v>2274</v>
      </c>
      <c r="D663" s="176" t="s">
        <v>856</v>
      </c>
      <c r="E663" s="177">
        <v>280</v>
      </c>
      <c r="F663" s="178"/>
      <c r="G663" s="179">
        <f>ROUND(E663*F663,2)</f>
        <v>0</v>
      </c>
      <c r="H663" s="178"/>
      <c r="I663" s="179">
        <f>ROUND(E663*H663,2)</f>
        <v>0</v>
      </c>
      <c r="J663" s="178"/>
      <c r="K663" s="179">
        <f>ROUND(E663*J663,2)</f>
        <v>0</v>
      </c>
      <c r="L663" s="179">
        <v>21</v>
      </c>
      <c r="M663" s="179">
        <f>G663*(1+L663/100)</f>
        <v>0</v>
      </c>
      <c r="N663" s="179">
        <v>0</v>
      </c>
      <c r="O663" s="179">
        <f>ROUND(E663*N663,2)</f>
        <v>0</v>
      </c>
      <c r="P663" s="179">
        <v>0</v>
      </c>
      <c r="Q663" s="179">
        <f>ROUND(E663*P663,2)</f>
        <v>0</v>
      </c>
      <c r="R663" s="179"/>
      <c r="S663" s="179" t="s">
        <v>322</v>
      </c>
      <c r="T663" s="180" t="s">
        <v>291</v>
      </c>
      <c r="U663" s="160">
        <v>0</v>
      </c>
      <c r="V663" s="160">
        <f>ROUND(E663*U663,2)</f>
        <v>0</v>
      </c>
      <c r="W663" s="160"/>
      <c r="X663" s="150"/>
      <c r="Y663" s="150"/>
      <c r="Z663" s="150"/>
      <c r="AA663" s="150"/>
      <c r="AB663" s="150"/>
      <c r="AC663" s="150"/>
      <c r="AD663" s="150"/>
      <c r="AE663" s="150"/>
      <c r="AF663" s="150"/>
      <c r="AG663" s="150" t="s">
        <v>472</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242"/>
      <c r="D664" s="243"/>
      <c r="E664" s="243"/>
      <c r="F664" s="243"/>
      <c r="G664" s="243"/>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295</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ht="22.5" outlineLevel="1" x14ac:dyDescent="0.2">
      <c r="A665" s="174">
        <v>310</v>
      </c>
      <c r="B665" s="175" t="s">
        <v>2275</v>
      </c>
      <c r="C665" s="185" t="s">
        <v>2276</v>
      </c>
      <c r="D665" s="176" t="s">
        <v>432</v>
      </c>
      <c r="E665" s="177">
        <v>860</v>
      </c>
      <c r="F665" s="178"/>
      <c r="G665" s="179">
        <f>ROUND(E665*F665,2)</f>
        <v>0</v>
      </c>
      <c r="H665" s="178"/>
      <c r="I665" s="179">
        <f>ROUND(E665*H665,2)</f>
        <v>0</v>
      </c>
      <c r="J665" s="178"/>
      <c r="K665" s="179">
        <f>ROUND(E665*J665,2)</f>
        <v>0</v>
      </c>
      <c r="L665" s="179">
        <v>21</v>
      </c>
      <c r="M665" s="179">
        <f>G665*(1+L665/100)</f>
        <v>0</v>
      </c>
      <c r="N665" s="179">
        <v>0</v>
      </c>
      <c r="O665" s="179">
        <f>ROUND(E665*N665,2)</f>
        <v>0</v>
      </c>
      <c r="P665" s="179">
        <v>0</v>
      </c>
      <c r="Q665" s="179">
        <f>ROUND(E665*P665,2)</f>
        <v>0</v>
      </c>
      <c r="R665" s="179"/>
      <c r="S665" s="179" t="s">
        <v>322</v>
      </c>
      <c r="T665" s="180" t="s">
        <v>291</v>
      </c>
      <c r="U665" s="160">
        <v>0</v>
      </c>
      <c r="V665" s="160">
        <f>ROUND(E665*U665,2)</f>
        <v>0</v>
      </c>
      <c r="W665" s="160"/>
      <c r="X665" s="150"/>
      <c r="Y665" s="150"/>
      <c r="Z665" s="150"/>
      <c r="AA665" s="150"/>
      <c r="AB665" s="150"/>
      <c r="AC665" s="150"/>
      <c r="AD665" s="150"/>
      <c r="AE665" s="150"/>
      <c r="AF665" s="150"/>
      <c r="AG665" s="150" t="s">
        <v>472</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242"/>
      <c r="D666" s="243"/>
      <c r="E666" s="243"/>
      <c r="F666" s="243"/>
      <c r="G666" s="243"/>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295</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ht="22.5" outlineLevel="1" x14ac:dyDescent="0.2">
      <c r="A667" s="174">
        <v>311</v>
      </c>
      <c r="B667" s="175" t="s">
        <v>2277</v>
      </c>
      <c r="C667" s="185" t="s">
        <v>2278</v>
      </c>
      <c r="D667" s="176" t="s">
        <v>432</v>
      </c>
      <c r="E667" s="177">
        <v>1720</v>
      </c>
      <c r="F667" s="178"/>
      <c r="G667" s="179">
        <f>ROUND(E667*F667,2)</f>
        <v>0</v>
      </c>
      <c r="H667" s="178"/>
      <c r="I667" s="179">
        <f>ROUND(E667*H667,2)</f>
        <v>0</v>
      </c>
      <c r="J667" s="178"/>
      <c r="K667" s="179">
        <f>ROUND(E667*J667,2)</f>
        <v>0</v>
      </c>
      <c r="L667" s="179">
        <v>21</v>
      </c>
      <c r="M667" s="179">
        <f>G667*(1+L667/100)</f>
        <v>0</v>
      </c>
      <c r="N667" s="179">
        <v>0</v>
      </c>
      <c r="O667" s="179">
        <f>ROUND(E667*N667,2)</f>
        <v>0</v>
      </c>
      <c r="P667" s="179">
        <v>0</v>
      </c>
      <c r="Q667" s="179">
        <f>ROUND(E667*P667,2)</f>
        <v>0</v>
      </c>
      <c r="R667" s="179"/>
      <c r="S667" s="179" t="s">
        <v>322</v>
      </c>
      <c r="T667" s="180" t="s">
        <v>291</v>
      </c>
      <c r="U667" s="160">
        <v>0</v>
      </c>
      <c r="V667" s="160">
        <f>ROUND(E667*U667,2)</f>
        <v>0</v>
      </c>
      <c r="W667" s="160"/>
      <c r="X667" s="150"/>
      <c r="Y667" s="150"/>
      <c r="Z667" s="150"/>
      <c r="AA667" s="150"/>
      <c r="AB667" s="150"/>
      <c r="AC667" s="150"/>
      <c r="AD667" s="150"/>
      <c r="AE667" s="150"/>
      <c r="AF667" s="150"/>
      <c r="AG667" s="150" t="s">
        <v>472</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242"/>
      <c r="D668" s="243"/>
      <c r="E668" s="243"/>
      <c r="F668" s="243"/>
      <c r="G668" s="243"/>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295</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ht="22.5" outlineLevel="1" x14ac:dyDescent="0.2">
      <c r="A669" s="174">
        <v>312</v>
      </c>
      <c r="B669" s="175" t="s">
        <v>2279</v>
      </c>
      <c r="C669" s="185" t="s">
        <v>2280</v>
      </c>
      <c r="D669" s="176" t="s">
        <v>432</v>
      </c>
      <c r="E669" s="177">
        <v>290</v>
      </c>
      <c r="F669" s="178"/>
      <c r="G669" s="179">
        <f>ROUND(E669*F669,2)</f>
        <v>0</v>
      </c>
      <c r="H669" s="178"/>
      <c r="I669" s="179">
        <f>ROUND(E669*H669,2)</f>
        <v>0</v>
      </c>
      <c r="J669" s="178"/>
      <c r="K669" s="179">
        <f>ROUND(E669*J669,2)</f>
        <v>0</v>
      </c>
      <c r="L669" s="179">
        <v>21</v>
      </c>
      <c r="M669" s="179">
        <f>G669*(1+L669/100)</f>
        <v>0</v>
      </c>
      <c r="N669" s="179">
        <v>0</v>
      </c>
      <c r="O669" s="179">
        <f>ROUND(E669*N669,2)</f>
        <v>0</v>
      </c>
      <c r="P669" s="179">
        <v>0</v>
      </c>
      <c r="Q669" s="179">
        <f>ROUND(E669*P669,2)</f>
        <v>0</v>
      </c>
      <c r="R669" s="179"/>
      <c r="S669" s="179" t="s">
        <v>322</v>
      </c>
      <c r="T669" s="180" t="s">
        <v>291</v>
      </c>
      <c r="U669" s="160">
        <v>0</v>
      </c>
      <c r="V669" s="160">
        <f>ROUND(E669*U669,2)</f>
        <v>0</v>
      </c>
      <c r="W669" s="160"/>
      <c r="X669" s="150"/>
      <c r="Y669" s="150"/>
      <c r="Z669" s="150"/>
      <c r="AA669" s="150"/>
      <c r="AB669" s="150"/>
      <c r="AC669" s="150"/>
      <c r="AD669" s="150"/>
      <c r="AE669" s="150"/>
      <c r="AF669" s="150"/>
      <c r="AG669" s="150" t="s">
        <v>472</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242"/>
      <c r="D670" s="243"/>
      <c r="E670" s="243"/>
      <c r="F670" s="243"/>
      <c r="G670" s="243"/>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295</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ht="22.5" outlineLevel="1" x14ac:dyDescent="0.2">
      <c r="A671" s="174">
        <v>313</v>
      </c>
      <c r="B671" s="175" t="s">
        <v>2281</v>
      </c>
      <c r="C671" s="185" t="s">
        <v>2282</v>
      </c>
      <c r="D671" s="176" t="s">
        <v>856</v>
      </c>
      <c r="E671" s="177">
        <v>1200</v>
      </c>
      <c r="F671" s="178"/>
      <c r="G671" s="179">
        <f>ROUND(E671*F671,2)</f>
        <v>0</v>
      </c>
      <c r="H671" s="178"/>
      <c r="I671" s="179">
        <f>ROUND(E671*H671,2)</f>
        <v>0</v>
      </c>
      <c r="J671" s="178"/>
      <c r="K671" s="179">
        <f>ROUND(E671*J671,2)</f>
        <v>0</v>
      </c>
      <c r="L671" s="179">
        <v>21</v>
      </c>
      <c r="M671" s="179">
        <f>G671*(1+L671/100)</f>
        <v>0</v>
      </c>
      <c r="N671" s="179">
        <v>0</v>
      </c>
      <c r="O671" s="179">
        <f>ROUND(E671*N671,2)</f>
        <v>0</v>
      </c>
      <c r="P671" s="179">
        <v>0</v>
      </c>
      <c r="Q671" s="179">
        <f>ROUND(E671*P671,2)</f>
        <v>0</v>
      </c>
      <c r="R671" s="179"/>
      <c r="S671" s="179" t="s">
        <v>322</v>
      </c>
      <c r="T671" s="180" t="s">
        <v>291</v>
      </c>
      <c r="U671" s="160">
        <v>0</v>
      </c>
      <c r="V671" s="160">
        <f>ROUND(E671*U671,2)</f>
        <v>0</v>
      </c>
      <c r="W671" s="160"/>
      <c r="X671" s="150"/>
      <c r="Y671" s="150"/>
      <c r="Z671" s="150"/>
      <c r="AA671" s="150"/>
      <c r="AB671" s="150"/>
      <c r="AC671" s="150"/>
      <c r="AD671" s="150"/>
      <c r="AE671" s="150"/>
      <c r="AF671" s="150"/>
      <c r="AG671" s="150" t="s">
        <v>472</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242"/>
      <c r="D672" s="243"/>
      <c r="E672" s="243"/>
      <c r="F672" s="243"/>
      <c r="G672" s="243"/>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295</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74">
        <v>314</v>
      </c>
      <c r="B673" s="175" t="s">
        <v>2283</v>
      </c>
      <c r="C673" s="185" t="s">
        <v>2284</v>
      </c>
      <c r="D673" s="176" t="s">
        <v>856</v>
      </c>
      <c r="E673" s="177">
        <v>54</v>
      </c>
      <c r="F673" s="178"/>
      <c r="G673" s="179">
        <f>ROUND(E673*F673,2)</f>
        <v>0</v>
      </c>
      <c r="H673" s="178"/>
      <c r="I673" s="179">
        <f>ROUND(E673*H673,2)</f>
        <v>0</v>
      </c>
      <c r="J673" s="178"/>
      <c r="K673" s="179">
        <f>ROUND(E673*J673,2)</f>
        <v>0</v>
      </c>
      <c r="L673" s="179">
        <v>21</v>
      </c>
      <c r="M673" s="179">
        <f>G673*(1+L673/100)</f>
        <v>0</v>
      </c>
      <c r="N673" s="179">
        <v>0</v>
      </c>
      <c r="O673" s="179">
        <f>ROUND(E673*N673,2)</f>
        <v>0</v>
      </c>
      <c r="P673" s="179">
        <v>0</v>
      </c>
      <c r="Q673" s="179">
        <f>ROUND(E673*P673,2)</f>
        <v>0</v>
      </c>
      <c r="R673" s="179"/>
      <c r="S673" s="179" t="s">
        <v>322</v>
      </c>
      <c r="T673" s="180" t="s">
        <v>291</v>
      </c>
      <c r="U673" s="160">
        <v>0</v>
      </c>
      <c r="V673" s="160">
        <f>ROUND(E673*U673,2)</f>
        <v>0</v>
      </c>
      <c r="W673" s="160"/>
      <c r="X673" s="150"/>
      <c r="Y673" s="150"/>
      <c r="Z673" s="150"/>
      <c r="AA673" s="150"/>
      <c r="AB673" s="150"/>
      <c r="AC673" s="150"/>
      <c r="AD673" s="150"/>
      <c r="AE673" s="150"/>
      <c r="AF673" s="150"/>
      <c r="AG673" s="150" t="s">
        <v>472</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242"/>
      <c r="D674" s="243"/>
      <c r="E674" s="243"/>
      <c r="F674" s="243"/>
      <c r="G674" s="243"/>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295</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ht="22.5" outlineLevel="1" x14ac:dyDescent="0.2">
      <c r="A675" s="174">
        <v>315</v>
      </c>
      <c r="B675" s="175" t="s">
        <v>2285</v>
      </c>
      <c r="C675" s="185" t="s">
        <v>2286</v>
      </c>
      <c r="D675" s="176" t="s">
        <v>432</v>
      </c>
      <c r="E675" s="177">
        <v>70</v>
      </c>
      <c r="F675" s="178"/>
      <c r="G675" s="179">
        <f>ROUND(E675*F675,2)</f>
        <v>0</v>
      </c>
      <c r="H675" s="178"/>
      <c r="I675" s="179">
        <f>ROUND(E675*H675,2)</f>
        <v>0</v>
      </c>
      <c r="J675" s="178"/>
      <c r="K675" s="179">
        <f>ROUND(E675*J675,2)</f>
        <v>0</v>
      </c>
      <c r="L675" s="179">
        <v>21</v>
      </c>
      <c r="M675" s="179">
        <f>G675*(1+L675/100)</f>
        <v>0</v>
      </c>
      <c r="N675" s="179">
        <v>0</v>
      </c>
      <c r="O675" s="179">
        <f>ROUND(E675*N675,2)</f>
        <v>0</v>
      </c>
      <c r="P675" s="179">
        <v>0</v>
      </c>
      <c r="Q675" s="179">
        <f>ROUND(E675*P675,2)</f>
        <v>0</v>
      </c>
      <c r="R675" s="179"/>
      <c r="S675" s="179" t="s">
        <v>322</v>
      </c>
      <c r="T675" s="180" t="s">
        <v>291</v>
      </c>
      <c r="U675" s="160">
        <v>0</v>
      </c>
      <c r="V675" s="160">
        <f>ROUND(E675*U675,2)</f>
        <v>0</v>
      </c>
      <c r="W675" s="160"/>
      <c r="X675" s="150"/>
      <c r="Y675" s="150"/>
      <c r="Z675" s="150"/>
      <c r="AA675" s="150"/>
      <c r="AB675" s="150"/>
      <c r="AC675" s="150"/>
      <c r="AD675" s="150"/>
      <c r="AE675" s="150"/>
      <c r="AF675" s="150"/>
      <c r="AG675" s="150" t="s">
        <v>472</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57"/>
      <c r="B676" s="158"/>
      <c r="C676" s="242"/>
      <c r="D676" s="243"/>
      <c r="E676" s="243"/>
      <c r="F676" s="243"/>
      <c r="G676" s="243"/>
      <c r="H676" s="160"/>
      <c r="I676" s="160"/>
      <c r="J676" s="160"/>
      <c r="K676" s="160"/>
      <c r="L676" s="160"/>
      <c r="M676" s="160"/>
      <c r="N676" s="160"/>
      <c r="O676" s="160"/>
      <c r="P676" s="160"/>
      <c r="Q676" s="160"/>
      <c r="R676" s="160"/>
      <c r="S676" s="160"/>
      <c r="T676" s="160"/>
      <c r="U676" s="160"/>
      <c r="V676" s="160"/>
      <c r="W676" s="160"/>
      <c r="X676" s="150"/>
      <c r="Y676" s="150"/>
      <c r="Z676" s="150"/>
      <c r="AA676" s="150"/>
      <c r="AB676" s="150"/>
      <c r="AC676" s="150"/>
      <c r="AD676" s="150"/>
      <c r="AE676" s="150"/>
      <c r="AF676" s="150"/>
      <c r="AG676" s="150" t="s">
        <v>295</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ht="22.5" outlineLevel="1" x14ac:dyDescent="0.2">
      <c r="A677" s="174">
        <v>316</v>
      </c>
      <c r="B677" s="175" t="s">
        <v>2287</v>
      </c>
      <c r="C677" s="185" t="s">
        <v>2288</v>
      </c>
      <c r="D677" s="176" t="s">
        <v>432</v>
      </c>
      <c r="E677" s="177">
        <v>200</v>
      </c>
      <c r="F677" s="178"/>
      <c r="G677" s="179">
        <f>ROUND(E677*F677,2)</f>
        <v>0</v>
      </c>
      <c r="H677" s="178"/>
      <c r="I677" s="179">
        <f>ROUND(E677*H677,2)</f>
        <v>0</v>
      </c>
      <c r="J677" s="178"/>
      <c r="K677" s="179">
        <f>ROUND(E677*J677,2)</f>
        <v>0</v>
      </c>
      <c r="L677" s="179">
        <v>21</v>
      </c>
      <c r="M677" s="179">
        <f>G677*(1+L677/100)</f>
        <v>0</v>
      </c>
      <c r="N677" s="179">
        <v>0</v>
      </c>
      <c r="O677" s="179">
        <f>ROUND(E677*N677,2)</f>
        <v>0</v>
      </c>
      <c r="P677" s="179">
        <v>0</v>
      </c>
      <c r="Q677" s="179">
        <f>ROUND(E677*P677,2)</f>
        <v>0</v>
      </c>
      <c r="R677" s="179"/>
      <c r="S677" s="179" t="s">
        <v>322</v>
      </c>
      <c r="T677" s="180" t="s">
        <v>291</v>
      </c>
      <c r="U677" s="160">
        <v>0</v>
      </c>
      <c r="V677" s="160">
        <f>ROUND(E677*U677,2)</f>
        <v>0</v>
      </c>
      <c r="W677" s="160"/>
      <c r="X677" s="150"/>
      <c r="Y677" s="150"/>
      <c r="Z677" s="150"/>
      <c r="AA677" s="150"/>
      <c r="AB677" s="150"/>
      <c r="AC677" s="150"/>
      <c r="AD677" s="150"/>
      <c r="AE677" s="150"/>
      <c r="AF677" s="150"/>
      <c r="AG677" s="150" t="s">
        <v>472</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242"/>
      <c r="D678" s="243"/>
      <c r="E678" s="243"/>
      <c r="F678" s="243"/>
      <c r="G678" s="243"/>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295</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ht="22.5" outlineLevel="1" x14ac:dyDescent="0.2">
      <c r="A679" s="174">
        <v>317</v>
      </c>
      <c r="B679" s="175" t="s">
        <v>2289</v>
      </c>
      <c r="C679" s="185" t="s">
        <v>2290</v>
      </c>
      <c r="D679" s="176" t="s">
        <v>432</v>
      </c>
      <c r="E679" s="177">
        <v>10</v>
      </c>
      <c r="F679" s="178"/>
      <c r="G679" s="179">
        <f>ROUND(E679*F679,2)</f>
        <v>0</v>
      </c>
      <c r="H679" s="178"/>
      <c r="I679" s="179">
        <f>ROUND(E679*H679,2)</f>
        <v>0</v>
      </c>
      <c r="J679" s="178"/>
      <c r="K679" s="179">
        <f>ROUND(E679*J679,2)</f>
        <v>0</v>
      </c>
      <c r="L679" s="179">
        <v>21</v>
      </c>
      <c r="M679" s="179">
        <f>G679*(1+L679/100)</f>
        <v>0</v>
      </c>
      <c r="N679" s="179">
        <v>0</v>
      </c>
      <c r="O679" s="179">
        <f>ROUND(E679*N679,2)</f>
        <v>0</v>
      </c>
      <c r="P679" s="179">
        <v>0</v>
      </c>
      <c r="Q679" s="179">
        <f>ROUND(E679*P679,2)</f>
        <v>0</v>
      </c>
      <c r="R679" s="179"/>
      <c r="S679" s="179" t="s">
        <v>322</v>
      </c>
      <c r="T679" s="180" t="s">
        <v>291</v>
      </c>
      <c r="U679" s="160">
        <v>0</v>
      </c>
      <c r="V679" s="160">
        <f>ROUND(E679*U679,2)</f>
        <v>0</v>
      </c>
      <c r="W679" s="160"/>
      <c r="X679" s="150"/>
      <c r="Y679" s="150"/>
      <c r="Z679" s="150"/>
      <c r="AA679" s="150"/>
      <c r="AB679" s="150"/>
      <c r="AC679" s="150"/>
      <c r="AD679" s="150"/>
      <c r="AE679" s="150"/>
      <c r="AF679" s="150"/>
      <c r="AG679" s="150" t="s">
        <v>472</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242"/>
      <c r="D680" s="243"/>
      <c r="E680" s="243"/>
      <c r="F680" s="243"/>
      <c r="G680" s="243"/>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295</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74">
        <v>318</v>
      </c>
      <c r="B681" s="175" t="s">
        <v>2291</v>
      </c>
      <c r="C681" s="185" t="s">
        <v>2292</v>
      </c>
      <c r="D681" s="176" t="s">
        <v>432</v>
      </c>
      <c r="E681" s="177">
        <v>5</v>
      </c>
      <c r="F681" s="178"/>
      <c r="G681" s="179">
        <f>ROUND(E681*F681,2)</f>
        <v>0</v>
      </c>
      <c r="H681" s="178"/>
      <c r="I681" s="179">
        <f>ROUND(E681*H681,2)</f>
        <v>0</v>
      </c>
      <c r="J681" s="178"/>
      <c r="K681" s="179">
        <f>ROUND(E681*J681,2)</f>
        <v>0</v>
      </c>
      <c r="L681" s="179">
        <v>21</v>
      </c>
      <c r="M681" s="179">
        <f>G681*(1+L681/100)</f>
        <v>0</v>
      </c>
      <c r="N681" s="179">
        <v>0</v>
      </c>
      <c r="O681" s="179">
        <f>ROUND(E681*N681,2)</f>
        <v>0</v>
      </c>
      <c r="P681" s="179">
        <v>0</v>
      </c>
      <c r="Q681" s="179">
        <f>ROUND(E681*P681,2)</f>
        <v>0</v>
      </c>
      <c r="R681" s="179"/>
      <c r="S681" s="179" t="s">
        <v>322</v>
      </c>
      <c r="T681" s="180" t="s">
        <v>291</v>
      </c>
      <c r="U681" s="160">
        <v>0</v>
      </c>
      <c r="V681" s="160">
        <f>ROUND(E681*U681,2)</f>
        <v>0</v>
      </c>
      <c r="W681" s="160"/>
      <c r="X681" s="150"/>
      <c r="Y681" s="150"/>
      <c r="Z681" s="150"/>
      <c r="AA681" s="150"/>
      <c r="AB681" s="150"/>
      <c r="AC681" s="150"/>
      <c r="AD681" s="150"/>
      <c r="AE681" s="150"/>
      <c r="AF681" s="150"/>
      <c r="AG681" s="150" t="s">
        <v>472</v>
      </c>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242"/>
      <c r="D682" s="243"/>
      <c r="E682" s="243"/>
      <c r="F682" s="243"/>
      <c r="G682" s="243"/>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295</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74">
        <v>319</v>
      </c>
      <c r="B683" s="175" t="s">
        <v>2293</v>
      </c>
      <c r="C683" s="185" t="s">
        <v>2294</v>
      </c>
      <c r="D683" s="176" t="s">
        <v>384</v>
      </c>
      <c r="E683" s="177">
        <v>1</v>
      </c>
      <c r="F683" s="178"/>
      <c r="G683" s="179">
        <f>ROUND(E683*F683,2)</f>
        <v>0</v>
      </c>
      <c r="H683" s="178"/>
      <c r="I683" s="179">
        <f>ROUND(E683*H683,2)</f>
        <v>0</v>
      </c>
      <c r="J683" s="178"/>
      <c r="K683" s="179">
        <f>ROUND(E683*J683,2)</f>
        <v>0</v>
      </c>
      <c r="L683" s="179">
        <v>21</v>
      </c>
      <c r="M683" s="179">
        <f>G683*(1+L683/100)</f>
        <v>0</v>
      </c>
      <c r="N683" s="179">
        <v>0</v>
      </c>
      <c r="O683" s="179">
        <f>ROUND(E683*N683,2)</f>
        <v>0</v>
      </c>
      <c r="P683" s="179">
        <v>0</v>
      </c>
      <c r="Q683" s="179">
        <f>ROUND(E683*P683,2)</f>
        <v>0</v>
      </c>
      <c r="R683" s="179"/>
      <c r="S683" s="179" t="s">
        <v>322</v>
      </c>
      <c r="T683" s="180" t="s">
        <v>291</v>
      </c>
      <c r="U683" s="160">
        <v>0</v>
      </c>
      <c r="V683" s="160">
        <f>ROUND(E683*U683,2)</f>
        <v>0</v>
      </c>
      <c r="W683" s="160"/>
      <c r="X683" s="150"/>
      <c r="Y683" s="150"/>
      <c r="Z683" s="150"/>
      <c r="AA683" s="150"/>
      <c r="AB683" s="150"/>
      <c r="AC683" s="150"/>
      <c r="AD683" s="150"/>
      <c r="AE683" s="150"/>
      <c r="AF683" s="150"/>
      <c r="AG683" s="150" t="s">
        <v>472</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242"/>
      <c r="D684" s="243"/>
      <c r="E684" s="243"/>
      <c r="F684" s="243"/>
      <c r="G684" s="243"/>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295</v>
      </c>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ht="22.5" outlineLevel="1" x14ac:dyDescent="0.2">
      <c r="A685" s="174">
        <v>320</v>
      </c>
      <c r="B685" s="175" t="s">
        <v>2295</v>
      </c>
      <c r="C685" s="185" t="s">
        <v>2296</v>
      </c>
      <c r="D685" s="176" t="s">
        <v>1187</v>
      </c>
      <c r="E685" s="177">
        <v>145</v>
      </c>
      <c r="F685" s="178"/>
      <c r="G685" s="179">
        <f>ROUND(E685*F685,2)</f>
        <v>0</v>
      </c>
      <c r="H685" s="178"/>
      <c r="I685" s="179">
        <f>ROUND(E685*H685,2)</f>
        <v>0</v>
      </c>
      <c r="J685" s="178"/>
      <c r="K685" s="179">
        <f>ROUND(E685*J685,2)</f>
        <v>0</v>
      </c>
      <c r="L685" s="179">
        <v>21</v>
      </c>
      <c r="M685" s="179">
        <f>G685*(1+L685/100)</f>
        <v>0</v>
      </c>
      <c r="N685" s="179">
        <v>0</v>
      </c>
      <c r="O685" s="179">
        <f>ROUND(E685*N685,2)</f>
        <v>0</v>
      </c>
      <c r="P685" s="179">
        <v>0</v>
      </c>
      <c r="Q685" s="179">
        <f>ROUND(E685*P685,2)</f>
        <v>0</v>
      </c>
      <c r="R685" s="179"/>
      <c r="S685" s="179" t="s">
        <v>322</v>
      </c>
      <c r="T685" s="180" t="s">
        <v>291</v>
      </c>
      <c r="U685" s="160">
        <v>0</v>
      </c>
      <c r="V685" s="160">
        <f>ROUND(E685*U685,2)</f>
        <v>0</v>
      </c>
      <c r="W685" s="160"/>
      <c r="X685" s="150"/>
      <c r="Y685" s="150"/>
      <c r="Z685" s="150"/>
      <c r="AA685" s="150"/>
      <c r="AB685" s="150"/>
      <c r="AC685" s="150"/>
      <c r="AD685" s="150"/>
      <c r="AE685" s="150"/>
      <c r="AF685" s="150"/>
      <c r="AG685" s="150" t="s">
        <v>472</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242"/>
      <c r="D686" s="243"/>
      <c r="E686" s="243"/>
      <c r="F686" s="243"/>
      <c r="G686" s="243"/>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295</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74">
        <v>321</v>
      </c>
      <c r="B687" s="175" t="s">
        <v>2297</v>
      </c>
      <c r="C687" s="185" t="s">
        <v>2298</v>
      </c>
      <c r="D687" s="176" t="s">
        <v>1187</v>
      </c>
      <c r="E687" s="177">
        <v>16</v>
      </c>
      <c r="F687" s="178"/>
      <c r="G687" s="179">
        <f>ROUND(E687*F687,2)</f>
        <v>0</v>
      </c>
      <c r="H687" s="178"/>
      <c r="I687" s="179">
        <f>ROUND(E687*H687,2)</f>
        <v>0</v>
      </c>
      <c r="J687" s="178"/>
      <c r="K687" s="179">
        <f>ROUND(E687*J687,2)</f>
        <v>0</v>
      </c>
      <c r="L687" s="179">
        <v>21</v>
      </c>
      <c r="M687" s="179">
        <f>G687*(1+L687/100)</f>
        <v>0</v>
      </c>
      <c r="N687" s="179">
        <v>0</v>
      </c>
      <c r="O687" s="179">
        <f>ROUND(E687*N687,2)</f>
        <v>0</v>
      </c>
      <c r="P687" s="179">
        <v>0</v>
      </c>
      <c r="Q687" s="179">
        <f>ROUND(E687*P687,2)</f>
        <v>0</v>
      </c>
      <c r="R687" s="179"/>
      <c r="S687" s="179" t="s">
        <v>322</v>
      </c>
      <c r="T687" s="180" t="s">
        <v>291</v>
      </c>
      <c r="U687" s="160">
        <v>0</v>
      </c>
      <c r="V687" s="160">
        <f>ROUND(E687*U687,2)</f>
        <v>0</v>
      </c>
      <c r="W687" s="160"/>
      <c r="X687" s="150"/>
      <c r="Y687" s="150"/>
      <c r="Z687" s="150"/>
      <c r="AA687" s="150"/>
      <c r="AB687" s="150"/>
      <c r="AC687" s="150"/>
      <c r="AD687" s="150"/>
      <c r="AE687" s="150"/>
      <c r="AF687" s="150"/>
      <c r="AG687" s="150" t="s">
        <v>472</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242"/>
      <c r="D688" s="243"/>
      <c r="E688" s="243"/>
      <c r="F688" s="243"/>
      <c r="G688" s="243"/>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295</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ht="22.5" outlineLevel="1" x14ac:dyDescent="0.2">
      <c r="A689" s="174">
        <v>322</v>
      </c>
      <c r="B689" s="175" t="s">
        <v>2299</v>
      </c>
      <c r="C689" s="185" t="s">
        <v>2300</v>
      </c>
      <c r="D689" s="176" t="s">
        <v>1187</v>
      </c>
      <c r="E689" s="177">
        <v>10</v>
      </c>
      <c r="F689" s="178"/>
      <c r="G689" s="179">
        <f>ROUND(E689*F689,2)</f>
        <v>0</v>
      </c>
      <c r="H689" s="178"/>
      <c r="I689" s="179">
        <f>ROUND(E689*H689,2)</f>
        <v>0</v>
      </c>
      <c r="J689" s="178"/>
      <c r="K689" s="179">
        <f>ROUND(E689*J689,2)</f>
        <v>0</v>
      </c>
      <c r="L689" s="179">
        <v>21</v>
      </c>
      <c r="M689" s="179">
        <f>G689*(1+L689/100)</f>
        <v>0</v>
      </c>
      <c r="N689" s="179">
        <v>0</v>
      </c>
      <c r="O689" s="179">
        <f>ROUND(E689*N689,2)</f>
        <v>0</v>
      </c>
      <c r="P689" s="179">
        <v>0</v>
      </c>
      <c r="Q689" s="179">
        <f>ROUND(E689*P689,2)</f>
        <v>0</v>
      </c>
      <c r="R689" s="179"/>
      <c r="S689" s="179" t="s">
        <v>322</v>
      </c>
      <c r="T689" s="180" t="s">
        <v>291</v>
      </c>
      <c r="U689" s="160">
        <v>0</v>
      </c>
      <c r="V689" s="160">
        <f>ROUND(E689*U689,2)</f>
        <v>0</v>
      </c>
      <c r="W689" s="160"/>
      <c r="X689" s="150"/>
      <c r="Y689" s="150"/>
      <c r="Z689" s="150"/>
      <c r="AA689" s="150"/>
      <c r="AB689" s="150"/>
      <c r="AC689" s="150"/>
      <c r="AD689" s="150"/>
      <c r="AE689" s="150"/>
      <c r="AF689" s="150"/>
      <c r="AG689" s="150" t="s">
        <v>472</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242"/>
      <c r="D690" s="243"/>
      <c r="E690" s="243"/>
      <c r="F690" s="243"/>
      <c r="G690" s="243"/>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295</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74">
        <v>323</v>
      </c>
      <c r="B691" s="175" t="s">
        <v>2301</v>
      </c>
      <c r="C691" s="185" t="s">
        <v>2302</v>
      </c>
      <c r="D691" s="176" t="s">
        <v>1187</v>
      </c>
      <c r="E691" s="177">
        <v>16</v>
      </c>
      <c r="F691" s="178"/>
      <c r="G691" s="179">
        <f>ROUND(E691*F691,2)</f>
        <v>0</v>
      </c>
      <c r="H691" s="178"/>
      <c r="I691" s="179">
        <f>ROUND(E691*H691,2)</f>
        <v>0</v>
      </c>
      <c r="J691" s="178"/>
      <c r="K691" s="179">
        <f>ROUND(E691*J691,2)</f>
        <v>0</v>
      </c>
      <c r="L691" s="179">
        <v>21</v>
      </c>
      <c r="M691" s="179">
        <f>G691*(1+L691/100)</f>
        <v>0</v>
      </c>
      <c r="N691" s="179">
        <v>0</v>
      </c>
      <c r="O691" s="179">
        <f>ROUND(E691*N691,2)</f>
        <v>0</v>
      </c>
      <c r="P691" s="179">
        <v>0</v>
      </c>
      <c r="Q691" s="179">
        <f>ROUND(E691*P691,2)</f>
        <v>0</v>
      </c>
      <c r="R691" s="179"/>
      <c r="S691" s="179" t="s">
        <v>322</v>
      </c>
      <c r="T691" s="180" t="s">
        <v>291</v>
      </c>
      <c r="U691" s="160">
        <v>0</v>
      </c>
      <c r="V691" s="160">
        <f>ROUND(E691*U691,2)</f>
        <v>0</v>
      </c>
      <c r="W691" s="160"/>
      <c r="X691" s="150"/>
      <c r="Y691" s="150"/>
      <c r="Z691" s="150"/>
      <c r="AA691" s="150"/>
      <c r="AB691" s="150"/>
      <c r="AC691" s="150"/>
      <c r="AD691" s="150"/>
      <c r="AE691" s="150"/>
      <c r="AF691" s="150"/>
      <c r="AG691" s="150" t="s">
        <v>472</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242"/>
      <c r="D692" s="243"/>
      <c r="E692" s="243"/>
      <c r="F692" s="243"/>
      <c r="G692" s="243"/>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295</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ht="22.5" outlineLevel="1" x14ac:dyDescent="0.2">
      <c r="A693" s="174">
        <v>324</v>
      </c>
      <c r="B693" s="175" t="s">
        <v>2303</v>
      </c>
      <c r="C693" s="185" t="s">
        <v>2304</v>
      </c>
      <c r="D693" s="176" t="s">
        <v>856</v>
      </c>
      <c r="E693" s="177">
        <v>1</v>
      </c>
      <c r="F693" s="178"/>
      <c r="G693" s="179">
        <f>ROUND(E693*F693,2)</f>
        <v>0</v>
      </c>
      <c r="H693" s="178"/>
      <c r="I693" s="179">
        <f>ROUND(E693*H693,2)</f>
        <v>0</v>
      </c>
      <c r="J693" s="178"/>
      <c r="K693" s="179">
        <f>ROUND(E693*J693,2)</f>
        <v>0</v>
      </c>
      <c r="L693" s="179">
        <v>21</v>
      </c>
      <c r="M693" s="179">
        <f>G693*(1+L693/100)</f>
        <v>0</v>
      </c>
      <c r="N693" s="179">
        <v>0</v>
      </c>
      <c r="O693" s="179">
        <f>ROUND(E693*N693,2)</f>
        <v>0</v>
      </c>
      <c r="P693" s="179">
        <v>0</v>
      </c>
      <c r="Q693" s="179">
        <f>ROUND(E693*P693,2)</f>
        <v>0</v>
      </c>
      <c r="R693" s="179"/>
      <c r="S693" s="179" t="s">
        <v>322</v>
      </c>
      <c r="T693" s="180" t="s">
        <v>291</v>
      </c>
      <c r="U693" s="160">
        <v>0</v>
      </c>
      <c r="V693" s="160">
        <f>ROUND(E693*U693,2)</f>
        <v>0</v>
      </c>
      <c r="W693" s="160"/>
      <c r="X693" s="150"/>
      <c r="Y693" s="150"/>
      <c r="Z693" s="150"/>
      <c r="AA693" s="150"/>
      <c r="AB693" s="150"/>
      <c r="AC693" s="150"/>
      <c r="AD693" s="150"/>
      <c r="AE693" s="150"/>
      <c r="AF693" s="150"/>
      <c r="AG693" s="150" t="s">
        <v>472</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42"/>
      <c r="D694" s="243"/>
      <c r="E694" s="243"/>
      <c r="F694" s="243"/>
      <c r="G694" s="243"/>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295</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74">
        <v>325</v>
      </c>
      <c r="B695" s="175" t="s">
        <v>2305</v>
      </c>
      <c r="C695" s="185" t="s">
        <v>2306</v>
      </c>
      <c r="D695" s="176" t="s">
        <v>1187</v>
      </c>
      <c r="E695" s="177">
        <v>16</v>
      </c>
      <c r="F695" s="178"/>
      <c r="G695" s="179">
        <f>ROUND(E695*F695,2)</f>
        <v>0</v>
      </c>
      <c r="H695" s="178"/>
      <c r="I695" s="179">
        <f>ROUND(E695*H695,2)</f>
        <v>0</v>
      </c>
      <c r="J695" s="178"/>
      <c r="K695" s="179">
        <f>ROUND(E695*J695,2)</f>
        <v>0</v>
      </c>
      <c r="L695" s="179">
        <v>21</v>
      </c>
      <c r="M695" s="179">
        <f>G695*(1+L695/100)</f>
        <v>0</v>
      </c>
      <c r="N695" s="179">
        <v>0</v>
      </c>
      <c r="O695" s="179">
        <f>ROUND(E695*N695,2)</f>
        <v>0</v>
      </c>
      <c r="P695" s="179">
        <v>0</v>
      </c>
      <c r="Q695" s="179">
        <f>ROUND(E695*P695,2)</f>
        <v>0</v>
      </c>
      <c r="R695" s="179"/>
      <c r="S695" s="179" t="s">
        <v>322</v>
      </c>
      <c r="T695" s="180" t="s">
        <v>291</v>
      </c>
      <c r="U695" s="160">
        <v>0</v>
      </c>
      <c r="V695" s="160">
        <f>ROUND(E695*U695,2)</f>
        <v>0</v>
      </c>
      <c r="W695" s="160"/>
      <c r="X695" s="150"/>
      <c r="Y695" s="150"/>
      <c r="Z695" s="150"/>
      <c r="AA695" s="150"/>
      <c r="AB695" s="150"/>
      <c r="AC695" s="150"/>
      <c r="AD695" s="150"/>
      <c r="AE695" s="150"/>
      <c r="AF695" s="150"/>
      <c r="AG695" s="150" t="s">
        <v>472</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242"/>
      <c r="D696" s="243"/>
      <c r="E696" s="243"/>
      <c r="F696" s="243"/>
      <c r="G696" s="243"/>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295</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74">
        <v>326</v>
      </c>
      <c r="B697" s="175" t="s">
        <v>2307</v>
      </c>
      <c r="C697" s="185" t="s">
        <v>2308</v>
      </c>
      <c r="D697" s="176" t="s">
        <v>1187</v>
      </c>
      <c r="E697" s="177">
        <v>4</v>
      </c>
      <c r="F697" s="178"/>
      <c r="G697" s="179">
        <f>ROUND(E697*F697,2)</f>
        <v>0</v>
      </c>
      <c r="H697" s="178"/>
      <c r="I697" s="179">
        <f>ROUND(E697*H697,2)</f>
        <v>0</v>
      </c>
      <c r="J697" s="178"/>
      <c r="K697" s="179">
        <f>ROUND(E697*J697,2)</f>
        <v>0</v>
      </c>
      <c r="L697" s="179">
        <v>21</v>
      </c>
      <c r="M697" s="179">
        <f>G697*(1+L697/100)</f>
        <v>0</v>
      </c>
      <c r="N697" s="179">
        <v>0</v>
      </c>
      <c r="O697" s="179">
        <f>ROUND(E697*N697,2)</f>
        <v>0</v>
      </c>
      <c r="P697" s="179">
        <v>0</v>
      </c>
      <c r="Q697" s="179">
        <f>ROUND(E697*P697,2)</f>
        <v>0</v>
      </c>
      <c r="R697" s="179"/>
      <c r="S697" s="179" t="s">
        <v>322</v>
      </c>
      <c r="T697" s="180" t="s">
        <v>291</v>
      </c>
      <c r="U697" s="160">
        <v>0</v>
      </c>
      <c r="V697" s="160">
        <f>ROUND(E697*U697,2)</f>
        <v>0</v>
      </c>
      <c r="W697" s="160"/>
      <c r="X697" s="150"/>
      <c r="Y697" s="150"/>
      <c r="Z697" s="150"/>
      <c r="AA697" s="150"/>
      <c r="AB697" s="150"/>
      <c r="AC697" s="150"/>
      <c r="AD697" s="150"/>
      <c r="AE697" s="150"/>
      <c r="AF697" s="150"/>
      <c r="AG697" s="150" t="s">
        <v>472</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242"/>
      <c r="D698" s="243"/>
      <c r="E698" s="243"/>
      <c r="F698" s="243"/>
      <c r="G698" s="243"/>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295</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74">
        <v>327</v>
      </c>
      <c r="B699" s="175" t="s">
        <v>2309</v>
      </c>
      <c r="C699" s="185" t="s">
        <v>2310</v>
      </c>
      <c r="D699" s="176" t="s">
        <v>1187</v>
      </c>
      <c r="E699" s="177">
        <v>20</v>
      </c>
      <c r="F699" s="178"/>
      <c r="G699" s="179">
        <f>ROUND(E699*F699,2)</f>
        <v>0</v>
      </c>
      <c r="H699" s="178"/>
      <c r="I699" s="179">
        <f>ROUND(E699*H699,2)</f>
        <v>0</v>
      </c>
      <c r="J699" s="178"/>
      <c r="K699" s="179">
        <f>ROUND(E699*J699,2)</f>
        <v>0</v>
      </c>
      <c r="L699" s="179">
        <v>21</v>
      </c>
      <c r="M699" s="179">
        <f>G699*(1+L699/100)</f>
        <v>0</v>
      </c>
      <c r="N699" s="179">
        <v>0</v>
      </c>
      <c r="O699" s="179">
        <f>ROUND(E699*N699,2)</f>
        <v>0</v>
      </c>
      <c r="P699" s="179">
        <v>0</v>
      </c>
      <c r="Q699" s="179">
        <f>ROUND(E699*P699,2)</f>
        <v>0</v>
      </c>
      <c r="R699" s="179"/>
      <c r="S699" s="179" t="s">
        <v>322</v>
      </c>
      <c r="T699" s="180" t="s">
        <v>291</v>
      </c>
      <c r="U699" s="160">
        <v>0</v>
      </c>
      <c r="V699" s="160">
        <f>ROUND(E699*U699,2)</f>
        <v>0</v>
      </c>
      <c r="W699" s="160"/>
      <c r="X699" s="150"/>
      <c r="Y699" s="150"/>
      <c r="Z699" s="150"/>
      <c r="AA699" s="150"/>
      <c r="AB699" s="150"/>
      <c r="AC699" s="150"/>
      <c r="AD699" s="150"/>
      <c r="AE699" s="150"/>
      <c r="AF699" s="150"/>
      <c r="AG699" s="150" t="s">
        <v>472</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242"/>
      <c r="D700" s="243"/>
      <c r="E700" s="243"/>
      <c r="F700" s="243"/>
      <c r="G700" s="243"/>
      <c r="H700" s="160"/>
      <c r="I700" s="160"/>
      <c r="J700" s="160"/>
      <c r="K700" s="160"/>
      <c r="L700" s="160"/>
      <c r="M700" s="160"/>
      <c r="N700" s="160"/>
      <c r="O700" s="160"/>
      <c r="P700" s="160"/>
      <c r="Q700" s="160"/>
      <c r="R700" s="160"/>
      <c r="S700" s="160"/>
      <c r="T700" s="160"/>
      <c r="U700" s="160"/>
      <c r="V700" s="160"/>
      <c r="W700" s="160"/>
      <c r="X700" s="150"/>
      <c r="Y700" s="150"/>
      <c r="Z700" s="150"/>
      <c r="AA700" s="150"/>
      <c r="AB700" s="150"/>
      <c r="AC700" s="150"/>
      <c r="AD700" s="150"/>
      <c r="AE700" s="150"/>
      <c r="AF700" s="150"/>
      <c r="AG700" s="150" t="s">
        <v>295</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ht="22.5" outlineLevel="1" x14ac:dyDescent="0.2">
      <c r="A701" s="174">
        <v>328</v>
      </c>
      <c r="B701" s="175" t="s">
        <v>2311</v>
      </c>
      <c r="C701" s="185" t="s">
        <v>2312</v>
      </c>
      <c r="D701" s="176" t="s">
        <v>1187</v>
      </c>
      <c r="E701" s="177">
        <v>10</v>
      </c>
      <c r="F701" s="178"/>
      <c r="G701" s="179">
        <f>ROUND(E701*F701,2)</f>
        <v>0</v>
      </c>
      <c r="H701" s="178"/>
      <c r="I701" s="179">
        <f>ROUND(E701*H701,2)</f>
        <v>0</v>
      </c>
      <c r="J701" s="178"/>
      <c r="K701" s="179">
        <f>ROUND(E701*J701,2)</f>
        <v>0</v>
      </c>
      <c r="L701" s="179">
        <v>21</v>
      </c>
      <c r="M701" s="179">
        <f>G701*(1+L701/100)</f>
        <v>0</v>
      </c>
      <c r="N701" s="179">
        <v>0</v>
      </c>
      <c r="O701" s="179">
        <f>ROUND(E701*N701,2)</f>
        <v>0</v>
      </c>
      <c r="P701" s="179">
        <v>0</v>
      </c>
      <c r="Q701" s="179">
        <f>ROUND(E701*P701,2)</f>
        <v>0</v>
      </c>
      <c r="R701" s="179"/>
      <c r="S701" s="179" t="s">
        <v>322</v>
      </c>
      <c r="T701" s="180" t="s">
        <v>291</v>
      </c>
      <c r="U701" s="160">
        <v>0</v>
      </c>
      <c r="V701" s="160">
        <f>ROUND(E701*U701,2)</f>
        <v>0</v>
      </c>
      <c r="W701" s="160"/>
      <c r="X701" s="150"/>
      <c r="Y701" s="150"/>
      <c r="Z701" s="150"/>
      <c r="AA701" s="150"/>
      <c r="AB701" s="150"/>
      <c r="AC701" s="150"/>
      <c r="AD701" s="150"/>
      <c r="AE701" s="150"/>
      <c r="AF701" s="150"/>
      <c r="AG701" s="150" t="s">
        <v>472</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57"/>
      <c r="B702" s="158"/>
      <c r="C702" s="242"/>
      <c r="D702" s="243"/>
      <c r="E702" s="243"/>
      <c r="F702" s="243"/>
      <c r="G702" s="243"/>
      <c r="H702" s="160"/>
      <c r="I702" s="160"/>
      <c r="J702" s="160"/>
      <c r="K702" s="160"/>
      <c r="L702" s="160"/>
      <c r="M702" s="160"/>
      <c r="N702" s="160"/>
      <c r="O702" s="160"/>
      <c r="P702" s="160"/>
      <c r="Q702" s="160"/>
      <c r="R702" s="160"/>
      <c r="S702" s="160"/>
      <c r="T702" s="160"/>
      <c r="U702" s="160"/>
      <c r="V702" s="160"/>
      <c r="W702" s="160"/>
      <c r="X702" s="150"/>
      <c r="Y702" s="150"/>
      <c r="Z702" s="150"/>
      <c r="AA702" s="150"/>
      <c r="AB702" s="150"/>
      <c r="AC702" s="150"/>
      <c r="AD702" s="150"/>
      <c r="AE702" s="150"/>
      <c r="AF702" s="150"/>
      <c r="AG702" s="150" t="s">
        <v>295</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ht="22.5" outlineLevel="1" x14ac:dyDescent="0.2">
      <c r="A703" s="174">
        <v>329</v>
      </c>
      <c r="B703" s="175" t="s">
        <v>2313</v>
      </c>
      <c r="C703" s="185" t="s">
        <v>2314</v>
      </c>
      <c r="D703" s="176" t="s">
        <v>856</v>
      </c>
      <c r="E703" s="177">
        <v>35</v>
      </c>
      <c r="F703" s="178"/>
      <c r="G703" s="179">
        <f>ROUND(E703*F703,2)</f>
        <v>0</v>
      </c>
      <c r="H703" s="178"/>
      <c r="I703" s="179">
        <f>ROUND(E703*H703,2)</f>
        <v>0</v>
      </c>
      <c r="J703" s="178"/>
      <c r="K703" s="179">
        <f>ROUND(E703*J703,2)</f>
        <v>0</v>
      </c>
      <c r="L703" s="179">
        <v>21</v>
      </c>
      <c r="M703" s="179">
        <f>G703*(1+L703/100)</f>
        <v>0</v>
      </c>
      <c r="N703" s="179">
        <v>0</v>
      </c>
      <c r="O703" s="179">
        <f>ROUND(E703*N703,2)</f>
        <v>0</v>
      </c>
      <c r="P703" s="179">
        <v>0</v>
      </c>
      <c r="Q703" s="179">
        <f>ROUND(E703*P703,2)</f>
        <v>0</v>
      </c>
      <c r="R703" s="179"/>
      <c r="S703" s="179" t="s">
        <v>322</v>
      </c>
      <c r="T703" s="180" t="s">
        <v>291</v>
      </c>
      <c r="U703" s="160">
        <v>0</v>
      </c>
      <c r="V703" s="160">
        <f>ROUND(E703*U703,2)</f>
        <v>0</v>
      </c>
      <c r="W703" s="160"/>
      <c r="X703" s="150"/>
      <c r="Y703" s="150"/>
      <c r="Z703" s="150"/>
      <c r="AA703" s="150"/>
      <c r="AB703" s="150"/>
      <c r="AC703" s="150"/>
      <c r="AD703" s="150"/>
      <c r="AE703" s="150"/>
      <c r="AF703" s="150"/>
      <c r="AG703" s="150" t="s">
        <v>1746</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242"/>
      <c r="D704" s="243"/>
      <c r="E704" s="243"/>
      <c r="F704" s="243"/>
      <c r="G704" s="243"/>
      <c r="H704" s="160"/>
      <c r="I704" s="160"/>
      <c r="J704" s="160"/>
      <c r="K704" s="160"/>
      <c r="L704" s="160"/>
      <c r="M704" s="160"/>
      <c r="N704" s="160"/>
      <c r="O704" s="160"/>
      <c r="P704" s="160"/>
      <c r="Q704" s="160"/>
      <c r="R704" s="160"/>
      <c r="S704" s="160"/>
      <c r="T704" s="160"/>
      <c r="U704" s="160"/>
      <c r="V704" s="160"/>
      <c r="W704" s="160"/>
      <c r="X704" s="150"/>
      <c r="Y704" s="150"/>
      <c r="Z704" s="150"/>
      <c r="AA704" s="150"/>
      <c r="AB704" s="150"/>
      <c r="AC704" s="150"/>
      <c r="AD704" s="150"/>
      <c r="AE704" s="150"/>
      <c r="AF704" s="150"/>
      <c r="AG704" s="150" t="s">
        <v>295</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ht="22.5" outlineLevel="1" x14ac:dyDescent="0.2">
      <c r="A705" s="174">
        <v>330</v>
      </c>
      <c r="B705" s="175" t="s">
        <v>2315</v>
      </c>
      <c r="C705" s="185" t="s">
        <v>2316</v>
      </c>
      <c r="D705" s="176" t="s">
        <v>856</v>
      </c>
      <c r="E705" s="177">
        <v>24</v>
      </c>
      <c r="F705" s="178"/>
      <c r="G705" s="179">
        <f>ROUND(E705*F705,2)</f>
        <v>0</v>
      </c>
      <c r="H705" s="178"/>
      <c r="I705" s="179">
        <f>ROUND(E705*H705,2)</f>
        <v>0</v>
      </c>
      <c r="J705" s="178"/>
      <c r="K705" s="179">
        <f>ROUND(E705*J705,2)</f>
        <v>0</v>
      </c>
      <c r="L705" s="179">
        <v>21</v>
      </c>
      <c r="M705" s="179">
        <f>G705*(1+L705/100)</f>
        <v>0</v>
      </c>
      <c r="N705" s="179">
        <v>0</v>
      </c>
      <c r="O705" s="179">
        <f>ROUND(E705*N705,2)</f>
        <v>0</v>
      </c>
      <c r="P705" s="179">
        <v>0</v>
      </c>
      <c r="Q705" s="179">
        <f>ROUND(E705*P705,2)</f>
        <v>0</v>
      </c>
      <c r="R705" s="179"/>
      <c r="S705" s="179" t="s">
        <v>322</v>
      </c>
      <c r="T705" s="180" t="s">
        <v>291</v>
      </c>
      <c r="U705" s="160">
        <v>0</v>
      </c>
      <c r="V705" s="160">
        <f>ROUND(E705*U705,2)</f>
        <v>0</v>
      </c>
      <c r="W705" s="160"/>
      <c r="X705" s="150"/>
      <c r="Y705" s="150"/>
      <c r="Z705" s="150"/>
      <c r="AA705" s="150"/>
      <c r="AB705" s="150"/>
      <c r="AC705" s="150"/>
      <c r="AD705" s="150"/>
      <c r="AE705" s="150"/>
      <c r="AF705" s="150"/>
      <c r="AG705" s="150" t="s">
        <v>1746</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242"/>
      <c r="D706" s="243"/>
      <c r="E706" s="243"/>
      <c r="F706" s="243"/>
      <c r="G706" s="243"/>
      <c r="H706" s="160"/>
      <c r="I706" s="160"/>
      <c r="J706" s="160"/>
      <c r="K706" s="160"/>
      <c r="L706" s="160"/>
      <c r="M706" s="160"/>
      <c r="N706" s="160"/>
      <c r="O706" s="160"/>
      <c r="P706" s="160"/>
      <c r="Q706" s="160"/>
      <c r="R706" s="160"/>
      <c r="S706" s="160"/>
      <c r="T706" s="160"/>
      <c r="U706" s="160"/>
      <c r="V706" s="160"/>
      <c r="W706" s="160"/>
      <c r="X706" s="150"/>
      <c r="Y706" s="150"/>
      <c r="Z706" s="150"/>
      <c r="AA706" s="150"/>
      <c r="AB706" s="150"/>
      <c r="AC706" s="150"/>
      <c r="AD706" s="150"/>
      <c r="AE706" s="150"/>
      <c r="AF706" s="150"/>
      <c r="AG706" s="150" t="s">
        <v>295</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ht="22.5" outlineLevel="1" x14ac:dyDescent="0.2">
      <c r="A707" s="174">
        <v>331</v>
      </c>
      <c r="B707" s="175" t="s">
        <v>2317</v>
      </c>
      <c r="C707" s="185" t="s">
        <v>2318</v>
      </c>
      <c r="D707" s="176" t="s">
        <v>856</v>
      </c>
      <c r="E707" s="177">
        <v>27</v>
      </c>
      <c r="F707" s="178"/>
      <c r="G707" s="179">
        <f>ROUND(E707*F707,2)</f>
        <v>0</v>
      </c>
      <c r="H707" s="178"/>
      <c r="I707" s="179">
        <f>ROUND(E707*H707,2)</f>
        <v>0</v>
      </c>
      <c r="J707" s="178"/>
      <c r="K707" s="179">
        <f>ROUND(E707*J707,2)</f>
        <v>0</v>
      </c>
      <c r="L707" s="179">
        <v>21</v>
      </c>
      <c r="M707" s="179">
        <f>G707*(1+L707/100)</f>
        <v>0</v>
      </c>
      <c r="N707" s="179">
        <v>0</v>
      </c>
      <c r="O707" s="179">
        <f>ROUND(E707*N707,2)</f>
        <v>0</v>
      </c>
      <c r="P707" s="179">
        <v>0</v>
      </c>
      <c r="Q707" s="179">
        <f>ROUND(E707*P707,2)</f>
        <v>0</v>
      </c>
      <c r="R707" s="179"/>
      <c r="S707" s="179" t="s">
        <v>322</v>
      </c>
      <c r="T707" s="180" t="s">
        <v>291</v>
      </c>
      <c r="U707" s="160">
        <v>0</v>
      </c>
      <c r="V707" s="160">
        <f>ROUND(E707*U707,2)</f>
        <v>0</v>
      </c>
      <c r="W707" s="160"/>
      <c r="X707" s="150"/>
      <c r="Y707" s="150"/>
      <c r="Z707" s="150"/>
      <c r="AA707" s="150"/>
      <c r="AB707" s="150"/>
      <c r="AC707" s="150"/>
      <c r="AD707" s="150"/>
      <c r="AE707" s="150"/>
      <c r="AF707" s="150"/>
      <c r="AG707" s="150" t="s">
        <v>1746</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57"/>
      <c r="B708" s="158"/>
      <c r="C708" s="242"/>
      <c r="D708" s="243"/>
      <c r="E708" s="243"/>
      <c r="F708" s="243"/>
      <c r="G708" s="243"/>
      <c r="H708" s="160"/>
      <c r="I708" s="160"/>
      <c r="J708" s="160"/>
      <c r="K708" s="160"/>
      <c r="L708" s="160"/>
      <c r="M708" s="160"/>
      <c r="N708" s="160"/>
      <c r="O708" s="160"/>
      <c r="P708" s="160"/>
      <c r="Q708" s="160"/>
      <c r="R708" s="160"/>
      <c r="S708" s="160"/>
      <c r="T708" s="160"/>
      <c r="U708" s="160"/>
      <c r="V708" s="160"/>
      <c r="W708" s="160"/>
      <c r="X708" s="150"/>
      <c r="Y708" s="150"/>
      <c r="Z708" s="150"/>
      <c r="AA708" s="150"/>
      <c r="AB708" s="150"/>
      <c r="AC708" s="150"/>
      <c r="AD708" s="150"/>
      <c r="AE708" s="150"/>
      <c r="AF708" s="150"/>
      <c r="AG708" s="150" t="s">
        <v>295</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ht="22.5" outlineLevel="1" x14ac:dyDescent="0.2">
      <c r="A709" s="174">
        <v>332</v>
      </c>
      <c r="B709" s="175" t="s">
        <v>2319</v>
      </c>
      <c r="C709" s="185" t="s">
        <v>2320</v>
      </c>
      <c r="D709" s="176" t="s">
        <v>856</v>
      </c>
      <c r="E709" s="177">
        <v>16</v>
      </c>
      <c r="F709" s="178"/>
      <c r="G709" s="179">
        <f>ROUND(E709*F709,2)</f>
        <v>0</v>
      </c>
      <c r="H709" s="178"/>
      <c r="I709" s="179">
        <f>ROUND(E709*H709,2)</f>
        <v>0</v>
      </c>
      <c r="J709" s="178"/>
      <c r="K709" s="179">
        <f>ROUND(E709*J709,2)</f>
        <v>0</v>
      </c>
      <c r="L709" s="179">
        <v>21</v>
      </c>
      <c r="M709" s="179">
        <f>G709*(1+L709/100)</f>
        <v>0</v>
      </c>
      <c r="N709" s="179">
        <v>0</v>
      </c>
      <c r="O709" s="179">
        <f>ROUND(E709*N709,2)</f>
        <v>0</v>
      </c>
      <c r="P709" s="179">
        <v>0</v>
      </c>
      <c r="Q709" s="179">
        <f>ROUND(E709*P709,2)</f>
        <v>0</v>
      </c>
      <c r="R709" s="179"/>
      <c r="S709" s="179" t="s">
        <v>322</v>
      </c>
      <c r="T709" s="180" t="s">
        <v>291</v>
      </c>
      <c r="U709" s="160">
        <v>0</v>
      </c>
      <c r="V709" s="160">
        <f>ROUND(E709*U709,2)</f>
        <v>0</v>
      </c>
      <c r="W709" s="160"/>
      <c r="X709" s="150"/>
      <c r="Y709" s="150"/>
      <c r="Z709" s="150"/>
      <c r="AA709" s="150"/>
      <c r="AB709" s="150"/>
      <c r="AC709" s="150"/>
      <c r="AD709" s="150"/>
      <c r="AE709" s="150"/>
      <c r="AF709" s="150"/>
      <c r="AG709" s="150" t="s">
        <v>1746</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57"/>
      <c r="B710" s="158"/>
      <c r="C710" s="242"/>
      <c r="D710" s="243"/>
      <c r="E710" s="243"/>
      <c r="F710" s="243"/>
      <c r="G710" s="243"/>
      <c r="H710" s="160"/>
      <c r="I710" s="160"/>
      <c r="J710" s="160"/>
      <c r="K710" s="160"/>
      <c r="L710" s="160"/>
      <c r="M710" s="160"/>
      <c r="N710" s="160"/>
      <c r="O710" s="160"/>
      <c r="P710" s="160"/>
      <c r="Q710" s="160"/>
      <c r="R710" s="160"/>
      <c r="S710" s="160"/>
      <c r="T710" s="160"/>
      <c r="U710" s="160"/>
      <c r="V710" s="160"/>
      <c r="W710" s="160"/>
      <c r="X710" s="150"/>
      <c r="Y710" s="150"/>
      <c r="Z710" s="150"/>
      <c r="AA710" s="150"/>
      <c r="AB710" s="150"/>
      <c r="AC710" s="150"/>
      <c r="AD710" s="150"/>
      <c r="AE710" s="150"/>
      <c r="AF710" s="150"/>
      <c r="AG710" s="150" t="s">
        <v>295</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74">
        <v>333</v>
      </c>
      <c r="B711" s="175" t="s">
        <v>2321</v>
      </c>
      <c r="C711" s="185" t="s">
        <v>2322</v>
      </c>
      <c r="D711" s="176" t="s">
        <v>856</v>
      </c>
      <c r="E711" s="177">
        <v>24</v>
      </c>
      <c r="F711" s="178"/>
      <c r="G711" s="179">
        <f>ROUND(E711*F711,2)</f>
        <v>0</v>
      </c>
      <c r="H711" s="178"/>
      <c r="I711" s="179">
        <f>ROUND(E711*H711,2)</f>
        <v>0</v>
      </c>
      <c r="J711" s="178"/>
      <c r="K711" s="179">
        <f>ROUND(E711*J711,2)</f>
        <v>0</v>
      </c>
      <c r="L711" s="179">
        <v>21</v>
      </c>
      <c r="M711" s="179">
        <f>G711*(1+L711/100)</f>
        <v>0</v>
      </c>
      <c r="N711" s="179">
        <v>0</v>
      </c>
      <c r="O711" s="179">
        <f>ROUND(E711*N711,2)</f>
        <v>0</v>
      </c>
      <c r="P711" s="179">
        <v>0</v>
      </c>
      <c r="Q711" s="179">
        <f>ROUND(E711*P711,2)</f>
        <v>0</v>
      </c>
      <c r="R711" s="179"/>
      <c r="S711" s="179" t="s">
        <v>322</v>
      </c>
      <c r="T711" s="180" t="s">
        <v>291</v>
      </c>
      <c r="U711" s="160">
        <v>0</v>
      </c>
      <c r="V711" s="160">
        <f>ROUND(E711*U711,2)</f>
        <v>0</v>
      </c>
      <c r="W711" s="160"/>
      <c r="X711" s="150"/>
      <c r="Y711" s="150"/>
      <c r="Z711" s="150"/>
      <c r="AA711" s="150"/>
      <c r="AB711" s="150"/>
      <c r="AC711" s="150"/>
      <c r="AD711" s="150"/>
      <c r="AE711" s="150"/>
      <c r="AF711" s="150"/>
      <c r="AG711" s="150" t="s">
        <v>1746</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c r="B712" s="158"/>
      <c r="C712" s="242"/>
      <c r="D712" s="243"/>
      <c r="E712" s="243"/>
      <c r="F712" s="243"/>
      <c r="G712" s="243"/>
      <c r="H712" s="160"/>
      <c r="I712" s="160"/>
      <c r="J712" s="160"/>
      <c r="K712" s="160"/>
      <c r="L712" s="160"/>
      <c r="M712" s="160"/>
      <c r="N712" s="160"/>
      <c r="O712" s="160"/>
      <c r="P712" s="160"/>
      <c r="Q712" s="160"/>
      <c r="R712" s="160"/>
      <c r="S712" s="160"/>
      <c r="T712" s="160"/>
      <c r="U712" s="160"/>
      <c r="V712" s="160"/>
      <c r="W712" s="160"/>
      <c r="X712" s="150"/>
      <c r="Y712" s="150"/>
      <c r="Z712" s="150"/>
      <c r="AA712" s="150"/>
      <c r="AB712" s="150"/>
      <c r="AC712" s="150"/>
      <c r="AD712" s="150"/>
      <c r="AE712" s="150"/>
      <c r="AF712" s="150"/>
      <c r="AG712" s="150" t="s">
        <v>295</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x14ac:dyDescent="0.2">
      <c r="A713" s="168" t="s">
        <v>285</v>
      </c>
      <c r="B713" s="169" t="s">
        <v>189</v>
      </c>
      <c r="C713" s="184" t="s">
        <v>190</v>
      </c>
      <c r="D713" s="170"/>
      <c r="E713" s="171"/>
      <c r="F713" s="172"/>
      <c r="G713" s="172">
        <f>SUMIF(AG714:AG719,"&lt;&gt;NOR",G714:G719)</f>
        <v>0</v>
      </c>
      <c r="H713" s="172"/>
      <c r="I713" s="172">
        <f>SUM(I714:I719)</f>
        <v>0</v>
      </c>
      <c r="J713" s="172"/>
      <c r="K713" s="172">
        <f>SUM(K714:K719)</f>
        <v>0</v>
      </c>
      <c r="L713" s="172"/>
      <c r="M713" s="172">
        <f>SUM(M714:M719)</f>
        <v>0</v>
      </c>
      <c r="N713" s="172"/>
      <c r="O713" s="172">
        <f>SUM(O714:O719)</f>
        <v>0</v>
      </c>
      <c r="P713" s="172"/>
      <c r="Q713" s="172">
        <f>SUM(Q714:Q719)</f>
        <v>0</v>
      </c>
      <c r="R713" s="172"/>
      <c r="S713" s="172"/>
      <c r="T713" s="173"/>
      <c r="U713" s="167"/>
      <c r="V713" s="167">
        <f>SUM(V714:V719)</f>
        <v>0</v>
      </c>
      <c r="W713" s="167"/>
      <c r="AG713" t="s">
        <v>286</v>
      </c>
    </row>
    <row r="714" spans="1:60" outlineLevel="1" x14ac:dyDescent="0.2">
      <c r="A714" s="174">
        <v>334</v>
      </c>
      <c r="B714" s="175" t="s">
        <v>2323</v>
      </c>
      <c r="C714" s="185" t="s">
        <v>2324</v>
      </c>
      <c r="D714" s="176" t="s">
        <v>1731</v>
      </c>
      <c r="E714" s="177">
        <v>1</v>
      </c>
      <c r="F714" s="178"/>
      <c r="G714" s="179">
        <f>ROUND(E714*F714,2)</f>
        <v>0</v>
      </c>
      <c r="H714" s="178"/>
      <c r="I714" s="179">
        <f>ROUND(E714*H714,2)</f>
        <v>0</v>
      </c>
      <c r="J714" s="178"/>
      <c r="K714" s="179">
        <f>ROUND(E714*J714,2)</f>
        <v>0</v>
      </c>
      <c r="L714" s="179">
        <v>21</v>
      </c>
      <c r="M714" s="179">
        <f>G714*(1+L714/100)</f>
        <v>0</v>
      </c>
      <c r="N714" s="179">
        <v>0</v>
      </c>
      <c r="O714" s="179">
        <f>ROUND(E714*N714,2)</f>
        <v>0</v>
      </c>
      <c r="P714" s="179">
        <v>0</v>
      </c>
      <c r="Q714" s="179">
        <f>ROUND(E714*P714,2)</f>
        <v>0</v>
      </c>
      <c r="R714" s="179"/>
      <c r="S714" s="179" t="s">
        <v>322</v>
      </c>
      <c r="T714" s="180" t="s">
        <v>291</v>
      </c>
      <c r="U714" s="160">
        <v>0</v>
      </c>
      <c r="V714" s="160">
        <f>ROUND(E714*U714,2)</f>
        <v>0</v>
      </c>
      <c r="W714" s="160"/>
      <c r="X714" s="150"/>
      <c r="Y714" s="150"/>
      <c r="Z714" s="150"/>
      <c r="AA714" s="150"/>
      <c r="AB714" s="150"/>
      <c r="AC714" s="150"/>
      <c r="AD714" s="150"/>
      <c r="AE714" s="150"/>
      <c r="AF714" s="150"/>
      <c r="AG714" s="150" t="s">
        <v>472</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242"/>
      <c r="D715" s="243"/>
      <c r="E715" s="243"/>
      <c r="F715" s="243"/>
      <c r="G715" s="243"/>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295</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74">
        <v>335</v>
      </c>
      <c r="B716" s="175" t="s">
        <v>2325</v>
      </c>
      <c r="C716" s="185" t="s">
        <v>2326</v>
      </c>
      <c r="D716" s="176" t="s">
        <v>1731</v>
      </c>
      <c r="E716" s="177">
        <v>1</v>
      </c>
      <c r="F716" s="178"/>
      <c r="G716" s="179">
        <f>ROUND(E716*F716,2)</f>
        <v>0</v>
      </c>
      <c r="H716" s="178"/>
      <c r="I716" s="179">
        <f>ROUND(E716*H716,2)</f>
        <v>0</v>
      </c>
      <c r="J716" s="178"/>
      <c r="K716" s="179">
        <f>ROUND(E716*J716,2)</f>
        <v>0</v>
      </c>
      <c r="L716" s="179">
        <v>21</v>
      </c>
      <c r="M716" s="179">
        <f>G716*(1+L716/100)</f>
        <v>0</v>
      </c>
      <c r="N716" s="179">
        <v>0</v>
      </c>
      <c r="O716" s="179">
        <f>ROUND(E716*N716,2)</f>
        <v>0</v>
      </c>
      <c r="P716" s="179">
        <v>0</v>
      </c>
      <c r="Q716" s="179">
        <f>ROUND(E716*P716,2)</f>
        <v>0</v>
      </c>
      <c r="R716" s="179"/>
      <c r="S716" s="179" t="s">
        <v>322</v>
      </c>
      <c r="T716" s="180" t="s">
        <v>291</v>
      </c>
      <c r="U716" s="160">
        <v>0</v>
      </c>
      <c r="V716" s="160">
        <f>ROUND(E716*U716,2)</f>
        <v>0</v>
      </c>
      <c r="W716" s="160"/>
      <c r="X716" s="150"/>
      <c r="Y716" s="150"/>
      <c r="Z716" s="150"/>
      <c r="AA716" s="150"/>
      <c r="AB716" s="150"/>
      <c r="AC716" s="150"/>
      <c r="AD716" s="150"/>
      <c r="AE716" s="150"/>
      <c r="AF716" s="150"/>
      <c r="AG716" s="150" t="s">
        <v>472</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242"/>
      <c r="D717" s="243"/>
      <c r="E717" s="243"/>
      <c r="F717" s="243"/>
      <c r="G717" s="243"/>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295</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74">
        <v>336</v>
      </c>
      <c r="B718" s="175" t="s">
        <v>2327</v>
      </c>
      <c r="C718" s="185" t="s">
        <v>2328</v>
      </c>
      <c r="D718" s="176" t="s">
        <v>1731</v>
      </c>
      <c r="E718" s="177">
        <v>1</v>
      </c>
      <c r="F718" s="178"/>
      <c r="G718" s="179">
        <f>ROUND(E718*F718,2)</f>
        <v>0</v>
      </c>
      <c r="H718" s="178"/>
      <c r="I718" s="179">
        <f>ROUND(E718*H718,2)</f>
        <v>0</v>
      </c>
      <c r="J718" s="178"/>
      <c r="K718" s="179">
        <f>ROUND(E718*J718,2)</f>
        <v>0</v>
      </c>
      <c r="L718" s="179">
        <v>21</v>
      </c>
      <c r="M718" s="179">
        <f>G718*(1+L718/100)</f>
        <v>0</v>
      </c>
      <c r="N718" s="179">
        <v>0</v>
      </c>
      <c r="O718" s="179">
        <f>ROUND(E718*N718,2)</f>
        <v>0</v>
      </c>
      <c r="P718" s="179">
        <v>0</v>
      </c>
      <c r="Q718" s="179">
        <f>ROUND(E718*P718,2)</f>
        <v>0</v>
      </c>
      <c r="R718" s="179"/>
      <c r="S718" s="179" t="s">
        <v>322</v>
      </c>
      <c r="T718" s="180" t="s">
        <v>291</v>
      </c>
      <c r="U718" s="160">
        <v>0</v>
      </c>
      <c r="V718" s="160">
        <f>ROUND(E718*U718,2)</f>
        <v>0</v>
      </c>
      <c r="W718" s="160"/>
      <c r="X718" s="150"/>
      <c r="Y718" s="150"/>
      <c r="Z718" s="150"/>
      <c r="AA718" s="150"/>
      <c r="AB718" s="150"/>
      <c r="AC718" s="150"/>
      <c r="AD718" s="150"/>
      <c r="AE718" s="150"/>
      <c r="AF718" s="150"/>
      <c r="AG718" s="150" t="s">
        <v>472</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242"/>
      <c r="D719" s="243"/>
      <c r="E719" s="243"/>
      <c r="F719" s="243"/>
      <c r="G719" s="243"/>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295</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x14ac:dyDescent="0.2">
      <c r="A720" s="168" t="s">
        <v>285</v>
      </c>
      <c r="B720" s="169" t="s">
        <v>191</v>
      </c>
      <c r="C720" s="184" t="s">
        <v>192</v>
      </c>
      <c r="D720" s="170"/>
      <c r="E720" s="171"/>
      <c r="F720" s="172"/>
      <c r="G720" s="172">
        <f>SUMIF(AG721:AG772,"&lt;&gt;NOR",G721:G772)</f>
        <v>0</v>
      </c>
      <c r="H720" s="172"/>
      <c r="I720" s="172">
        <f>SUM(I721:I772)</f>
        <v>0</v>
      </c>
      <c r="J720" s="172"/>
      <c r="K720" s="172">
        <f>SUM(K721:K772)</f>
        <v>0</v>
      </c>
      <c r="L720" s="172"/>
      <c r="M720" s="172">
        <f>SUM(M721:M772)</f>
        <v>0</v>
      </c>
      <c r="N720" s="172"/>
      <c r="O720" s="172">
        <f>SUM(O721:O772)</f>
        <v>0</v>
      </c>
      <c r="P720" s="172"/>
      <c r="Q720" s="172">
        <f>SUM(Q721:Q772)</f>
        <v>0</v>
      </c>
      <c r="R720" s="172"/>
      <c r="S720" s="172"/>
      <c r="T720" s="173"/>
      <c r="U720" s="167"/>
      <c r="V720" s="167">
        <f>SUM(V721:V772)</f>
        <v>0</v>
      </c>
      <c r="W720" s="167"/>
      <c r="AG720" t="s">
        <v>286</v>
      </c>
    </row>
    <row r="721" spans="1:60" ht="22.5" outlineLevel="1" x14ac:dyDescent="0.2">
      <c r="A721" s="174">
        <v>337</v>
      </c>
      <c r="B721" s="175" t="s">
        <v>2329</v>
      </c>
      <c r="C721" s="185" t="s">
        <v>2330</v>
      </c>
      <c r="D721" s="176" t="s">
        <v>856</v>
      </c>
      <c r="E721" s="177">
        <v>4</v>
      </c>
      <c r="F721" s="178"/>
      <c r="G721" s="179">
        <f>ROUND(E721*F721,2)</f>
        <v>0</v>
      </c>
      <c r="H721" s="178"/>
      <c r="I721" s="179">
        <f>ROUND(E721*H721,2)</f>
        <v>0</v>
      </c>
      <c r="J721" s="178"/>
      <c r="K721" s="179">
        <f>ROUND(E721*J721,2)</f>
        <v>0</v>
      </c>
      <c r="L721" s="179">
        <v>21</v>
      </c>
      <c r="M721" s="179">
        <f>G721*(1+L721/100)</f>
        <v>0</v>
      </c>
      <c r="N721" s="179">
        <v>0</v>
      </c>
      <c r="O721" s="179">
        <f>ROUND(E721*N721,2)</f>
        <v>0</v>
      </c>
      <c r="P721" s="179">
        <v>0</v>
      </c>
      <c r="Q721" s="179">
        <f>ROUND(E721*P721,2)</f>
        <v>0</v>
      </c>
      <c r="R721" s="179"/>
      <c r="S721" s="179" t="s">
        <v>322</v>
      </c>
      <c r="T721" s="180" t="s">
        <v>291</v>
      </c>
      <c r="U721" s="160">
        <v>0</v>
      </c>
      <c r="V721" s="160">
        <f>ROUND(E721*U721,2)</f>
        <v>0</v>
      </c>
      <c r="W721" s="160"/>
      <c r="X721" s="150"/>
      <c r="Y721" s="150"/>
      <c r="Z721" s="150"/>
      <c r="AA721" s="150"/>
      <c r="AB721" s="150"/>
      <c r="AC721" s="150"/>
      <c r="AD721" s="150"/>
      <c r="AE721" s="150"/>
      <c r="AF721" s="150"/>
      <c r="AG721" s="150" t="s">
        <v>472</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242"/>
      <c r="D722" s="243"/>
      <c r="E722" s="243"/>
      <c r="F722" s="243"/>
      <c r="G722" s="243"/>
      <c r="H722" s="160"/>
      <c r="I722" s="160"/>
      <c r="J722" s="160"/>
      <c r="K722" s="160"/>
      <c r="L722" s="160"/>
      <c r="M722" s="160"/>
      <c r="N722" s="160"/>
      <c r="O722" s="160"/>
      <c r="P722" s="160"/>
      <c r="Q722" s="160"/>
      <c r="R722" s="160"/>
      <c r="S722" s="160"/>
      <c r="T722" s="160"/>
      <c r="U722" s="160"/>
      <c r="V722" s="160"/>
      <c r="W722" s="160"/>
      <c r="X722" s="150"/>
      <c r="Y722" s="150"/>
      <c r="Z722" s="150"/>
      <c r="AA722" s="150"/>
      <c r="AB722" s="150"/>
      <c r="AC722" s="150"/>
      <c r="AD722" s="150"/>
      <c r="AE722" s="150"/>
      <c r="AF722" s="150"/>
      <c r="AG722" s="150" t="s">
        <v>295</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ht="33.75" outlineLevel="1" x14ac:dyDescent="0.2">
      <c r="A723" s="174">
        <v>338</v>
      </c>
      <c r="B723" s="175" t="s">
        <v>2331</v>
      </c>
      <c r="C723" s="185" t="s">
        <v>2332</v>
      </c>
      <c r="D723" s="176" t="s">
        <v>856</v>
      </c>
      <c r="E723" s="177">
        <v>9</v>
      </c>
      <c r="F723" s="178"/>
      <c r="G723" s="179">
        <f>ROUND(E723*F723,2)</f>
        <v>0</v>
      </c>
      <c r="H723" s="178"/>
      <c r="I723" s="179">
        <f>ROUND(E723*H723,2)</f>
        <v>0</v>
      </c>
      <c r="J723" s="178"/>
      <c r="K723" s="179">
        <f>ROUND(E723*J723,2)</f>
        <v>0</v>
      </c>
      <c r="L723" s="179">
        <v>21</v>
      </c>
      <c r="M723" s="179">
        <f>G723*(1+L723/100)</f>
        <v>0</v>
      </c>
      <c r="N723" s="179">
        <v>0</v>
      </c>
      <c r="O723" s="179">
        <f>ROUND(E723*N723,2)</f>
        <v>0</v>
      </c>
      <c r="P723" s="179">
        <v>0</v>
      </c>
      <c r="Q723" s="179">
        <f>ROUND(E723*P723,2)</f>
        <v>0</v>
      </c>
      <c r="R723" s="179"/>
      <c r="S723" s="179" t="s">
        <v>322</v>
      </c>
      <c r="T723" s="180" t="s">
        <v>291</v>
      </c>
      <c r="U723" s="160">
        <v>0</v>
      </c>
      <c r="V723" s="160">
        <f>ROUND(E723*U723,2)</f>
        <v>0</v>
      </c>
      <c r="W723" s="160"/>
      <c r="X723" s="150"/>
      <c r="Y723" s="150"/>
      <c r="Z723" s="150"/>
      <c r="AA723" s="150"/>
      <c r="AB723" s="150"/>
      <c r="AC723" s="150"/>
      <c r="AD723" s="150"/>
      <c r="AE723" s="150"/>
      <c r="AF723" s="150"/>
      <c r="AG723" s="150" t="s">
        <v>472</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57"/>
      <c r="B724" s="158"/>
      <c r="C724" s="242"/>
      <c r="D724" s="243"/>
      <c r="E724" s="243"/>
      <c r="F724" s="243"/>
      <c r="G724" s="243"/>
      <c r="H724" s="160"/>
      <c r="I724" s="160"/>
      <c r="J724" s="160"/>
      <c r="K724" s="160"/>
      <c r="L724" s="160"/>
      <c r="M724" s="160"/>
      <c r="N724" s="160"/>
      <c r="O724" s="160"/>
      <c r="P724" s="160"/>
      <c r="Q724" s="160"/>
      <c r="R724" s="160"/>
      <c r="S724" s="160"/>
      <c r="T724" s="160"/>
      <c r="U724" s="160"/>
      <c r="V724" s="160"/>
      <c r="W724" s="160"/>
      <c r="X724" s="150"/>
      <c r="Y724" s="150"/>
      <c r="Z724" s="150"/>
      <c r="AA724" s="150"/>
      <c r="AB724" s="150"/>
      <c r="AC724" s="150"/>
      <c r="AD724" s="150"/>
      <c r="AE724" s="150"/>
      <c r="AF724" s="150"/>
      <c r="AG724" s="150" t="s">
        <v>295</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ht="33.75" outlineLevel="1" x14ac:dyDescent="0.2">
      <c r="A725" s="174">
        <v>339</v>
      </c>
      <c r="B725" s="175" t="s">
        <v>2333</v>
      </c>
      <c r="C725" s="185" t="s">
        <v>2334</v>
      </c>
      <c r="D725" s="176" t="s">
        <v>856</v>
      </c>
      <c r="E725" s="177">
        <v>7</v>
      </c>
      <c r="F725" s="178"/>
      <c r="G725" s="179">
        <f>ROUND(E725*F725,2)</f>
        <v>0</v>
      </c>
      <c r="H725" s="178"/>
      <c r="I725" s="179">
        <f>ROUND(E725*H725,2)</f>
        <v>0</v>
      </c>
      <c r="J725" s="178"/>
      <c r="K725" s="179">
        <f>ROUND(E725*J725,2)</f>
        <v>0</v>
      </c>
      <c r="L725" s="179">
        <v>21</v>
      </c>
      <c r="M725" s="179">
        <f>G725*(1+L725/100)</f>
        <v>0</v>
      </c>
      <c r="N725" s="179">
        <v>0</v>
      </c>
      <c r="O725" s="179">
        <f>ROUND(E725*N725,2)</f>
        <v>0</v>
      </c>
      <c r="P725" s="179">
        <v>0</v>
      </c>
      <c r="Q725" s="179">
        <f>ROUND(E725*P725,2)</f>
        <v>0</v>
      </c>
      <c r="R725" s="179"/>
      <c r="S725" s="179" t="s">
        <v>322</v>
      </c>
      <c r="T725" s="180" t="s">
        <v>291</v>
      </c>
      <c r="U725" s="160">
        <v>0</v>
      </c>
      <c r="V725" s="160">
        <f>ROUND(E725*U725,2)</f>
        <v>0</v>
      </c>
      <c r="W725" s="160"/>
      <c r="X725" s="150"/>
      <c r="Y725" s="150"/>
      <c r="Z725" s="150"/>
      <c r="AA725" s="150"/>
      <c r="AB725" s="150"/>
      <c r="AC725" s="150"/>
      <c r="AD725" s="150"/>
      <c r="AE725" s="150"/>
      <c r="AF725" s="150"/>
      <c r="AG725" s="150" t="s">
        <v>472</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242"/>
      <c r="D726" s="243"/>
      <c r="E726" s="243"/>
      <c r="F726" s="243"/>
      <c r="G726" s="243"/>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295</v>
      </c>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ht="33.75" outlineLevel="1" x14ac:dyDescent="0.2">
      <c r="A727" s="174">
        <v>340</v>
      </c>
      <c r="B727" s="175" t="s">
        <v>2335</v>
      </c>
      <c r="C727" s="185" t="s">
        <v>2336</v>
      </c>
      <c r="D727" s="176" t="s">
        <v>856</v>
      </c>
      <c r="E727" s="177">
        <v>2</v>
      </c>
      <c r="F727" s="178"/>
      <c r="G727" s="179">
        <f>ROUND(E727*F727,2)</f>
        <v>0</v>
      </c>
      <c r="H727" s="178"/>
      <c r="I727" s="179">
        <f>ROUND(E727*H727,2)</f>
        <v>0</v>
      </c>
      <c r="J727" s="178"/>
      <c r="K727" s="179">
        <f>ROUND(E727*J727,2)</f>
        <v>0</v>
      </c>
      <c r="L727" s="179">
        <v>21</v>
      </c>
      <c r="M727" s="179">
        <f>G727*(1+L727/100)</f>
        <v>0</v>
      </c>
      <c r="N727" s="179">
        <v>0</v>
      </c>
      <c r="O727" s="179">
        <f>ROUND(E727*N727,2)</f>
        <v>0</v>
      </c>
      <c r="P727" s="179">
        <v>0</v>
      </c>
      <c r="Q727" s="179">
        <f>ROUND(E727*P727,2)</f>
        <v>0</v>
      </c>
      <c r="R727" s="179"/>
      <c r="S727" s="179" t="s">
        <v>322</v>
      </c>
      <c r="T727" s="180" t="s">
        <v>291</v>
      </c>
      <c r="U727" s="160">
        <v>0</v>
      </c>
      <c r="V727" s="160">
        <f>ROUND(E727*U727,2)</f>
        <v>0</v>
      </c>
      <c r="W727" s="160"/>
      <c r="X727" s="150"/>
      <c r="Y727" s="150"/>
      <c r="Z727" s="150"/>
      <c r="AA727" s="150"/>
      <c r="AB727" s="150"/>
      <c r="AC727" s="150"/>
      <c r="AD727" s="150"/>
      <c r="AE727" s="150"/>
      <c r="AF727" s="150"/>
      <c r="AG727" s="150" t="s">
        <v>472</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244" t="s">
        <v>2337</v>
      </c>
      <c r="D728" s="245"/>
      <c r="E728" s="245"/>
      <c r="F728" s="245"/>
      <c r="G728" s="245"/>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294</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57"/>
      <c r="B729" s="158"/>
      <c r="C729" s="246"/>
      <c r="D729" s="247"/>
      <c r="E729" s="247"/>
      <c r="F729" s="247"/>
      <c r="G729" s="247"/>
      <c r="H729" s="160"/>
      <c r="I729" s="160"/>
      <c r="J729" s="160"/>
      <c r="K729" s="160"/>
      <c r="L729" s="160"/>
      <c r="M729" s="160"/>
      <c r="N729" s="160"/>
      <c r="O729" s="160"/>
      <c r="P729" s="160"/>
      <c r="Q729" s="160"/>
      <c r="R729" s="160"/>
      <c r="S729" s="160"/>
      <c r="T729" s="160"/>
      <c r="U729" s="160"/>
      <c r="V729" s="160"/>
      <c r="W729" s="160"/>
      <c r="X729" s="150"/>
      <c r="Y729" s="150"/>
      <c r="Z729" s="150"/>
      <c r="AA729" s="150"/>
      <c r="AB729" s="150"/>
      <c r="AC729" s="150"/>
      <c r="AD729" s="150"/>
      <c r="AE729" s="150"/>
      <c r="AF729" s="150"/>
      <c r="AG729" s="150" t="s">
        <v>295</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ht="33.75" outlineLevel="1" x14ac:dyDescent="0.2">
      <c r="A730" s="174">
        <v>341</v>
      </c>
      <c r="B730" s="175" t="s">
        <v>2338</v>
      </c>
      <c r="C730" s="185" t="s">
        <v>2339</v>
      </c>
      <c r="D730" s="176" t="s">
        <v>856</v>
      </c>
      <c r="E730" s="177">
        <v>1</v>
      </c>
      <c r="F730" s="178"/>
      <c r="G730" s="179">
        <f>ROUND(E730*F730,2)</f>
        <v>0</v>
      </c>
      <c r="H730" s="178"/>
      <c r="I730" s="179">
        <f>ROUND(E730*H730,2)</f>
        <v>0</v>
      </c>
      <c r="J730" s="178"/>
      <c r="K730" s="179">
        <f>ROUND(E730*J730,2)</f>
        <v>0</v>
      </c>
      <c r="L730" s="179">
        <v>21</v>
      </c>
      <c r="M730" s="179">
        <f>G730*(1+L730/100)</f>
        <v>0</v>
      </c>
      <c r="N730" s="179">
        <v>0</v>
      </c>
      <c r="O730" s="179">
        <f>ROUND(E730*N730,2)</f>
        <v>0</v>
      </c>
      <c r="P730" s="179">
        <v>0</v>
      </c>
      <c r="Q730" s="179">
        <f>ROUND(E730*P730,2)</f>
        <v>0</v>
      </c>
      <c r="R730" s="179"/>
      <c r="S730" s="179" t="s">
        <v>322</v>
      </c>
      <c r="T730" s="180" t="s">
        <v>291</v>
      </c>
      <c r="U730" s="160">
        <v>0</v>
      </c>
      <c r="V730" s="160">
        <f>ROUND(E730*U730,2)</f>
        <v>0</v>
      </c>
      <c r="W730" s="160"/>
      <c r="X730" s="150"/>
      <c r="Y730" s="150"/>
      <c r="Z730" s="150"/>
      <c r="AA730" s="150"/>
      <c r="AB730" s="150"/>
      <c r="AC730" s="150"/>
      <c r="AD730" s="150"/>
      <c r="AE730" s="150"/>
      <c r="AF730" s="150"/>
      <c r="AG730" s="150" t="s">
        <v>472</v>
      </c>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244" t="s">
        <v>2340</v>
      </c>
      <c r="D731" s="245"/>
      <c r="E731" s="245"/>
      <c r="F731" s="245"/>
      <c r="G731" s="245"/>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294</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246"/>
      <c r="D732" s="247"/>
      <c r="E732" s="247"/>
      <c r="F732" s="247"/>
      <c r="G732" s="247"/>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295</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ht="22.5" outlineLevel="1" x14ac:dyDescent="0.2">
      <c r="A733" s="174">
        <v>342</v>
      </c>
      <c r="B733" s="175" t="s">
        <v>2341</v>
      </c>
      <c r="C733" s="185" t="s">
        <v>2342</v>
      </c>
      <c r="D733" s="176" t="s">
        <v>856</v>
      </c>
      <c r="E733" s="177">
        <v>23</v>
      </c>
      <c r="F733" s="178"/>
      <c r="G733" s="179">
        <f>ROUND(E733*F733,2)</f>
        <v>0</v>
      </c>
      <c r="H733" s="178"/>
      <c r="I733" s="179">
        <f>ROUND(E733*H733,2)</f>
        <v>0</v>
      </c>
      <c r="J733" s="178"/>
      <c r="K733" s="179">
        <f>ROUND(E733*J733,2)</f>
        <v>0</v>
      </c>
      <c r="L733" s="179">
        <v>21</v>
      </c>
      <c r="M733" s="179">
        <f>G733*(1+L733/100)</f>
        <v>0</v>
      </c>
      <c r="N733" s="179">
        <v>0</v>
      </c>
      <c r="O733" s="179">
        <f>ROUND(E733*N733,2)</f>
        <v>0</v>
      </c>
      <c r="P733" s="179">
        <v>0</v>
      </c>
      <c r="Q733" s="179">
        <f>ROUND(E733*P733,2)</f>
        <v>0</v>
      </c>
      <c r="R733" s="179"/>
      <c r="S733" s="179" t="s">
        <v>322</v>
      </c>
      <c r="T733" s="180" t="s">
        <v>291</v>
      </c>
      <c r="U733" s="160">
        <v>0</v>
      </c>
      <c r="V733" s="160">
        <f>ROUND(E733*U733,2)</f>
        <v>0</v>
      </c>
      <c r="W733" s="160"/>
      <c r="X733" s="150"/>
      <c r="Y733" s="150"/>
      <c r="Z733" s="150"/>
      <c r="AA733" s="150"/>
      <c r="AB733" s="150"/>
      <c r="AC733" s="150"/>
      <c r="AD733" s="150"/>
      <c r="AE733" s="150"/>
      <c r="AF733" s="150"/>
      <c r="AG733" s="150" t="s">
        <v>472</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242"/>
      <c r="D734" s="243"/>
      <c r="E734" s="243"/>
      <c r="F734" s="243"/>
      <c r="G734" s="243"/>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295</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ht="22.5" outlineLevel="1" x14ac:dyDescent="0.2">
      <c r="A735" s="174">
        <v>343</v>
      </c>
      <c r="B735" s="175" t="s">
        <v>2343</v>
      </c>
      <c r="C735" s="185" t="s">
        <v>2344</v>
      </c>
      <c r="D735" s="176" t="s">
        <v>432</v>
      </c>
      <c r="E735" s="177">
        <v>595</v>
      </c>
      <c r="F735" s="178"/>
      <c r="G735" s="179">
        <f>ROUND(E735*F735,2)</f>
        <v>0</v>
      </c>
      <c r="H735" s="178"/>
      <c r="I735" s="179">
        <f>ROUND(E735*H735,2)</f>
        <v>0</v>
      </c>
      <c r="J735" s="178"/>
      <c r="K735" s="179">
        <f>ROUND(E735*J735,2)</f>
        <v>0</v>
      </c>
      <c r="L735" s="179">
        <v>21</v>
      </c>
      <c r="M735" s="179">
        <f>G735*(1+L735/100)</f>
        <v>0</v>
      </c>
      <c r="N735" s="179">
        <v>0</v>
      </c>
      <c r="O735" s="179">
        <f>ROUND(E735*N735,2)</f>
        <v>0</v>
      </c>
      <c r="P735" s="179">
        <v>0</v>
      </c>
      <c r="Q735" s="179">
        <f>ROUND(E735*P735,2)</f>
        <v>0</v>
      </c>
      <c r="R735" s="179"/>
      <c r="S735" s="179" t="s">
        <v>322</v>
      </c>
      <c r="T735" s="180" t="s">
        <v>291</v>
      </c>
      <c r="U735" s="160">
        <v>0</v>
      </c>
      <c r="V735" s="160">
        <f>ROUND(E735*U735,2)</f>
        <v>0</v>
      </c>
      <c r="W735" s="160"/>
      <c r="X735" s="150"/>
      <c r="Y735" s="150"/>
      <c r="Z735" s="150"/>
      <c r="AA735" s="150"/>
      <c r="AB735" s="150"/>
      <c r="AC735" s="150"/>
      <c r="AD735" s="150"/>
      <c r="AE735" s="150"/>
      <c r="AF735" s="150"/>
      <c r="AG735" s="150" t="s">
        <v>472</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
      <c r="A736" s="157"/>
      <c r="B736" s="158"/>
      <c r="C736" s="242"/>
      <c r="D736" s="243"/>
      <c r="E736" s="243"/>
      <c r="F736" s="243"/>
      <c r="G736" s="243"/>
      <c r="H736" s="160"/>
      <c r="I736" s="160"/>
      <c r="J736" s="160"/>
      <c r="K736" s="160"/>
      <c r="L736" s="160"/>
      <c r="M736" s="160"/>
      <c r="N736" s="160"/>
      <c r="O736" s="160"/>
      <c r="P736" s="160"/>
      <c r="Q736" s="160"/>
      <c r="R736" s="160"/>
      <c r="S736" s="160"/>
      <c r="T736" s="160"/>
      <c r="U736" s="160"/>
      <c r="V736" s="160"/>
      <c r="W736" s="160"/>
      <c r="X736" s="150"/>
      <c r="Y736" s="150"/>
      <c r="Z736" s="150"/>
      <c r="AA736" s="150"/>
      <c r="AB736" s="150"/>
      <c r="AC736" s="150"/>
      <c r="AD736" s="150"/>
      <c r="AE736" s="150"/>
      <c r="AF736" s="150"/>
      <c r="AG736" s="150" t="s">
        <v>295</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ht="22.5" outlineLevel="1" x14ac:dyDescent="0.2">
      <c r="A737" s="174">
        <v>344</v>
      </c>
      <c r="B737" s="175" t="s">
        <v>2345</v>
      </c>
      <c r="C737" s="185" t="s">
        <v>2346</v>
      </c>
      <c r="D737" s="176" t="s">
        <v>432</v>
      </c>
      <c r="E737" s="177">
        <v>80</v>
      </c>
      <c r="F737" s="178"/>
      <c r="G737" s="179">
        <f>ROUND(E737*F737,2)</f>
        <v>0</v>
      </c>
      <c r="H737" s="178"/>
      <c r="I737" s="179">
        <f>ROUND(E737*H737,2)</f>
        <v>0</v>
      </c>
      <c r="J737" s="178"/>
      <c r="K737" s="179">
        <f>ROUND(E737*J737,2)</f>
        <v>0</v>
      </c>
      <c r="L737" s="179">
        <v>21</v>
      </c>
      <c r="M737" s="179">
        <f>G737*(1+L737/100)</f>
        <v>0</v>
      </c>
      <c r="N737" s="179">
        <v>0</v>
      </c>
      <c r="O737" s="179">
        <f>ROUND(E737*N737,2)</f>
        <v>0</v>
      </c>
      <c r="P737" s="179">
        <v>0</v>
      </c>
      <c r="Q737" s="179">
        <f>ROUND(E737*P737,2)</f>
        <v>0</v>
      </c>
      <c r="R737" s="179"/>
      <c r="S737" s="179" t="s">
        <v>322</v>
      </c>
      <c r="T737" s="180" t="s">
        <v>291</v>
      </c>
      <c r="U737" s="160">
        <v>0</v>
      </c>
      <c r="V737" s="160">
        <f>ROUND(E737*U737,2)</f>
        <v>0</v>
      </c>
      <c r="W737" s="160"/>
      <c r="X737" s="150"/>
      <c r="Y737" s="150"/>
      <c r="Z737" s="150"/>
      <c r="AA737" s="150"/>
      <c r="AB737" s="150"/>
      <c r="AC737" s="150"/>
      <c r="AD737" s="150"/>
      <c r="AE737" s="150"/>
      <c r="AF737" s="150"/>
      <c r="AG737" s="150" t="s">
        <v>472</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242"/>
      <c r="D738" s="243"/>
      <c r="E738" s="243"/>
      <c r="F738" s="243"/>
      <c r="G738" s="243"/>
      <c r="H738" s="160"/>
      <c r="I738" s="160"/>
      <c r="J738" s="160"/>
      <c r="K738" s="160"/>
      <c r="L738" s="160"/>
      <c r="M738" s="160"/>
      <c r="N738" s="160"/>
      <c r="O738" s="160"/>
      <c r="P738" s="160"/>
      <c r="Q738" s="160"/>
      <c r="R738" s="160"/>
      <c r="S738" s="160"/>
      <c r="T738" s="160"/>
      <c r="U738" s="160"/>
      <c r="V738" s="160"/>
      <c r="W738" s="160"/>
      <c r="X738" s="150"/>
      <c r="Y738" s="150"/>
      <c r="Z738" s="150"/>
      <c r="AA738" s="150"/>
      <c r="AB738" s="150"/>
      <c r="AC738" s="150"/>
      <c r="AD738" s="150"/>
      <c r="AE738" s="150"/>
      <c r="AF738" s="150"/>
      <c r="AG738" s="150" t="s">
        <v>295</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74">
        <v>345</v>
      </c>
      <c r="B739" s="175" t="s">
        <v>2347</v>
      </c>
      <c r="C739" s="185" t="s">
        <v>2348</v>
      </c>
      <c r="D739" s="176" t="s">
        <v>856</v>
      </c>
      <c r="E739" s="177">
        <v>18</v>
      </c>
      <c r="F739" s="178"/>
      <c r="G739" s="179">
        <f>ROUND(E739*F739,2)</f>
        <v>0</v>
      </c>
      <c r="H739" s="178"/>
      <c r="I739" s="179">
        <f>ROUND(E739*H739,2)</f>
        <v>0</v>
      </c>
      <c r="J739" s="178"/>
      <c r="K739" s="179">
        <f>ROUND(E739*J739,2)</f>
        <v>0</v>
      </c>
      <c r="L739" s="179">
        <v>21</v>
      </c>
      <c r="M739" s="179">
        <f>G739*(1+L739/100)</f>
        <v>0</v>
      </c>
      <c r="N739" s="179">
        <v>0</v>
      </c>
      <c r="O739" s="179">
        <f>ROUND(E739*N739,2)</f>
        <v>0</v>
      </c>
      <c r="P739" s="179">
        <v>0</v>
      </c>
      <c r="Q739" s="179">
        <f>ROUND(E739*P739,2)</f>
        <v>0</v>
      </c>
      <c r="R739" s="179"/>
      <c r="S739" s="179" t="s">
        <v>322</v>
      </c>
      <c r="T739" s="180" t="s">
        <v>291</v>
      </c>
      <c r="U739" s="160">
        <v>0</v>
      </c>
      <c r="V739" s="160">
        <f>ROUND(E739*U739,2)</f>
        <v>0</v>
      </c>
      <c r="W739" s="160"/>
      <c r="X739" s="150"/>
      <c r="Y739" s="150"/>
      <c r="Z739" s="150"/>
      <c r="AA739" s="150"/>
      <c r="AB739" s="150"/>
      <c r="AC739" s="150"/>
      <c r="AD739" s="150"/>
      <c r="AE739" s="150"/>
      <c r="AF739" s="150"/>
      <c r="AG739" s="150" t="s">
        <v>472</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57"/>
      <c r="B740" s="158"/>
      <c r="C740" s="242"/>
      <c r="D740" s="243"/>
      <c r="E740" s="243"/>
      <c r="F740" s="243"/>
      <c r="G740" s="243"/>
      <c r="H740" s="160"/>
      <c r="I740" s="160"/>
      <c r="J740" s="160"/>
      <c r="K740" s="160"/>
      <c r="L740" s="160"/>
      <c r="M740" s="160"/>
      <c r="N740" s="160"/>
      <c r="O740" s="160"/>
      <c r="P740" s="160"/>
      <c r="Q740" s="160"/>
      <c r="R740" s="160"/>
      <c r="S740" s="160"/>
      <c r="T740" s="160"/>
      <c r="U740" s="160"/>
      <c r="V740" s="160"/>
      <c r="W740" s="160"/>
      <c r="X740" s="150"/>
      <c r="Y740" s="150"/>
      <c r="Z740" s="150"/>
      <c r="AA740" s="150"/>
      <c r="AB740" s="150"/>
      <c r="AC740" s="150"/>
      <c r="AD740" s="150"/>
      <c r="AE740" s="150"/>
      <c r="AF740" s="150"/>
      <c r="AG740" s="150" t="s">
        <v>295</v>
      </c>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ht="22.5" outlineLevel="1" x14ac:dyDescent="0.2">
      <c r="A741" s="174">
        <v>346</v>
      </c>
      <c r="B741" s="175" t="s">
        <v>2349</v>
      </c>
      <c r="C741" s="185" t="s">
        <v>2350</v>
      </c>
      <c r="D741" s="176" t="s">
        <v>856</v>
      </c>
      <c r="E741" s="177">
        <v>160</v>
      </c>
      <c r="F741" s="178"/>
      <c r="G741" s="179">
        <f>ROUND(E741*F741,2)</f>
        <v>0</v>
      </c>
      <c r="H741" s="178"/>
      <c r="I741" s="179">
        <f>ROUND(E741*H741,2)</f>
        <v>0</v>
      </c>
      <c r="J741" s="178"/>
      <c r="K741" s="179">
        <f>ROUND(E741*J741,2)</f>
        <v>0</v>
      </c>
      <c r="L741" s="179">
        <v>21</v>
      </c>
      <c r="M741" s="179">
        <f>G741*(1+L741/100)</f>
        <v>0</v>
      </c>
      <c r="N741" s="179">
        <v>0</v>
      </c>
      <c r="O741" s="179">
        <f>ROUND(E741*N741,2)</f>
        <v>0</v>
      </c>
      <c r="P741" s="179">
        <v>0</v>
      </c>
      <c r="Q741" s="179">
        <f>ROUND(E741*P741,2)</f>
        <v>0</v>
      </c>
      <c r="R741" s="179"/>
      <c r="S741" s="179" t="s">
        <v>322</v>
      </c>
      <c r="T741" s="180" t="s">
        <v>291</v>
      </c>
      <c r="U741" s="160">
        <v>0</v>
      </c>
      <c r="V741" s="160">
        <f>ROUND(E741*U741,2)</f>
        <v>0</v>
      </c>
      <c r="W741" s="160"/>
      <c r="X741" s="150"/>
      <c r="Y741" s="150"/>
      <c r="Z741" s="150"/>
      <c r="AA741" s="150"/>
      <c r="AB741" s="150"/>
      <c r="AC741" s="150"/>
      <c r="AD741" s="150"/>
      <c r="AE741" s="150"/>
      <c r="AF741" s="150"/>
      <c r="AG741" s="150" t="s">
        <v>472</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57"/>
      <c r="B742" s="158"/>
      <c r="C742" s="242"/>
      <c r="D742" s="243"/>
      <c r="E742" s="243"/>
      <c r="F742" s="243"/>
      <c r="G742" s="243"/>
      <c r="H742" s="160"/>
      <c r="I742" s="160"/>
      <c r="J742" s="160"/>
      <c r="K742" s="160"/>
      <c r="L742" s="160"/>
      <c r="M742" s="160"/>
      <c r="N742" s="160"/>
      <c r="O742" s="160"/>
      <c r="P742" s="160"/>
      <c r="Q742" s="160"/>
      <c r="R742" s="160"/>
      <c r="S742" s="160"/>
      <c r="T742" s="160"/>
      <c r="U742" s="160"/>
      <c r="V742" s="160"/>
      <c r="W742" s="160"/>
      <c r="X742" s="150"/>
      <c r="Y742" s="150"/>
      <c r="Z742" s="150"/>
      <c r="AA742" s="150"/>
      <c r="AB742" s="150"/>
      <c r="AC742" s="150"/>
      <c r="AD742" s="150"/>
      <c r="AE742" s="150"/>
      <c r="AF742" s="150"/>
      <c r="AG742" s="150" t="s">
        <v>295</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ht="33.75" outlineLevel="1" x14ac:dyDescent="0.2">
      <c r="A743" s="174">
        <v>347</v>
      </c>
      <c r="B743" s="175" t="s">
        <v>2351</v>
      </c>
      <c r="C743" s="185" t="s">
        <v>2352</v>
      </c>
      <c r="D743" s="176" t="s">
        <v>856</v>
      </c>
      <c r="E743" s="177">
        <v>1780</v>
      </c>
      <c r="F743" s="178"/>
      <c r="G743" s="179">
        <f>ROUND(E743*F743,2)</f>
        <v>0</v>
      </c>
      <c r="H743" s="178"/>
      <c r="I743" s="179">
        <f>ROUND(E743*H743,2)</f>
        <v>0</v>
      </c>
      <c r="J743" s="178"/>
      <c r="K743" s="179">
        <f>ROUND(E743*J743,2)</f>
        <v>0</v>
      </c>
      <c r="L743" s="179">
        <v>21</v>
      </c>
      <c r="M743" s="179">
        <f>G743*(1+L743/100)</f>
        <v>0</v>
      </c>
      <c r="N743" s="179">
        <v>0</v>
      </c>
      <c r="O743" s="179">
        <f>ROUND(E743*N743,2)</f>
        <v>0</v>
      </c>
      <c r="P743" s="179">
        <v>0</v>
      </c>
      <c r="Q743" s="179">
        <f>ROUND(E743*P743,2)</f>
        <v>0</v>
      </c>
      <c r="R743" s="179"/>
      <c r="S743" s="179" t="s">
        <v>322</v>
      </c>
      <c r="T743" s="180" t="s">
        <v>291</v>
      </c>
      <c r="U743" s="160">
        <v>0</v>
      </c>
      <c r="V743" s="160">
        <f>ROUND(E743*U743,2)</f>
        <v>0</v>
      </c>
      <c r="W743" s="160"/>
      <c r="X743" s="150"/>
      <c r="Y743" s="150"/>
      <c r="Z743" s="150"/>
      <c r="AA743" s="150"/>
      <c r="AB743" s="150"/>
      <c r="AC743" s="150"/>
      <c r="AD743" s="150"/>
      <c r="AE743" s="150"/>
      <c r="AF743" s="150"/>
      <c r="AG743" s="150" t="s">
        <v>472</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
      <c r="A744" s="157"/>
      <c r="B744" s="158"/>
      <c r="C744" s="242"/>
      <c r="D744" s="243"/>
      <c r="E744" s="243"/>
      <c r="F744" s="243"/>
      <c r="G744" s="243"/>
      <c r="H744" s="160"/>
      <c r="I744" s="160"/>
      <c r="J744" s="160"/>
      <c r="K744" s="160"/>
      <c r="L744" s="160"/>
      <c r="M744" s="160"/>
      <c r="N744" s="160"/>
      <c r="O744" s="160"/>
      <c r="P744" s="160"/>
      <c r="Q744" s="160"/>
      <c r="R744" s="160"/>
      <c r="S744" s="160"/>
      <c r="T744" s="160"/>
      <c r="U744" s="160"/>
      <c r="V744" s="160"/>
      <c r="W744" s="160"/>
      <c r="X744" s="150"/>
      <c r="Y744" s="150"/>
      <c r="Z744" s="150"/>
      <c r="AA744" s="150"/>
      <c r="AB744" s="150"/>
      <c r="AC744" s="150"/>
      <c r="AD744" s="150"/>
      <c r="AE744" s="150"/>
      <c r="AF744" s="150"/>
      <c r="AG744" s="150" t="s">
        <v>295</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ht="22.5" outlineLevel="1" x14ac:dyDescent="0.2">
      <c r="A745" s="174">
        <v>348</v>
      </c>
      <c r="B745" s="175" t="s">
        <v>2353</v>
      </c>
      <c r="C745" s="185" t="s">
        <v>2354</v>
      </c>
      <c r="D745" s="176" t="s">
        <v>856</v>
      </c>
      <c r="E745" s="177">
        <v>9</v>
      </c>
      <c r="F745" s="178"/>
      <c r="G745" s="179">
        <f>ROUND(E745*F745,2)</f>
        <v>0</v>
      </c>
      <c r="H745" s="178"/>
      <c r="I745" s="179">
        <f>ROUND(E745*H745,2)</f>
        <v>0</v>
      </c>
      <c r="J745" s="178"/>
      <c r="K745" s="179">
        <f>ROUND(E745*J745,2)</f>
        <v>0</v>
      </c>
      <c r="L745" s="179">
        <v>21</v>
      </c>
      <c r="M745" s="179">
        <f>G745*(1+L745/100)</f>
        <v>0</v>
      </c>
      <c r="N745" s="179">
        <v>0</v>
      </c>
      <c r="O745" s="179">
        <f>ROUND(E745*N745,2)</f>
        <v>0</v>
      </c>
      <c r="P745" s="179">
        <v>0</v>
      </c>
      <c r="Q745" s="179">
        <f>ROUND(E745*P745,2)</f>
        <v>0</v>
      </c>
      <c r="R745" s="179"/>
      <c r="S745" s="179" t="s">
        <v>322</v>
      </c>
      <c r="T745" s="180" t="s">
        <v>291</v>
      </c>
      <c r="U745" s="160">
        <v>0</v>
      </c>
      <c r="V745" s="160">
        <f>ROUND(E745*U745,2)</f>
        <v>0</v>
      </c>
      <c r="W745" s="160"/>
      <c r="X745" s="150"/>
      <c r="Y745" s="150"/>
      <c r="Z745" s="150"/>
      <c r="AA745" s="150"/>
      <c r="AB745" s="150"/>
      <c r="AC745" s="150"/>
      <c r="AD745" s="150"/>
      <c r="AE745" s="150"/>
      <c r="AF745" s="150"/>
      <c r="AG745" s="150" t="s">
        <v>472</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242"/>
      <c r="D746" s="243"/>
      <c r="E746" s="243"/>
      <c r="F746" s="243"/>
      <c r="G746" s="243"/>
      <c r="H746" s="160"/>
      <c r="I746" s="160"/>
      <c r="J746" s="160"/>
      <c r="K746" s="160"/>
      <c r="L746" s="160"/>
      <c r="M746" s="160"/>
      <c r="N746" s="160"/>
      <c r="O746" s="160"/>
      <c r="P746" s="160"/>
      <c r="Q746" s="160"/>
      <c r="R746" s="160"/>
      <c r="S746" s="160"/>
      <c r="T746" s="160"/>
      <c r="U746" s="160"/>
      <c r="V746" s="160"/>
      <c r="W746" s="160"/>
      <c r="X746" s="150"/>
      <c r="Y746" s="150"/>
      <c r="Z746" s="150"/>
      <c r="AA746" s="150"/>
      <c r="AB746" s="150"/>
      <c r="AC746" s="150"/>
      <c r="AD746" s="150"/>
      <c r="AE746" s="150"/>
      <c r="AF746" s="150"/>
      <c r="AG746" s="150" t="s">
        <v>295</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74">
        <v>349</v>
      </c>
      <c r="B747" s="175" t="s">
        <v>2355</v>
      </c>
      <c r="C747" s="185" t="s">
        <v>2356</v>
      </c>
      <c r="D747" s="176" t="s">
        <v>949</v>
      </c>
      <c r="E747" s="177">
        <v>50</v>
      </c>
      <c r="F747" s="178"/>
      <c r="G747" s="179">
        <f>ROUND(E747*F747,2)</f>
        <v>0</v>
      </c>
      <c r="H747" s="178"/>
      <c r="I747" s="179">
        <f>ROUND(E747*H747,2)</f>
        <v>0</v>
      </c>
      <c r="J747" s="178"/>
      <c r="K747" s="179">
        <f>ROUND(E747*J747,2)</f>
        <v>0</v>
      </c>
      <c r="L747" s="179">
        <v>21</v>
      </c>
      <c r="M747" s="179">
        <f>G747*(1+L747/100)</f>
        <v>0</v>
      </c>
      <c r="N747" s="179">
        <v>0</v>
      </c>
      <c r="O747" s="179">
        <f>ROUND(E747*N747,2)</f>
        <v>0</v>
      </c>
      <c r="P747" s="179">
        <v>0</v>
      </c>
      <c r="Q747" s="179">
        <f>ROUND(E747*P747,2)</f>
        <v>0</v>
      </c>
      <c r="R747" s="179"/>
      <c r="S747" s="179" t="s">
        <v>322</v>
      </c>
      <c r="T747" s="180" t="s">
        <v>291</v>
      </c>
      <c r="U747" s="160">
        <v>0</v>
      </c>
      <c r="V747" s="160">
        <f>ROUND(E747*U747,2)</f>
        <v>0</v>
      </c>
      <c r="W747" s="160"/>
      <c r="X747" s="150"/>
      <c r="Y747" s="150"/>
      <c r="Z747" s="150"/>
      <c r="AA747" s="150"/>
      <c r="AB747" s="150"/>
      <c r="AC747" s="150"/>
      <c r="AD747" s="150"/>
      <c r="AE747" s="150"/>
      <c r="AF747" s="150"/>
      <c r="AG747" s="150" t="s">
        <v>472</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
      <c r="A748" s="157"/>
      <c r="B748" s="158"/>
      <c r="C748" s="242"/>
      <c r="D748" s="243"/>
      <c r="E748" s="243"/>
      <c r="F748" s="243"/>
      <c r="G748" s="243"/>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295</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74">
        <v>350</v>
      </c>
      <c r="B749" s="175" t="s">
        <v>2357</v>
      </c>
      <c r="C749" s="185" t="s">
        <v>2358</v>
      </c>
      <c r="D749" s="176" t="s">
        <v>384</v>
      </c>
      <c r="E749" s="177">
        <v>1</v>
      </c>
      <c r="F749" s="178"/>
      <c r="G749" s="179">
        <f>ROUND(E749*F749,2)</f>
        <v>0</v>
      </c>
      <c r="H749" s="178"/>
      <c r="I749" s="179">
        <f>ROUND(E749*H749,2)</f>
        <v>0</v>
      </c>
      <c r="J749" s="178"/>
      <c r="K749" s="179">
        <f>ROUND(E749*J749,2)</f>
        <v>0</v>
      </c>
      <c r="L749" s="179">
        <v>21</v>
      </c>
      <c r="M749" s="179">
        <f>G749*(1+L749/100)</f>
        <v>0</v>
      </c>
      <c r="N749" s="179">
        <v>0</v>
      </c>
      <c r="O749" s="179">
        <f>ROUND(E749*N749,2)</f>
        <v>0</v>
      </c>
      <c r="P749" s="179">
        <v>0</v>
      </c>
      <c r="Q749" s="179">
        <f>ROUND(E749*P749,2)</f>
        <v>0</v>
      </c>
      <c r="R749" s="179"/>
      <c r="S749" s="179" t="s">
        <v>322</v>
      </c>
      <c r="T749" s="180" t="s">
        <v>291</v>
      </c>
      <c r="U749" s="160">
        <v>0</v>
      </c>
      <c r="V749" s="160">
        <f>ROUND(E749*U749,2)</f>
        <v>0</v>
      </c>
      <c r="W749" s="160"/>
      <c r="X749" s="150"/>
      <c r="Y749" s="150"/>
      <c r="Z749" s="150"/>
      <c r="AA749" s="150"/>
      <c r="AB749" s="150"/>
      <c r="AC749" s="150"/>
      <c r="AD749" s="150"/>
      <c r="AE749" s="150"/>
      <c r="AF749" s="150"/>
      <c r="AG749" s="150" t="s">
        <v>472</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242"/>
      <c r="D750" s="243"/>
      <c r="E750" s="243"/>
      <c r="F750" s="243"/>
      <c r="G750" s="243"/>
      <c r="H750" s="160"/>
      <c r="I750" s="160"/>
      <c r="J750" s="160"/>
      <c r="K750" s="160"/>
      <c r="L750" s="160"/>
      <c r="M750" s="160"/>
      <c r="N750" s="160"/>
      <c r="O750" s="160"/>
      <c r="P750" s="160"/>
      <c r="Q750" s="160"/>
      <c r="R750" s="160"/>
      <c r="S750" s="160"/>
      <c r="T750" s="160"/>
      <c r="U750" s="160"/>
      <c r="V750" s="160"/>
      <c r="W750" s="160"/>
      <c r="X750" s="150"/>
      <c r="Y750" s="150"/>
      <c r="Z750" s="150"/>
      <c r="AA750" s="150"/>
      <c r="AB750" s="150"/>
      <c r="AC750" s="150"/>
      <c r="AD750" s="150"/>
      <c r="AE750" s="150"/>
      <c r="AF750" s="150"/>
      <c r="AG750" s="150" t="s">
        <v>295</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74">
        <v>351</v>
      </c>
      <c r="B751" s="175" t="s">
        <v>2359</v>
      </c>
      <c r="C751" s="185" t="s">
        <v>2360</v>
      </c>
      <c r="D751" s="176" t="s">
        <v>1187</v>
      </c>
      <c r="E751" s="177">
        <v>10</v>
      </c>
      <c r="F751" s="178"/>
      <c r="G751" s="179">
        <f>ROUND(E751*F751,2)</f>
        <v>0</v>
      </c>
      <c r="H751" s="178"/>
      <c r="I751" s="179">
        <f>ROUND(E751*H751,2)</f>
        <v>0</v>
      </c>
      <c r="J751" s="178"/>
      <c r="K751" s="179">
        <f>ROUND(E751*J751,2)</f>
        <v>0</v>
      </c>
      <c r="L751" s="179">
        <v>21</v>
      </c>
      <c r="M751" s="179">
        <f>G751*(1+L751/100)</f>
        <v>0</v>
      </c>
      <c r="N751" s="179">
        <v>0</v>
      </c>
      <c r="O751" s="179">
        <f>ROUND(E751*N751,2)</f>
        <v>0</v>
      </c>
      <c r="P751" s="179">
        <v>0</v>
      </c>
      <c r="Q751" s="179">
        <f>ROUND(E751*P751,2)</f>
        <v>0</v>
      </c>
      <c r="R751" s="179"/>
      <c r="S751" s="179" t="s">
        <v>322</v>
      </c>
      <c r="T751" s="180" t="s">
        <v>291</v>
      </c>
      <c r="U751" s="160">
        <v>0</v>
      </c>
      <c r="V751" s="160">
        <f>ROUND(E751*U751,2)</f>
        <v>0</v>
      </c>
      <c r="W751" s="160"/>
      <c r="X751" s="150"/>
      <c r="Y751" s="150"/>
      <c r="Z751" s="150"/>
      <c r="AA751" s="150"/>
      <c r="AB751" s="150"/>
      <c r="AC751" s="150"/>
      <c r="AD751" s="150"/>
      <c r="AE751" s="150"/>
      <c r="AF751" s="150"/>
      <c r="AG751" s="150" t="s">
        <v>472</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242"/>
      <c r="D752" s="243"/>
      <c r="E752" s="243"/>
      <c r="F752" s="243"/>
      <c r="G752" s="243"/>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295</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ht="22.5" outlineLevel="1" x14ac:dyDescent="0.2">
      <c r="A753" s="174">
        <v>352</v>
      </c>
      <c r="B753" s="175" t="s">
        <v>2361</v>
      </c>
      <c r="C753" s="185" t="s">
        <v>2362</v>
      </c>
      <c r="D753" s="176" t="s">
        <v>1187</v>
      </c>
      <c r="E753" s="177">
        <v>8</v>
      </c>
      <c r="F753" s="178"/>
      <c r="G753" s="179">
        <f>ROUND(E753*F753,2)</f>
        <v>0</v>
      </c>
      <c r="H753" s="178"/>
      <c r="I753" s="179">
        <f>ROUND(E753*H753,2)</f>
        <v>0</v>
      </c>
      <c r="J753" s="178"/>
      <c r="K753" s="179">
        <f>ROUND(E753*J753,2)</f>
        <v>0</v>
      </c>
      <c r="L753" s="179">
        <v>21</v>
      </c>
      <c r="M753" s="179">
        <f>G753*(1+L753/100)</f>
        <v>0</v>
      </c>
      <c r="N753" s="179">
        <v>0</v>
      </c>
      <c r="O753" s="179">
        <f>ROUND(E753*N753,2)</f>
        <v>0</v>
      </c>
      <c r="P753" s="179">
        <v>0</v>
      </c>
      <c r="Q753" s="179">
        <f>ROUND(E753*P753,2)</f>
        <v>0</v>
      </c>
      <c r="R753" s="179"/>
      <c r="S753" s="179" t="s">
        <v>322</v>
      </c>
      <c r="T753" s="180" t="s">
        <v>291</v>
      </c>
      <c r="U753" s="160">
        <v>0</v>
      </c>
      <c r="V753" s="160">
        <f>ROUND(E753*U753,2)</f>
        <v>0</v>
      </c>
      <c r="W753" s="160"/>
      <c r="X753" s="150"/>
      <c r="Y753" s="150"/>
      <c r="Z753" s="150"/>
      <c r="AA753" s="150"/>
      <c r="AB753" s="150"/>
      <c r="AC753" s="150"/>
      <c r="AD753" s="150"/>
      <c r="AE753" s="150"/>
      <c r="AF753" s="150"/>
      <c r="AG753" s="150" t="s">
        <v>472</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242"/>
      <c r="D754" s="243"/>
      <c r="E754" s="243"/>
      <c r="F754" s="243"/>
      <c r="G754" s="243"/>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295</v>
      </c>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74">
        <v>353</v>
      </c>
      <c r="B755" s="175" t="s">
        <v>2363</v>
      </c>
      <c r="C755" s="185" t="s">
        <v>2364</v>
      </c>
      <c r="D755" s="176" t="s">
        <v>1187</v>
      </c>
      <c r="E755" s="177">
        <v>32</v>
      </c>
      <c r="F755" s="178"/>
      <c r="G755" s="179">
        <f>ROUND(E755*F755,2)</f>
        <v>0</v>
      </c>
      <c r="H755" s="178"/>
      <c r="I755" s="179">
        <f>ROUND(E755*H755,2)</f>
        <v>0</v>
      </c>
      <c r="J755" s="178"/>
      <c r="K755" s="179">
        <f>ROUND(E755*J755,2)</f>
        <v>0</v>
      </c>
      <c r="L755" s="179">
        <v>21</v>
      </c>
      <c r="M755" s="179">
        <f>G755*(1+L755/100)</f>
        <v>0</v>
      </c>
      <c r="N755" s="179">
        <v>0</v>
      </c>
      <c r="O755" s="179">
        <f>ROUND(E755*N755,2)</f>
        <v>0</v>
      </c>
      <c r="P755" s="179">
        <v>0</v>
      </c>
      <c r="Q755" s="179">
        <f>ROUND(E755*P755,2)</f>
        <v>0</v>
      </c>
      <c r="R755" s="179"/>
      <c r="S755" s="179" t="s">
        <v>322</v>
      </c>
      <c r="T755" s="180" t="s">
        <v>291</v>
      </c>
      <c r="U755" s="160">
        <v>0</v>
      </c>
      <c r="V755" s="160">
        <f>ROUND(E755*U755,2)</f>
        <v>0</v>
      </c>
      <c r="W755" s="160"/>
      <c r="X755" s="150"/>
      <c r="Y755" s="150"/>
      <c r="Z755" s="150"/>
      <c r="AA755" s="150"/>
      <c r="AB755" s="150"/>
      <c r="AC755" s="150"/>
      <c r="AD755" s="150"/>
      <c r="AE755" s="150"/>
      <c r="AF755" s="150"/>
      <c r="AG755" s="150" t="s">
        <v>472</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
      <c r="A756" s="157"/>
      <c r="B756" s="158"/>
      <c r="C756" s="242"/>
      <c r="D756" s="243"/>
      <c r="E756" s="243"/>
      <c r="F756" s="243"/>
      <c r="G756" s="243"/>
      <c r="H756" s="160"/>
      <c r="I756" s="160"/>
      <c r="J756" s="160"/>
      <c r="K756" s="160"/>
      <c r="L756" s="160"/>
      <c r="M756" s="160"/>
      <c r="N756" s="160"/>
      <c r="O756" s="160"/>
      <c r="P756" s="160"/>
      <c r="Q756" s="160"/>
      <c r="R756" s="160"/>
      <c r="S756" s="160"/>
      <c r="T756" s="160"/>
      <c r="U756" s="160"/>
      <c r="V756" s="160"/>
      <c r="W756" s="160"/>
      <c r="X756" s="150"/>
      <c r="Y756" s="150"/>
      <c r="Z756" s="150"/>
      <c r="AA756" s="150"/>
      <c r="AB756" s="150"/>
      <c r="AC756" s="150"/>
      <c r="AD756" s="150"/>
      <c r="AE756" s="150"/>
      <c r="AF756" s="150"/>
      <c r="AG756" s="150" t="s">
        <v>295</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74">
        <v>354</v>
      </c>
      <c r="B757" s="175" t="s">
        <v>2365</v>
      </c>
      <c r="C757" s="185" t="s">
        <v>2366</v>
      </c>
      <c r="D757" s="176" t="s">
        <v>1187</v>
      </c>
      <c r="E757" s="177">
        <v>16</v>
      </c>
      <c r="F757" s="178"/>
      <c r="G757" s="179">
        <f>ROUND(E757*F757,2)</f>
        <v>0</v>
      </c>
      <c r="H757" s="178"/>
      <c r="I757" s="179">
        <f>ROUND(E757*H757,2)</f>
        <v>0</v>
      </c>
      <c r="J757" s="178"/>
      <c r="K757" s="179">
        <f>ROUND(E757*J757,2)</f>
        <v>0</v>
      </c>
      <c r="L757" s="179">
        <v>21</v>
      </c>
      <c r="M757" s="179">
        <f>G757*(1+L757/100)</f>
        <v>0</v>
      </c>
      <c r="N757" s="179">
        <v>0</v>
      </c>
      <c r="O757" s="179">
        <f>ROUND(E757*N757,2)</f>
        <v>0</v>
      </c>
      <c r="P757" s="179">
        <v>0</v>
      </c>
      <c r="Q757" s="179">
        <f>ROUND(E757*P757,2)</f>
        <v>0</v>
      </c>
      <c r="R757" s="179"/>
      <c r="S757" s="179" t="s">
        <v>322</v>
      </c>
      <c r="T757" s="180" t="s">
        <v>291</v>
      </c>
      <c r="U757" s="160">
        <v>0</v>
      </c>
      <c r="V757" s="160">
        <f>ROUND(E757*U757,2)</f>
        <v>0</v>
      </c>
      <c r="W757" s="160"/>
      <c r="X757" s="150"/>
      <c r="Y757" s="150"/>
      <c r="Z757" s="150"/>
      <c r="AA757" s="150"/>
      <c r="AB757" s="150"/>
      <c r="AC757" s="150"/>
      <c r="AD757" s="150"/>
      <c r="AE757" s="150"/>
      <c r="AF757" s="150"/>
      <c r="AG757" s="150" t="s">
        <v>472</v>
      </c>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57"/>
      <c r="B758" s="158"/>
      <c r="C758" s="242"/>
      <c r="D758" s="243"/>
      <c r="E758" s="243"/>
      <c r="F758" s="243"/>
      <c r="G758" s="243"/>
      <c r="H758" s="160"/>
      <c r="I758" s="160"/>
      <c r="J758" s="160"/>
      <c r="K758" s="160"/>
      <c r="L758" s="160"/>
      <c r="M758" s="160"/>
      <c r="N758" s="160"/>
      <c r="O758" s="160"/>
      <c r="P758" s="160"/>
      <c r="Q758" s="160"/>
      <c r="R758" s="160"/>
      <c r="S758" s="160"/>
      <c r="T758" s="160"/>
      <c r="U758" s="160"/>
      <c r="V758" s="160"/>
      <c r="W758" s="160"/>
      <c r="X758" s="150"/>
      <c r="Y758" s="150"/>
      <c r="Z758" s="150"/>
      <c r="AA758" s="150"/>
      <c r="AB758" s="150"/>
      <c r="AC758" s="150"/>
      <c r="AD758" s="150"/>
      <c r="AE758" s="150"/>
      <c r="AF758" s="150"/>
      <c r="AG758" s="150" t="s">
        <v>295</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ht="22.5" outlineLevel="1" x14ac:dyDescent="0.2">
      <c r="A759" s="174">
        <v>355</v>
      </c>
      <c r="B759" s="175" t="s">
        <v>2367</v>
      </c>
      <c r="C759" s="185" t="s">
        <v>2368</v>
      </c>
      <c r="D759" s="176" t="s">
        <v>1187</v>
      </c>
      <c r="E759" s="177">
        <v>10</v>
      </c>
      <c r="F759" s="178"/>
      <c r="G759" s="179">
        <f>ROUND(E759*F759,2)</f>
        <v>0</v>
      </c>
      <c r="H759" s="178"/>
      <c r="I759" s="179">
        <f>ROUND(E759*H759,2)</f>
        <v>0</v>
      </c>
      <c r="J759" s="178"/>
      <c r="K759" s="179">
        <f>ROUND(E759*J759,2)</f>
        <v>0</v>
      </c>
      <c r="L759" s="179">
        <v>21</v>
      </c>
      <c r="M759" s="179">
        <f>G759*(1+L759/100)</f>
        <v>0</v>
      </c>
      <c r="N759" s="179">
        <v>0</v>
      </c>
      <c r="O759" s="179">
        <f>ROUND(E759*N759,2)</f>
        <v>0</v>
      </c>
      <c r="P759" s="179">
        <v>0</v>
      </c>
      <c r="Q759" s="179">
        <f>ROUND(E759*P759,2)</f>
        <v>0</v>
      </c>
      <c r="R759" s="179"/>
      <c r="S759" s="179" t="s">
        <v>322</v>
      </c>
      <c r="T759" s="180" t="s">
        <v>291</v>
      </c>
      <c r="U759" s="160">
        <v>0</v>
      </c>
      <c r="V759" s="160">
        <f>ROUND(E759*U759,2)</f>
        <v>0</v>
      </c>
      <c r="W759" s="160"/>
      <c r="X759" s="150"/>
      <c r="Y759" s="150"/>
      <c r="Z759" s="150"/>
      <c r="AA759" s="150"/>
      <c r="AB759" s="150"/>
      <c r="AC759" s="150"/>
      <c r="AD759" s="150"/>
      <c r="AE759" s="150"/>
      <c r="AF759" s="150"/>
      <c r="AG759" s="150" t="s">
        <v>472</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57"/>
      <c r="B760" s="158"/>
      <c r="C760" s="242"/>
      <c r="D760" s="243"/>
      <c r="E760" s="243"/>
      <c r="F760" s="243"/>
      <c r="G760" s="243"/>
      <c r="H760" s="160"/>
      <c r="I760" s="160"/>
      <c r="J760" s="160"/>
      <c r="K760" s="160"/>
      <c r="L760" s="160"/>
      <c r="M760" s="160"/>
      <c r="N760" s="160"/>
      <c r="O760" s="160"/>
      <c r="P760" s="160"/>
      <c r="Q760" s="160"/>
      <c r="R760" s="160"/>
      <c r="S760" s="160"/>
      <c r="T760" s="160"/>
      <c r="U760" s="160"/>
      <c r="V760" s="160"/>
      <c r="W760" s="160"/>
      <c r="X760" s="150"/>
      <c r="Y760" s="150"/>
      <c r="Z760" s="150"/>
      <c r="AA760" s="150"/>
      <c r="AB760" s="150"/>
      <c r="AC760" s="150"/>
      <c r="AD760" s="150"/>
      <c r="AE760" s="150"/>
      <c r="AF760" s="150"/>
      <c r="AG760" s="150" t="s">
        <v>295</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ht="22.5" outlineLevel="1" x14ac:dyDescent="0.2">
      <c r="A761" s="174">
        <v>356</v>
      </c>
      <c r="B761" s="175" t="s">
        <v>2369</v>
      </c>
      <c r="C761" s="185" t="s">
        <v>2370</v>
      </c>
      <c r="D761" s="176" t="s">
        <v>856</v>
      </c>
      <c r="E761" s="177">
        <v>1</v>
      </c>
      <c r="F761" s="178"/>
      <c r="G761" s="179">
        <f>ROUND(E761*F761,2)</f>
        <v>0</v>
      </c>
      <c r="H761" s="178"/>
      <c r="I761" s="179">
        <f>ROUND(E761*H761,2)</f>
        <v>0</v>
      </c>
      <c r="J761" s="178"/>
      <c r="K761" s="179">
        <f>ROUND(E761*J761,2)</f>
        <v>0</v>
      </c>
      <c r="L761" s="179">
        <v>21</v>
      </c>
      <c r="M761" s="179">
        <f>G761*(1+L761/100)</f>
        <v>0</v>
      </c>
      <c r="N761" s="179">
        <v>0</v>
      </c>
      <c r="O761" s="179">
        <f>ROUND(E761*N761,2)</f>
        <v>0</v>
      </c>
      <c r="P761" s="179">
        <v>0</v>
      </c>
      <c r="Q761" s="179">
        <f>ROUND(E761*P761,2)</f>
        <v>0</v>
      </c>
      <c r="R761" s="179"/>
      <c r="S761" s="179" t="s">
        <v>322</v>
      </c>
      <c r="T761" s="180" t="s">
        <v>291</v>
      </c>
      <c r="U761" s="160">
        <v>0</v>
      </c>
      <c r="V761" s="160">
        <f>ROUND(E761*U761,2)</f>
        <v>0</v>
      </c>
      <c r="W761" s="160"/>
      <c r="X761" s="150"/>
      <c r="Y761" s="150"/>
      <c r="Z761" s="150"/>
      <c r="AA761" s="150"/>
      <c r="AB761" s="150"/>
      <c r="AC761" s="150"/>
      <c r="AD761" s="150"/>
      <c r="AE761" s="150"/>
      <c r="AF761" s="150"/>
      <c r="AG761" s="150" t="s">
        <v>472</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c r="B762" s="158"/>
      <c r="C762" s="242"/>
      <c r="D762" s="243"/>
      <c r="E762" s="243"/>
      <c r="F762" s="243"/>
      <c r="G762" s="243"/>
      <c r="H762" s="160"/>
      <c r="I762" s="160"/>
      <c r="J762" s="160"/>
      <c r="K762" s="160"/>
      <c r="L762" s="160"/>
      <c r="M762" s="160"/>
      <c r="N762" s="160"/>
      <c r="O762" s="160"/>
      <c r="P762" s="160"/>
      <c r="Q762" s="160"/>
      <c r="R762" s="160"/>
      <c r="S762" s="160"/>
      <c r="T762" s="160"/>
      <c r="U762" s="160"/>
      <c r="V762" s="160"/>
      <c r="W762" s="160"/>
      <c r="X762" s="150"/>
      <c r="Y762" s="150"/>
      <c r="Z762" s="150"/>
      <c r="AA762" s="150"/>
      <c r="AB762" s="150"/>
      <c r="AC762" s="150"/>
      <c r="AD762" s="150"/>
      <c r="AE762" s="150"/>
      <c r="AF762" s="150"/>
      <c r="AG762" s="150" t="s">
        <v>295</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74">
        <v>357</v>
      </c>
      <c r="B763" s="175" t="s">
        <v>2371</v>
      </c>
      <c r="C763" s="185" t="s">
        <v>2372</v>
      </c>
      <c r="D763" s="176" t="s">
        <v>1187</v>
      </c>
      <c r="E763" s="177">
        <v>10</v>
      </c>
      <c r="F763" s="178"/>
      <c r="G763" s="179">
        <f>ROUND(E763*F763,2)</f>
        <v>0</v>
      </c>
      <c r="H763" s="178"/>
      <c r="I763" s="179">
        <f>ROUND(E763*H763,2)</f>
        <v>0</v>
      </c>
      <c r="J763" s="178"/>
      <c r="K763" s="179">
        <f>ROUND(E763*J763,2)</f>
        <v>0</v>
      </c>
      <c r="L763" s="179">
        <v>21</v>
      </c>
      <c r="M763" s="179">
        <f>G763*(1+L763/100)</f>
        <v>0</v>
      </c>
      <c r="N763" s="179">
        <v>0</v>
      </c>
      <c r="O763" s="179">
        <f>ROUND(E763*N763,2)</f>
        <v>0</v>
      </c>
      <c r="P763" s="179">
        <v>0</v>
      </c>
      <c r="Q763" s="179">
        <f>ROUND(E763*P763,2)</f>
        <v>0</v>
      </c>
      <c r="R763" s="179"/>
      <c r="S763" s="179" t="s">
        <v>322</v>
      </c>
      <c r="T763" s="180" t="s">
        <v>291</v>
      </c>
      <c r="U763" s="160">
        <v>0</v>
      </c>
      <c r="V763" s="160">
        <f>ROUND(E763*U763,2)</f>
        <v>0</v>
      </c>
      <c r="W763" s="160"/>
      <c r="X763" s="150"/>
      <c r="Y763" s="150"/>
      <c r="Z763" s="150"/>
      <c r="AA763" s="150"/>
      <c r="AB763" s="150"/>
      <c r="AC763" s="150"/>
      <c r="AD763" s="150"/>
      <c r="AE763" s="150"/>
      <c r="AF763" s="150"/>
      <c r="AG763" s="150" t="s">
        <v>472</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242"/>
      <c r="D764" s="243"/>
      <c r="E764" s="243"/>
      <c r="F764" s="243"/>
      <c r="G764" s="243"/>
      <c r="H764" s="160"/>
      <c r="I764" s="160"/>
      <c r="J764" s="160"/>
      <c r="K764" s="160"/>
      <c r="L764" s="160"/>
      <c r="M764" s="160"/>
      <c r="N764" s="160"/>
      <c r="O764" s="160"/>
      <c r="P764" s="160"/>
      <c r="Q764" s="160"/>
      <c r="R764" s="160"/>
      <c r="S764" s="160"/>
      <c r="T764" s="160"/>
      <c r="U764" s="160"/>
      <c r="V764" s="160"/>
      <c r="W764" s="160"/>
      <c r="X764" s="150"/>
      <c r="Y764" s="150"/>
      <c r="Z764" s="150"/>
      <c r="AA764" s="150"/>
      <c r="AB764" s="150"/>
      <c r="AC764" s="150"/>
      <c r="AD764" s="150"/>
      <c r="AE764" s="150"/>
      <c r="AF764" s="150"/>
      <c r="AG764" s="150" t="s">
        <v>295</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
      <c r="A765" s="174">
        <v>358</v>
      </c>
      <c r="B765" s="175" t="s">
        <v>2373</v>
      </c>
      <c r="C765" s="185" t="s">
        <v>2374</v>
      </c>
      <c r="D765" s="176" t="s">
        <v>1187</v>
      </c>
      <c r="E765" s="177">
        <v>16</v>
      </c>
      <c r="F765" s="178"/>
      <c r="G765" s="179">
        <f>ROUND(E765*F765,2)</f>
        <v>0</v>
      </c>
      <c r="H765" s="178"/>
      <c r="I765" s="179">
        <f>ROUND(E765*H765,2)</f>
        <v>0</v>
      </c>
      <c r="J765" s="178"/>
      <c r="K765" s="179">
        <f>ROUND(E765*J765,2)</f>
        <v>0</v>
      </c>
      <c r="L765" s="179">
        <v>21</v>
      </c>
      <c r="M765" s="179">
        <f>G765*(1+L765/100)</f>
        <v>0</v>
      </c>
      <c r="N765" s="179">
        <v>0</v>
      </c>
      <c r="O765" s="179">
        <f>ROUND(E765*N765,2)</f>
        <v>0</v>
      </c>
      <c r="P765" s="179">
        <v>0</v>
      </c>
      <c r="Q765" s="179">
        <f>ROUND(E765*P765,2)</f>
        <v>0</v>
      </c>
      <c r="R765" s="179"/>
      <c r="S765" s="179" t="s">
        <v>322</v>
      </c>
      <c r="T765" s="180" t="s">
        <v>291</v>
      </c>
      <c r="U765" s="160">
        <v>0</v>
      </c>
      <c r="V765" s="160">
        <f>ROUND(E765*U765,2)</f>
        <v>0</v>
      </c>
      <c r="W765" s="160"/>
      <c r="X765" s="150"/>
      <c r="Y765" s="150"/>
      <c r="Z765" s="150"/>
      <c r="AA765" s="150"/>
      <c r="AB765" s="150"/>
      <c r="AC765" s="150"/>
      <c r="AD765" s="150"/>
      <c r="AE765" s="150"/>
      <c r="AF765" s="150"/>
      <c r="AG765" s="150" t="s">
        <v>472</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
      <c r="A766" s="157"/>
      <c r="B766" s="158"/>
      <c r="C766" s="242"/>
      <c r="D766" s="243"/>
      <c r="E766" s="243"/>
      <c r="F766" s="243"/>
      <c r="G766" s="243"/>
      <c r="H766" s="160"/>
      <c r="I766" s="160"/>
      <c r="J766" s="160"/>
      <c r="K766" s="160"/>
      <c r="L766" s="160"/>
      <c r="M766" s="160"/>
      <c r="N766" s="160"/>
      <c r="O766" s="160"/>
      <c r="P766" s="160"/>
      <c r="Q766" s="160"/>
      <c r="R766" s="160"/>
      <c r="S766" s="160"/>
      <c r="T766" s="160"/>
      <c r="U766" s="160"/>
      <c r="V766" s="160"/>
      <c r="W766" s="160"/>
      <c r="X766" s="150"/>
      <c r="Y766" s="150"/>
      <c r="Z766" s="150"/>
      <c r="AA766" s="150"/>
      <c r="AB766" s="150"/>
      <c r="AC766" s="150"/>
      <c r="AD766" s="150"/>
      <c r="AE766" s="150"/>
      <c r="AF766" s="150"/>
      <c r="AG766" s="150" t="s">
        <v>295</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74">
        <v>359</v>
      </c>
      <c r="B767" s="175" t="s">
        <v>2375</v>
      </c>
      <c r="C767" s="185" t="s">
        <v>2376</v>
      </c>
      <c r="D767" s="176" t="s">
        <v>1187</v>
      </c>
      <c r="E767" s="177">
        <v>4</v>
      </c>
      <c r="F767" s="178"/>
      <c r="G767" s="179">
        <f>ROUND(E767*F767,2)</f>
        <v>0</v>
      </c>
      <c r="H767" s="178"/>
      <c r="I767" s="179">
        <f>ROUND(E767*H767,2)</f>
        <v>0</v>
      </c>
      <c r="J767" s="178"/>
      <c r="K767" s="179">
        <f>ROUND(E767*J767,2)</f>
        <v>0</v>
      </c>
      <c r="L767" s="179">
        <v>21</v>
      </c>
      <c r="M767" s="179">
        <f>G767*(1+L767/100)</f>
        <v>0</v>
      </c>
      <c r="N767" s="179">
        <v>0</v>
      </c>
      <c r="O767" s="179">
        <f>ROUND(E767*N767,2)</f>
        <v>0</v>
      </c>
      <c r="P767" s="179">
        <v>0</v>
      </c>
      <c r="Q767" s="179">
        <f>ROUND(E767*P767,2)</f>
        <v>0</v>
      </c>
      <c r="R767" s="179"/>
      <c r="S767" s="179" t="s">
        <v>322</v>
      </c>
      <c r="T767" s="180" t="s">
        <v>291</v>
      </c>
      <c r="U767" s="160">
        <v>0</v>
      </c>
      <c r="V767" s="160">
        <f>ROUND(E767*U767,2)</f>
        <v>0</v>
      </c>
      <c r="W767" s="160"/>
      <c r="X767" s="150"/>
      <c r="Y767" s="150"/>
      <c r="Z767" s="150"/>
      <c r="AA767" s="150"/>
      <c r="AB767" s="150"/>
      <c r="AC767" s="150"/>
      <c r="AD767" s="150"/>
      <c r="AE767" s="150"/>
      <c r="AF767" s="150"/>
      <c r="AG767" s="150" t="s">
        <v>472</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57"/>
      <c r="B768" s="158"/>
      <c r="C768" s="242"/>
      <c r="D768" s="243"/>
      <c r="E768" s="243"/>
      <c r="F768" s="243"/>
      <c r="G768" s="243"/>
      <c r="H768" s="160"/>
      <c r="I768" s="160"/>
      <c r="J768" s="160"/>
      <c r="K768" s="160"/>
      <c r="L768" s="160"/>
      <c r="M768" s="160"/>
      <c r="N768" s="160"/>
      <c r="O768" s="160"/>
      <c r="P768" s="160"/>
      <c r="Q768" s="160"/>
      <c r="R768" s="160"/>
      <c r="S768" s="160"/>
      <c r="T768" s="160"/>
      <c r="U768" s="160"/>
      <c r="V768" s="160"/>
      <c r="W768" s="160"/>
      <c r="X768" s="150"/>
      <c r="Y768" s="150"/>
      <c r="Z768" s="150"/>
      <c r="AA768" s="150"/>
      <c r="AB768" s="150"/>
      <c r="AC768" s="150"/>
      <c r="AD768" s="150"/>
      <c r="AE768" s="150"/>
      <c r="AF768" s="150"/>
      <c r="AG768" s="150" t="s">
        <v>295</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74">
        <v>360</v>
      </c>
      <c r="B769" s="175" t="s">
        <v>2377</v>
      </c>
      <c r="C769" s="185" t="s">
        <v>2378</v>
      </c>
      <c r="D769" s="176" t="s">
        <v>1187</v>
      </c>
      <c r="E769" s="177">
        <v>16</v>
      </c>
      <c r="F769" s="178"/>
      <c r="G769" s="179">
        <f>ROUND(E769*F769,2)</f>
        <v>0</v>
      </c>
      <c r="H769" s="178"/>
      <c r="I769" s="179">
        <f>ROUND(E769*H769,2)</f>
        <v>0</v>
      </c>
      <c r="J769" s="178"/>
      <c r="K769" s="179">
        <f>ROUND(E769*J769,2)</f>
        <v>0</v>
      </c>
      <c r="L769" s="179">
        <v>21</v>
      </c>
      <c r="M769" s="179">
        <f>G769*(1+L769/100)</f>
        <v>0</v>
      </c>
      <c r="N769" s="179">
        <v>0</v>
      </c>
      <c r="O769" s="179">
        <f>ROUND(E769*N769,2)</f>
        <v>0</v>
      </c>
      <c r="P769" s="179">
        <v>0</v>
      </c>
      <c r="Q769" s="179">
        <f>ROUND(E769*P769,2)</f>
        <v>0</v>
      </c>
      <c r="R769" s="179"/>
      <c r="S769" s="179" t="s">
        <v>322</v>
      </c>
      <c r="T769" s="180" t="s">
        <v>291</v>
      </c>
      <c r="U769" s="160">
        <v>0</v>
      </c>
      <c r="V769" s="160">
        <f>ROUND(E769*U769,2)</f>
        <v>0</v>
      </c>
      <c r="W769" s="160"/>
      <c r="X769" s="150"/>
      <c r="Y769" s="150"/>
      <c r="Z769" s="150"/>
      <c r="AA769" s="150"/>
      <c r="AB769" s="150"/>
      <c r="AC769" s="150"/>
      <c r="AD769" s="150"/>
      <c r="AE769" s="150"/>
      <c r="AF769" s="150"/>
      <c r="AG769" s="150" t="s">
        <v>472</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57"/>
      <c r="B770" s="158"/>
      <c r="C770" s="242"/>
      <c r="D770" s="243"/>
      <c r="E770" s="243"/>
      <c r="F770" s="243"/>
      <c r="G770" s="243"/>
      <c r="H770" s="160"/>
      <c r="I770" s="160"/>
      <c r="J770" s="160"/>
      <c r="K770" s="160"/>
      <c r="L770" s="160"/>
      <c r="M770" s="160"/>
      <c r="N770" s="160"/>
      <c r="O770" s="160"/>
      <c r="P770" s="160"/>
      <c r="Q770" s="160"/>
      <c r="R770" s="160"/>
      <c r="S770" s="160"/>
      <c r="T770" s="160"/>
      <c r="U770" s="160"/>
      <c r="V770" s="160"/>
      <c r="W770" s="160"/>
      <c r="X770" s="150"/>
      <c r="Y770" s="150"/>
      <c r="Z770" s="150"/>
      <c r="AA770" s="150"/>
      <c r="AB770" s="150"/>
      <c r="AC770" s="150"/>
      <c r="AD770" s="150"/>
      <c r="AE770" s="150"/>
      <c r="AF770" s="150"/>
      <c r="AG770" s="150" t="s">
        <v>295</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ht="22.5" outlineLevel="1" x14ac:dyDescent="0.2">
      <c r="A771" s="174">
        <v>361</v>
      </c>
      <c r="B771" s="175" t="s">
        <v>2379</v>
      </c>
      <c r="C771" s="185" t="s">
        <v>2380</v>
      </c>
      <c r="D771" s="176" t="s">
        <v>1187</v>
      </c>
      <c r="E771" s="177">
        <v>8</v>
      </c>
      <c r="F771" s="178"/>
      <c r="G771" s="179">
        <f>ROUND(E771*F771,2)</f>
        <v>0</v>
      </c>
      <c r="H771" s="178"/>
      <c r="I771" s="179">
        <f>ROUND(E771*H771,2)</f>
        <v>0</v>
      </c>
      <c r="J771" s="178"/>
      <c r="K771" s="179">
        <f>ROUND(E771*J771,2)</f>
        <v>0</v>
      </c>
      <c r="L771" s="179">
        <v>21</v>
      </c>
      <c r="M771" s="179">
        <f>G771*(1+L771/100)</f>
        <v>0</v>
      </c>
      <c r="N771" s="179">
        <v>0</v>
      </c>
      <c r="O771" s="179">
        <f>ROUND(E771*N771,2)</f>
        <v>0</v>
      </c>
      <c r="P771" s="179">
        <v>0</v>
      </c>
      <c r="Q771" s="179">
        <f>ROUND(E771*P771,2)</f>
        <v>0</v>
      </c>
      <c r="R771" s="179"/>
      <c r="S771" s="179" t="s">
        <v>322</v>
      </c>
      <c r="T771" s="180" t="s">
        <v>291</v>
      </c>
      <c r="U771" s="160">
        <v>0</v>
      </c>
      <c r="V771" s="160">
        <f>ROUND(E771*U771,2)</f>
        <v>0</v>
      </c>
      <c r="W771" s="160"/>
      <c r="X771" s="150"/>
      <c r="Y771" s="150"/>
      <c r="Z771" s="150"/>
      <c r="AA771" s="150"/>
      <c r="AB771" s="150"/>
      <c r="AC771" s="150"/>
      <c r="AD771" s="150"/>
      <c r="AE771" s="150"/>
      <c r="AF771" s="150"/>
      <c r="AG771" s="150" t="s">
        <v>472</v>
      </c>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242"/>
      <c r="D772" s="243"/>
      <c r="E772" s="243"/>
      <c r="F772" s="243"/>
      <c r="G772" s="243"/>
      <c r="H772" s="160"/>
      <c r="I772" s="160"/>
      <c r="J772" s="160"/>
      <c r="K772" s="160"/>
      <c r="L772" s="160"/>
      <c r="M772" s="160"/>
      <c r="N772" s="160"/>
      <c r="O772" s="160"/>
      <c r="P772" s="160"/>
      <c r="Q772" s="160"/>
      <c r="R772" s="160"/>
      <c r="S772" s="160"/>
      <c r="T772" s="160"/>
      <c r="U772" s="160"/>
      <c r="V772" s="160"/>
      <c r="W772" s="160"/>
      <c r="X772" s="150"/>
      <c r="Y772" s="150"/>
      <c r="Z772" s="150"/>
      <c r="AA772" s="150"/>
      <c r="AB772" s="150"/>
      <c r="AC772" s="150"/>
      <c r="AD772" s="150"/>
      <c r="AE772" s="150"/>
      <c r="AF772" s="150"/>
      <c r="AG772" s="150" t="s">
        <v>295</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x14ac:dyDescent="0.2">
      <c r="A773" s="168" t="s">
        <v>285</v>
      </c>
      <c r="B773" s="169" t="s">
        <v>193</v>
      </c>
      <c r="C773" s="184" t="s">
        <v>194</v>
      </c>
      <c r="D773" s="170"/>
      <c r="E773" s="171"/>
      <c r="F773" s="172"/>
      <c r="G773" s="172">
        <f>SUMIF(AG774:AG904,"&lt;&gt;NOR",G774:G904)</f>
        <v>0</v>
      </c>
      <c r="H773" s="172"/>
      <c r="I773" s="172">
        <f>SUM(I774:I904)</f>
        <v>0</v>
      </c>
      <c r="J773" s="172"/>
      <c r="K773" s="172">
        <f>SUM(K774:K904)</f>
        <v>0</v>
      </c>
      <c r="L773" s="172"/>
      <c r="M773" s="172">
        <f>SUM(M774:M904)</f>
        <v>0</v>
      </c>
      <c r="N773" s="172"/>
      <c r="O773" s="172">
        <f>SUM(O774:O904)</f>
        <v>0</v>
      </c>
      <c r="P773" s="172"/>
      <c r="Q773" s="172">
        <f>SUM(Q774:Q904)</f>
        <v>0</v>
      </c>
      <c r="R773" s="172"/>
      <c r="S773" s="172"/>
      <c r="T773" s="173"/>
      <c r="U773" s="167"/>
      <c r="V773" s="167">
        <f>SUM(V774:V904)</f>
        <v>0</v>
      </c>
      <c r="W773" s="167"/>
      <c r="AG773" t="s">
        <v>286</v>
      </c>
    </row>
    <row r="774" spans="1:60" ht="22.5" outlineLevel="1" x14ac:dyDescent="0.2">
      <c r="A774" s="174">
        <v>362</v>
      </c>
      <c r="B774" s="175" t="s">
        <v>2381</v>
      </c>
      <c r="C774" s="185" t="s">
        <v>2382</v>
      </c>
      <c r="D774" s="176" t="s">
        <v>856</v>
      </c>
      <c r="E774" s="177">
        <v>8</v>
      </c>
      <c r="F774" s="178"/>
      <c r="G774" s="179">
        <f>ROUND(E774*F774,2)</f>
        <v>0</v>
      </c>
      <c r="H774" s="178"/>
      <c r="I774" s="179">
        <f>ROUND(E774*H774,2)</f>
        <v>0</v>
      </c>
      <c r="J774" s="178"/>
      <c r="K774" s="179">
        <f>ROUND(E774*J774,2)</f>
        <v>0</v>
      </c>
      <c r="L774" s="179">
        <v>21</v>
      </c>
      <c r="M774" s="179">
        <f>G774*(1+L774/100)</f>
        <v>0</v>
      </c>
      <c r="N774" s="179">
        <v>0</v>
      </c>
      <c r="O774" s="179">
        <f>ROUND(E774*N774,2)</f>
        <v>0</v>
      </c>
      <c r="P774" s="179">
        <v>0</v>
      </c>
      <c r="Q774" s="179">
        <f>ROUND(E774*P774,2)</f>
        <v>0</v>
      </c>
      <c r="R774" s="179"/>
      <c r="S774" s="179" t="s">
        <v>322</v>
      </c>
      <c r="T774" s="180" t="s">
        <v>291</v>
      </c>
      <c r="U774" s="160">
        <v>0</v>
      </c>
      <c r="V774" s="160">
        <f>ROUND(E774*U774,2)</f>
        <v>0</v>
      </c>
      <c r="W774" s="160"/>
      <c r="X774" s="150"/>
      <c r="Y774" s="150"/>
      <c r="Z774" s="150"/>
      <c r="AA774" s="150"/>
      <c r="AB774" s="150"/>
      <c r="AC774" s="150"/>
      <c r="AD774" s="150"/>
      <c r="AE774" s="150"/>
      <c r="AF774" s="150"/>
      <c r="AG774" s="150" t="s">
        <v>472</v>
      </c>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242"/>
      <c r="D775" s="243"/>
      <c r="E775" s="243"/>
      <c r="F775" s="243"/>
      <c r="G775" s="243"/>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295</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74">
        <v>363</v>
      </c>
      <c r="B776" s="175" t="s">
        <v>2383</v>
      </c>
      <c r="C776" s="185" t="s">
        <v>2384</v>
      </c>
      <c r="D776" s="176" t="s">
        <v>856</v>
      </c>
      <c r="E776" s="177">
        <v>2</v>
      </c>
      <c r="F776" s="178"/>
      <c r="G776" s="179">
        <f>ROUND(E776*F776,2)</f>
        <v>0</v>
      </c>
      <c r="H776" s="178"/>
      <c r="I776" s="179">
        <f>ROUND(E776*H776,2)</f>
        <v>0</v>
      </c>
      <c r="J776" s="178"/>
      <c r="K776" s="179">
        <f>ROUND(E776*J776,2)</f>
        <v>0</v>
      </c>
      <c r="L776" s="179">
        <v>21</v>
      </c>
      <c r="M776" s="179">
        <f>G776*(1+L776/100)</f>
        <v>0</v>
      </c>
      <c r="N776" s="179">
        <v>0</v>
      </c>
      <c r="O776" s="179">
        <f>ROUND(E776*N776,2)</f>
        <v>0</v>
      </c>
      <c r="P776" s="179">
        <v>0</v>
      </c>
      <c r="Q776" s="179">
        <f>ROUND(E776*P776,2)</f>
        <v>0</v>
      </c>
      <c r="R776" s="179"/>
      <c r="S776" s="179" t="s">
        <v>322</v>
      </c>
      <c r="T776" s="180" t="s">
        <v>291</v>
      </c>
      <c r="U776" s="160">
        <v>0</v>
      </c>
      <c r="V776" s="160">
        <f>ROUND(E776*U776,2)</f>
        <v>0</v>
      </c>
      <c r="W776" s="160"/>
      <c r="X776" s="150"/>
      <c r="Y776" s="150"/>
      <c r="Z776" s="150"/>
      <c r="AA776" s="150"/>
      <c r="AB776" s="150"/>
      <c r="AC776" s="150"/>
      <c r="AD776" s="150"/>
      <c r="AE776" s="150"/>
      <c r="AF776" s="150"/>
      <c r="AG776" s="150" t="s">
        <v>472</v>
      </c>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242"/>
      <c r="D777" s="243"/>
      <c r="E777" s="243"/>
      <c r="F777" s="243"/>
      <c r="G777" s="243"/>
      <c r="H777" s="160"/>
      <c r="I777" s="160"/>
      <c r="J777" s="160"/>
      <c r="K777" s="160"/>
      <c r="L777" s="160"/>
      <c r="M777" s="160"/>
      <c r="N777" s="160"/>
      <c r="O777" s="160"/>
      <c r="P777" s="160"/>
      <c r="Q777" s="160"/>
      <c r="R777" s="160"/>
      <c r="S777" s="160"/>
      <c r="T777" s="160"/>
      <c r="U777" s="160"/>
      <c r="V777" s="160"/>
      <c r="W777" s="160"/>
      <c r="X777" s="150"/>
      <c r="Y777" s="150"/>
      <c r="Z777" s="150"/>
      <c r="AA777" s="150"/>
      <c r="AB777" s="150"/>
      <c r="AC777" s="150"/>
      <c r="AD777" s="150"/>
      <c r="AE777" s="150"/>
      <c r="AF777" s="150"/>
      <c r="AG777" s="150" t="s">
        <v>295</v>
      </c>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ht="22.5" outlineLevel="1" x14ac:dyDescent="0.2">
      <c r="A778" s="174">
        <v>364</v>
      </c>
      <c r="B778" s="175" t="s">
        <v>2385</v>
      </c>
      <c r="C778" s="185" t="s">
        <v>2386</v>
      </c>
      <c r="D778" s="176" t="s">
        <v>856</v>
      </c>
      <c r="E778" s="177">
        <v>116</v>
      </c>
      <c r="F778" s="178"/>
      <c r="G778" s="179">
        <f>ROUND(E778*F778,2)</f>
        <v>0</v>
      </c>
      <c r="H778" s="178"/>
      <c r="I778" s="179">
        <f>ROUND(E778*H778,2)</f>
        <v>0</v>
      </c>
      <c r="J778" s="178"/>
      <c r="K778" s="179">
        <f>ROUND(E778*J778,2)</f>
        <v>0</v>
      </c>
      <c r="L778" s="179">
        <v>21</v>
      </c>
      <c r="M778" s="179">
        <f>G778*(1+L778/100)</f>
        <v>0</v>
      </c>
      <c r="N778" s="179">
        <v>0</v>
      </c>
      <c r="O778" s="179">
        <f>ROUND(E778*N778,2)</f>
        <v>0</v>
      </c>
      <c r="P778" s="179">
        <v>0</v>
      </c>
      <c r="Q778" s="179">
        <f>ROUND(E778*P778,2)</f>
        <v>0</v>
      </c>
      <c r="R778" s="179"/>
      <c r="S778" s="179" t="s">
        <v>322</v>
      </c>
      <c r="T778" s="180" t="s">
        <v>291</v>
      </c>
      <c r="U778" s="160">
        <v>0</v>
      </c>
      <c r="V778" s="160">
        <f>ROUND(E778*U778,2)</f>
        <v>0</v>
      </c>
      <c r="W778" s="160"/>
      <c r="X778" s="150"/>
      <c r="Y778" s="150"/>
      <c r="Z778" s="150"/>
      <c r="AA778" s="150"/>
      <c r="AB778" s="150"/>
      <c r="AC778" s="150"/>
      <c r="AD778" s="150"/>
      <c r="AE778" s="150"/>
      <c r="AF778" s="150"/>
      <c r="AG778" s="150" t="s">
        <v>472</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242"/>
      <c r="D779" s="243"/>
      <c r="E779" s="243"/>
      <c r="F779" s="243"/>
      <c r="G779" s="243"/>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295</v>
      </c>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ht="33.75" outlineLevel="1" x14ac:dyDescent="0.2">
      <c r="A780" s="174">
        <v>365</v>
      </c>
      <c r="B780" s="175" t="s">
        <v>2387</v>
      </c>
      <c r="C780" s="185" t="s">
        <v>2388</v>
      </c>
      <c r="D780" s="176" t="s">
        <v>856</v>
      </c>
      <c r="E780" s="177">
        <v>97</v>
      </c>
      <c r="F780" s="178"/>
      <c r="G780" s="179">
        <f>ROUND(E780*F780,2)</f>
        <v>0</v>
      </c>
      <c r="H780" s="178"/>
      <c r="I780" s="179">
        <f>ROUND(E780*H780,2)</f>
        <v>0</v>
      </c>
      <c r="J780" s="178"/>
      <c r="K780" s="179">
        <f>ROUND(E780*J780,2)</f>
        <v>0</v>
      </c>
      <c r="L780" s="179">
        <v>21</v>
      </c>
      <c r="M780" s="179">
        <f>G780*(1+L780/100)</f>
        <v>0</v>
      </c>
      <c r="N780" s="179">
        <v>0</v>
      </c>
      <c r="O780" s="179">
        <f>ROUND(E780*N780,2)</f>
        <v>0</v>
      </c>
      <c r="P780" s="179">
        <v>0</v>
      </c>
      <c r="Q780" s="179">
        <f>ROUND(E780*P780,2)</f>
        <v>0</v>
      </c>
      <c r="R780" s="179"/>
      <c r="S780" s="179" t="s">
        <v>322</v>
      </c>
      <c r="T780" s="180" t="s">
        <v>291</v>
      </c>
      <c r="U780" s="160">
        <v>0</v>
      </c>
      <c r="V780" s="160">
        <f>ROUND(E780*U780,2)</f>
        <v>0</v>
      </c>
      <c r="W780" s="160"/>
      <c r="X780" s="150"/>
      <c r="Y780" s="150"/>
      <c r="Z780" s="150"/>
      <c r="AA780" s="150"/>
      <c r="AB780" s="150"/>
      <c r="AC780" s="150"/>
      <c r="AD780" s="150"/>
      <c r="AE780" s="150"/>
      <c r="AF780" s="150"/>
      <c r="AG780" s="150" t="s">
        <v>472</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242"/>
      <c r="D781" s="243"/>
      <c r="E781" s="243"/>
      <c r="F781" s="243"/>
      <c r="G781" s="243"/>
      <c r="H781" s="160"/>
      <c r="I781" s="160"/>
      <c r="J781" s="160"/>
      <c r="K781" s="160"/>
      <c r="L781" s="160"/>
      <c r="M781" s="160"/>
      <c r="N781" s="160"/>
      <c r="O781" s="160"/>
      <c r="P781" s="160"/>
      <c r="Q781" s="160"/>
      <c r="R781" s="160"/>
      <c r="S781" s="160"/>
      <c r="T781" s="160"/>
      <c r="U781" s="160"/>
      <c r="V781" s="160"/>
      <c r="W781" s="160"/>
      <c r="X781" s="150"/>
      <c r="Y781" s="150"/>
      <c r="Z781" s="150"/>
      <c r="AA781" s="150"/>
      <c r="AB781" s="150"/>
      <c r="AC781" s="150"/>
      <c r="AD781" s="150"/>
      <c r="AE781" s="150"/>
      <c r="AF781" s="150"/>
      <c r="AG781" s="150" t="s">
        <v>295</v>
      </c>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ht="33.75" outlineLevel="1" x14ac:dyDescent="0.2">
      <c r="A782" s="174">
        <v>366</v>
      </c>
      <c r="B782" s="175" t="s">
        <v>2389</v>
      </c>
      <c r="C782" s="185" t="s">
        <v>2390</v>
      </c>
      <c r="D782" s="176" t="s">
        <v>856</v>
      </c>
      <c r="E782" s="177">
        <v>18</v>
      </c>
      <c r="F782" s="178"/>
      <c r="G782" s="179">
        <f>ROUND(E782*F782,2)</f>
        <v>0</v>
      </c>
      <c r="H782" s="178"/>
      <c r="I782" s="179">
        <f>ROUND(E782*H782,2)</f>
        <v>0</v>
      </c>
      <c r="J782" s="178"/>
      <c r="K782" s="179">
        <f>ROUND(E782*J782,2)</f>
        <v>0</v>
      </c>
      <c r="L782" s="179">
        <v>21</v>
      </c>
      <c r="M782" s="179">
        <f>G782*(1+L782/100)</f>
        <v>0</v>
      </c>
      <c r="N782" s="179">
        <v>0</v>
      </c>
      <c r="O782" s="179">
        <f>ROUND(E782*N782,2)</f>
        <v>0</v>
      </c>
      <c r="P782" s="179">
        <v>0</v>
      </c>
      <c r="Q782" s="179">
        <f>ROUND(E782*P782,2)</f>
        <v>0</v>
      </c>
      <c r="R782" s="179"/>
      <c r="S782" s="179" t="s">
        <v>322</v>
      </c>
      <c r="T782" s="180" t="s">
        <v>291</v>
      </c>
      <c r="U782" s="160">
        <v>0</v>
      </c>
      <c r="V782" s="160">
        <f>ROUND(E782*U782,2)</f>
        <v>0</v>
      </c>
      <c r="W782" s="160"/>
      <c r="X782" s="150"/>
      <c r="Y782" s="150"/>
      <c r="Z782" s="150"/>
      <c r="AA782" s="150"/>
      <c r="AB782" s="150"/>
      <c r="AC782" s="150"/>
      <c r="AD782" s="150"/>
      <c r="AE782" s="150"/>
      <c r="AF782" s="150"/>
      <c r="AG782" s="150" t="s">
        <v>472</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244" t="s">
        <v>2391</v>
      </c>
      <c r="D783" s="245"/>
      <c r="E783" s="245"/>
      <c r="F783" s="245"/>
      <c r="G783" s="245"/>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294</v>
      </c>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57"/>
      <c r="B784" s="158"/>
      <c r="C784" s="246"/>
      <c r="D784" s="247"/>
      <c r="E784" s="247"/>
      <c r="F784" s="247"/>
      <c r="G784" s="247"/>
      <c r="H784" s="160"/>
      <c r="I784" s="160"/>
      <c r="J784" s="160"/>
      <c r="K784" s="160"/>
      <c r="L784" s="160"/>
      <c r="M784" s="160"/>
      <c r="N784" s="160"/>
      <c r="O784" s="160"/>
      <c r="P784" s="160"/>
      <c r="Q784" s="160"/>
      <c r="R784" s="160"/>
      <c r="S784" s="160"/>
      <c r="T784" s="160"/>
      <c r="U784" s="160"/>
      <c r="V784" s="160"/>
      <c r="W784" s="160"/>
      <c r="X784" s="150"/>
      <c r="Y784" s="150"/>
      <c r="Z784" s="150"/>
      <c r="AA784" s="150"/>
      <c r="AB784" s="150"/>
      <c r="AC784" s="150"/>
      <c r="AD784" s="150"/>
      <c r="AE784" s="150"/>
      <c r="AF784" s="150"/>
      <c r="AG784" s="150" t="s">
        <v>295</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ht="22.5" outlineLevel="1" x14ac:dyDescent="0.2">
      <c r="A785" s="174">
        <v>367</v>
      </c>
      <c r="B785" s="175" t="s">
        <v>2392</v>
      </c>
      <c r="C785" s="185" t="s">
        <v>2393</v>
      </c>
      <c r="D785" s="176" t="s">
        <v>856</v>
      </c>
      <c r="E785" s="177">
        <v>63</v>
      </c>
      <c r="F785" s="178"/>
      <c r="G785" s="179">
        <f>ROUND(E785*F785,2)</f>
        <v>0</v>
      </c>
      <c r="H785" s="178"/>
      <c r="I785" s="179">
        <f>ROUND(E785*H785,2)</f>
        <v>0</v>
      </c>
      <c r="J785" s="178"/>
      <c r="K785" s="179">
        <f>ROUND(E785*J785,2)</f>
        <v>0</v>
      </c>
      <c r="L785" s="179">
        <v>21</v>
      </c>
      <c r="M785" s="179">
        <f>G785*(1+L785/100)</f>
        <v>0</v>
      </c>
      <c r="N785" s="179">
        <v>0</v>
      </c>
      <c r="O785" s="179">
        <f>ROUND(E785*N785,2)</f>
        <v>0</v>
      </c>
      <c r="P785" s="179">
        <v>0</v>
      </c>
      <c r="Q785" s="179">
        <f>ROUND(E785*P785,2)</f>
        <v>0</v>
      </c>
      <c r="R785" s="179"/>
      <c r="S785" s="179" t="s">
        <v>322</v>
      </c>
      <c r="T785" s="180" t="s">
        <v>291</v>
      </c>
      <c r="U785" s="160">
        <v>0</v>
      </c>
      <c r="V785" s="160">
        <f>ROUND(E785*U785,2)</f>
        <v>0</v>
      </c>
      <c r="W785" s="160"/>
      <c r="X785" s="150"/>
      <c r="Y785" s="150"/>
      <c r="Z785" s="150"/>
      <c r="AA785" s="150"/>
      <c r="AB785" s="150"/>
      <c r="AC785" s="150"/>
      <c r="AD785" s="150"/>
      <c r="AE785" s="150"/>
      <c r="AF785" s="150"/>
      <c r="AG785" s="150" t="s">
        <v>472</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
      <c r="A786" s="157"/>
      <c r="B786" s="158"/>
      <c r="C786" s="242"/>
      <c r="D786" s="243"/>
      <c r="E786" s="243"/>
      <c r="F786" s="243"/>
      <c r="G786" s="243"/>
      <c r="H786" s="160"/>
      <c r="I786" s="160"/>
      <c r="J786" s="160"/>
      <c r="K786" s="160"/>
      <c r="L786" s="160"/>
      <c r="M786" s="160"/>
      <c r="N786" s="160"/>
      <c r="O786" s="160"/>
      <c r="P786" s="160"/>
      <c r="Q786" s="160"/>
      <c r="R786" s="160"/>
      <c r="S786" s="160"/>
      <c r="T786" s="160"/>
      <c r="U786" s="160"/>
      <c r="V786" s="160"/>
      <c r="W786" s="160"/>
      <c r="X786" s="150"/>
      <c r="Y786" s="150"/>
      <c r="Z786" s="150"/>
      <c r="AA786" s="150"/>
      <c r="AB786" s="150"/>
      <c r="AC786" s="150"/>
      <c r="AD786" s="150"/>
      <c r="AE786" s="150"/>
      <c r="AF786" s="150"/>
      <c r="AG786" s="150" t="s">
        <v>295</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ht="22.5" outlineLevel="1" x14ac:dyDescent="0.2">
      <c r="A787" s="174">
        <v>368</v>
      </c>
      <c r="B787" s="175" t="s">
        <v>2394</v>
      </c>
      <c r="C787" s="185" t="s">
        <v>2395</v>
      </c>
      <c r="D787" s="176" t="s">
        <v>856</v>
      </c>
      <c r="E787" s="177">
        <v>8</v>
      </c>
      <c r="F787" s="178"/>
      <c r="G787" s="179">
        <f>ROUND(E787*F787,2)</f>
        <v>0</v>
      </c>
      <c r="H787" s="178"/>
      <c r="I787" s="179">
        <f>ROUND(E787*H787,2)</f>
        <v>0</v>
      </c>
      <c r="J787" s="178"/>
      <c r="K787" s="179">
        <f>ROUND(E787*J787,2)</f>
        <v>0</v>
      </c>
      <c r="L787" s="179">
        <v>21</v>
      </c>
      <c r="M787" s="179">
        <f>G787*(1+L787/100)</f>
        <v>0</v>
      </c>
      <c r="N787" s="179">
        <v>0</v>
      </c>
      <c r="O787" s="179">
        <f>ROUND(E787*N787,2)</f>
        <v>0</v>
      </c>
      <c r="P787" s="179">
        <v>0</v>
      </c>
      <c r="Q787" s="179">
        <f>ROUND(E787*P787,2)</f>
        <v>0</v>
      </c>
      <c r="R787" s="179"/>
      <c r="S787" s="179" t="s">
        <v>322</v>
      </c>
      <c r="T787" s="180" t="s">
        <v>291</v>
      </c>
      <c r="U787" s="160">
        <v>0</v>
      </c>
      <c r="V787" s="160">
        <f>ROUND(E787*U787,2)</f>
        <v>0</v>
      </c>
      <c r="W787" s="160"/>
      <c r="X787" s="150"/>
      <c r="Y787" s="150"/>
      <c r="Z787" s="150"/>
      <c r="AA787" s="150"/>
      <c r="AB787" s="150"/>
      <c r="AC787" s="150"/>
      <c r="AD787" s="150"/>
      <c r="AE787" s="150"/>
      <c r="AF787" s="150"/>
      <c r="AG787" s="150" t="s">
        <v>472</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57"/>
      <c r="B788" s="158"/>
      <c r="C788" s="242"/>
      <c r="D788" s="243"/>
      <c r="E788" s="243"/>
      <c r="F788" s="243"/>
      <c r="G788" s="243"/>
      <c r="H788" s="160"/>
      <c r="I788" s="160"/>
      <c r="J788" s="160"/>
      <c r="K788" s="160"/>
      <c r="L788" s="160"/>
      <c r="M788" s="160"/>
      <c r="N788" s="160"/>
      <c r="O788" s="160"/>
      <c r="P788" s="160"/>
      <c r="Q788" s="160"/>
      <c r="R788" s="160"/>
      <c r="S788" s="160"/>
      <c r="T788" s="160"/>
      <c r="U788" s="160"/>
      <c r="V788" s="160"/>
      <c r="W788" s="160"/>
      <c r="X788" s="150"/>
      <c r="Y788" s="150"/>
      <c r="Z788" s="150"/>
      <c r="AA788" s="150"/>
      <c r="AB788" s="150"/>
      <c r="AC788" s="150"/>
      <c r="AD788" s="150"/>
      <c r="AE788" s="150"/>
      <c r="AF788" s="150"/>
      <c r="AG788" s="150" t="s">
        <v>295</v>
      </c>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ht="33.75" outlineLevel="1" x14ac:dyDescent="0.2">
      <c r="A789" s="174">
        <v>369</v>
      </c>
      <c r="B789" s="175" t="s">
        <v>2396</v>
      </c>
      <c r="C789" s="185" t="s">
        <v>2397</v>
      </c>
      <c r="D789" s="176" t="s">
        <v>856</v>
      </c>
      <c r="E789" s="177">
        <v>6</v>
      </c>
      <c r="F789" s="178"/>
      <c r="G789" s="179">
        <f>ROUND(E789*F789,2)</f>
        <v>0</v>
      </c>
      <c r="H789" s="178"/>
      <c r="I789" s="179">
        <f>ROUND(E789*H789,2)</f>
        <v>0</v>
      </c>
      <c r="J789" s="178"/>
      <c r="K789" s="179">
        <f>ROUND(E789*J789,2)</f>
        <v>0</v>
      </c>
      <c r="L789" s="179">
        <v>21</v>
      </c>
      <c r="M789" s="179">
        <f>G789*(1+L789/100)</f>
        <v>0</v>
      </c>
      <c r="N789" s="179">
        <v>0</v>
      </c>
      <c r="O789" s="179">
        <f>ROUND(E789*N789,2)</f>
        <v>0</v>
      </c>
      <c r="P789" s="179">
        <v>0</v>
      </c>
      <c r="Q789" s="179">
        <f>ROUND(E789*P789,2)</f>
        <v>0</v>
      </c>
      <c r="R789" s="179"/>
      <c r="S789" s="179" t="s">
        <v>322</v>
      </c>
      <c r="T789" s="180" t="s">
        <v>291</v>
      </c>
      <c r="U789" s="160">
        <v>0</v>
      </c>
      <c r="V789" s="160">
        <f>ROUND(E789*U789,2)</f>
        <v>0</v>
      </c>
      <c r="W789" s="160"/>
      <c r="X789" s="150"/>
      <c r="Y789" s="150"/>
      <c r="Z789" s="150"/>
      <c r="AA789" s="150"/>
      <c r="AB789" s="150"/>
      <c r="AC789" s="150"/>
      <c r="AD789" s="150"/>
      <c r="AE789" s="150"/>
      <c r="AF789" s="150"/>
      <c r="AG789" s="150" t="s">
        <v>472</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57"/>
      <c r="B790" s="158"/>
      <c r="C790" s="242"/>
      <c r="D790" s="243"/>
      <c r="E790" s="243"/>
      <c r="F790" s="243"/>
      <c r="G790" s="243"/>
      <c r="H790" s="160"/>
      <c r="I790" s="160"/>
      <c r="J790" s="160"/>
      <c r="K790" s="160"/>
      <c r="L790" s="160"/>
      <c r="M790" s="160"/>
      <c r="N790" s="160"/>
      <c r="O790" s="160"/>
      <c r="P790" s="160"/>
      <c r="Q790" s="160"/>
      <c r="R790" s="160"/>
      <c r="S790" s="160"/>
      <c r="T790" s="160"/>
      <c r="U790" s="160"/>
      <c r="V790" s="160"/>
      <c r="W790" s="160"/>
      <c r="X790" s="150"/>
      <c r="Y790" s="150"/>
      <c r="Z790" s="150"/>
      <c r="AA790" s="150"/>
      <c r="AB790" s="150"/>
      <c r="AC790" s="150"/>
      <c r="AD790" s="150"/>
      <c r="AE790" s="150"/>
      <c r="AF790" s="150"/>
      <c r="AG790" s="150" t="s">
        <v>295</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ht="22.5" outlineLevel="1" x14ac:dyDescent="0.2">
      <c r="A791" s="174">
        <v>370</v>
      </c>
      <c r="B791" s="175" t="s">
        <v>2398</v>
      </c>
      <c r="C791" s="185" t="s">
        <v>2399</v>
      </c>
      <c r="D791" s="176" t="s">
        <v>856</v>
      </c>
      <c r="E791" s="177">
        <v>9</v>
      </c>
      <c r="F791" s="178"/>
      <c r="G791" s="179">
        <f>ROUND(E791*F791,2)</f>
        <v>0</v>
      </c>
      <c r="H791" s="178"/>
      <c r="I791" s="179">
        <f>ROUND(E791*H791,2)</f>
        <v>0</v>
      </c>
      <c r="J791" s="178"/>
      <c r="K791" s="179">
        <f>ROUND(E791*J791,2)</f>
        <v>0</v>
      </c>
      <c r="L791" s="179">
        <v>21</v>
      </c>
      <c r="M791" s="179">
        <f>G791*(1+L791/100)</f>
        <v>0</v>
      </c>
      <c r="N791" s="179">
        <v>0</v>
      </c>
      <c r="O791" s="179">
        <f>ROUND(E791*N791,2)</f>
        <v>0</v>
      </c>
      <c r="P791" s="179">
        <v>0</v>
      </c>
      <c r="Q791" s="179">
        <f>ROUND(E791*P791,2)</f>
        <v>0</v>
      </c>
      <c r="R791" s="179"/>
      <c r="S791" s="179" t="s">
        <v>322</v>
      </c>
      <c r="T791" s="180" t="s">
        <v>291</v>
      </c>
      <c r="U791" s="160">
        <v>0</v>
      </c>
      <c r="V791" s="160">
        <f>ROUND(E791*U791,2)</f>
        <v>0</v>
      </c>
      <c r="W791" s="160"/>
      <c r="X791" s="150"/>
      <c r="Y791" s="150"/>
      <c r="Z791" s="150"/>
      <c r="AA791" s="150"/>
      <c r="AB791" s="150"/>
      <c r="AC791" s="150"/>
      <c r="AD791" s="150"/>
      <c r="AE791" s="150"/>
      <c r="AF791" s="150"/>
      <c r="AG791" s="150" t="s">
        <v>472</v>
      </c>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242"/>
      <c r="D792" s="243"/>
      <c r="E792" s="243"/>
      <c r="F792" s="243"/>
      <c r="G792" s="243"/>
      <c r="H792" s="160"/>
      <c r="I792" s="160"/>
      <c r="J792" s="160"/>
      <c r="K792" s="160"/>
      <c r="L792" s="160"/>
      <c r="M792" s="160"/>
      <c r="N792" s="160"/>
      <c r="O792" s="160"/>
      <c r="P792" s="160"/>
      <c r="Q792" s="160"/>
      <c r="R792" s="160"/>
      <c r="S792" s="160"/>
      <c r="T792" s="160"/>
      <c r="U792" s="160"/>
      <c r="V792" s="160"/>
      <c r="W792" s="160"/>
      <c r="X792" s="150"/>
      <c r="Y792" s="150"/>
      <c r="Z792" s="150"/>
      <c r="AA792" s="150"/>
      <c r="AB792" s="150"/>
      <c r="AC792" s="150"/>
      <c r="AD792" s="150"/>
      <c r="AE792" s="150"/>
      <c r="AF792" s="150"/>
      <c r="AG792" s="150" t="s">
        <v>295</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ht="22.5" outlineLevel="1" x14ac:dyDescent="0.2">
      <c r="A793" s="174">
        <v>371</v>
      </c>
      <c r="B793" s="175" t="s">
        <v>2400</v>
      </c>
      <c r="C793" s="185" t="s">
        <v>2401</v>
      </c>
      <c r="D793" s="176" t="s">
        <v>856</v>
      </c>
      <c r="E793" s="177">
        <v>3</v>
      </c>
      <c r="F793" s="178"/>
      <c r="G793" s="179">
        <f>ROUND(E793*F793,2)</f>
        <v>0</v>
      </c>
      <c r="H793" s="178"/>
      <c r="I793" s="179">
        <f>ROUND(E793*H793,2)</f>
        <v>0</v>
      </c>
      <c r="J793" s="178"/>
      <c r="K793" s="179">
        <f>ROUND(E793*J793,2)</f>
        <v>0</v>
      </c>
      <c r="L793" s="179">
        <v>21</v>
      </c>
      <c r="M793" s="179">
        <f>G793*(1+L793/100)</f>
        <v>0</v>
      </c>
      <c r="N793" s="179">
        <v>0</v>
      </c>
      <c r="O793" s="179">
        <f>ROUND(E793*N793,2)</f>
        <v>0</v>
      </c>
      <c r="P793" s="179">
        <v>0</v>
      </c>
      <c r="Q793" s="179">
        <f>ROUND(E793*P793,2)</f>
        <v>0</v>
      </c>
      <c r="R793" s="179"/>
      <c r="S793" s="179" t="s">
        <v>322</v>
      </c>
      <c r="T793" s="180" t="s">
        <v>291</v>
      </c>
      <c r="U793" s="160">
        <v>0</v>
      </c>
      <c r="V793" s="160">
        <f>ROUND(E793*U793,2)</f>
        <v>0</v>
      </c>
      <c r="W793" s="160"/>
      <c r="X793" s="150"/>
      <c r="Y793" s="150"/>
      <c r="Z793" s="150"/>
      <c r="AA793" s="150"/>
      <c r="AB793" s="150"/>
      <c r="AC793" s="150"/>
      <c r="AD793" s="150"/>
      <c r="AE793" s="150"/>
      <c r="AF793" s="150"/>
      <c r="AG793" s="150" t="s">
        <v>472</v>
      </c>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242"/>
      <c r="D794" s="243"/>
      <c r="E794" s="243"/>
      <c r="F794" s="243"/>
      <c r="G794" s="243"/>
      <c r="H794" s="160"/>
      <c r="I794" s="160"/>
      <c r="J794" s="160"/>
      <c r="K794" s="160"/>
      <c r="L794" s="160"/>
      <c r="M794" s="160"/>
      <c r="N794" s="160"/>
      <c r="O794" s="160"/>
      <c r="P794" s="160"/>
      <c r="Q794" s="160"/>
      <c r="R794" s="160"/>
      <c r="S794" s="160"/>
      <c r="T794" s="160"/>
      <c r="U794" s="160"/>
      <c r="V794" s="160"/>
      <c r="W794" s="160"/>
      <c r="X794" s="150"/>
      <c r="Y794" s="150"/>
      <c r="Z794" s="150"/>
      <c r="AA794" s="150"/>
      <c r="AB794" s="150"/>
      <c r="AC794" s="150"/>
      <c r="AD794" s="150"/>
      <c r="AE794" s="150"/>
      <c r="AF794" s="150"/>
      <c r="AG794" s="150" t="s">
        <v>295</v>
      </c>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ht="22.5" outlineLevel="1" x14ac:dyDescent="0.2">
      <c r="A795" s="174">
        <v>372</v>
      </c>
      <c r="B795" s="175" t="s">
        <v>2402</v>
      </c>
      <c r="C795" s="185" t="s">
        <v>2403</v>
      </c>
      <c r="D795" s="176" t="s">
        <v>856</v>
      </c>
      <c r="E795" s="177">
        <v>6</v>
      </c>
      <c r="F795" s="178"/>
      <c r="G795" s="179">
        <f>ROUND(E795*F795,2)</f>
        <v>0</v>
      </c>
      <c r="H795" s="178"/>
      <c r="I795" s="179">
        <f>ROUND(E795*H795,2)</f>
        <v>0</v>
      </c>
      <c r="J795" s="178"/>
      <c r="K795" s="179">
        <f>ROUND(E795*J795,2)</f>
        <v>0</v>
      </c>
      <c r="L795" s="179">
        <v>21</v>
      </c>
      <c r="M795" s="179">
        <f>G795*(1+L795/100)</f>
        <v>0</v>
      </c>
      <c r="N795" s="179">
        <v>0</v>
      </c>
      <c r="O795" s="179">
        <f>ROUND(E795*N795,2)</f>
        <v>0</v>
      </c>
      <c r="P795" s="179">
        <v>0</v>
      </c>
      <c r="Q795" s="179">
        <f>ROUND(E795*P795,2)</f>
        <v>0</v>
      </c>
      <c r="R795" s="179"/>
      <c r="S795" s="179" t="s">
        <v>322</v>
      </c>
      <c r="T795" s="180" t="s">
        <v>291</v>
      </c>
      <c r="U795" s="160">
        <v>0</v>
      </c>
      <c r="V795" s="160">
        <f>ROUND(E795*U795,2)</f>
        <v>0</v>
      </c>
      <c r="W795" s="160"/>
      <c r="X795" s="150"/>
      <c r="Y795" s="150"/>
      <c r="Z795" s="150"/>
      <c r="AA795" s="150"/>
      <c r="AB795" s="150"/>
      <c r="AC795" s="150"/>
      <c r="AD795" s="150"/>
      <c r="AE795" s="150"/>
      <c r="AF795" s="150"/>
      <c r="AG795" s="150" t="s">
        <v>472</v>
      </c>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1" x14ac:dyDescent="0.2">
      <c r="A796" s="157"/>
      <c r="B796" s="158"/>
      <c r="C796" s="242"/>
      <c r="D796" s="243"/>
      <c r="E796" s="243"/>
      <c r="F796" s="243"/>
      <c r="G796" s="243"/>
      <c r="H796" s="160"/>
      <c r="I796" s="160"/>
      <c r="J796" s="160"/>
      <c r="K796" s="160"/>
      <c r="L796" s="160"/>
      <c r="M796" s="160"/>
      <c r="N796" s="160"/>
      <c r="O796" s="160"/>
      <c r="P796" s="160"/>
      <c r="Q796" s="160"/>
      <c r="R796" s="160"/>
      <c r="S796" s="160"/>
      <c r="T796" s="160"/>
      <c r="U796" s="160"/>
      <c r="V796" s="160"/>
      <c r="W796" s="160"/>
      <c r="X796" s="150"/>
      <c r="Y796" s="150"/>
      <c r="Z796" s="150"/>
      <c r="AA796" s="150"/>
      <c r="AB796" s="150"/>
      <c r="AC796" s="150"/>
      <c r="AD796" s="150"/>
      <c r="AE796" s="150"/>
      <c r="AF796" s="150"/>
      <c r="AG796" s="150" t="s">
        <v>295</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ht="22.5" outlineLevel="1" x14ac:dyDescent="0.2">
      <c r="A797" s="174">
        <v>373</v>
      </c>
      <c r="B797" s="175" t="s">
        <v>2404</v>
      </c>
      <c r="C797" s="185" t="s">
        <v>2405</v>
      </c>
      <c r="D797" s="176" t="s">
        <v>856</v>
      </c>
      <c r="E797" s="177">
        <v>2</v>
      </c>
      <c r="F797" s="178"/>
      <c r="G797" s="179">
        <f>ROUND(E797*F797,2)</f>
        <v>0</v>
      </c>
      <c r="H797" s="178"/>
      <c r="I797" s="179">
        <f>ROUND(E797*H797,2)</f>
        <v>0</v>
      </c>
      <c r="J797" s="178"/>
      <c r="K797" s="179">
        <f>ROUND(E797*J797,2)</f>
        <v>0</v>
      </c>
      <c r="L797" s="179">
        <v>21</v>
      </c>
      <c r="M797" s="179">
        <f>G797*(1+L797/100)</f>
        <v>0</v>
      </c>
      <c r="N797" s="179">
        <v>0</v>
      </c>
      <c r="O797" s="179">
        <f>ROUND(E797*N797,2)</f>
        <v>0</v>
      </c>
      <c r="P797" s="179">
        <v>0</v>
      </c>
      <c r="Q797" s="179">
        <f>ROUND(E797*P797,2)</f>
        <v>0</v>
      </c>
      <c r="R797" s="179"/>
      <c r="S797" s="179" t="s">
        <v>322</v>
      </c>
      <c r="T797" s="180" t="s">
        <v>291</v>
      </c>
      <c r="U797" s="160">
        <v>0</v>
      </c>
      <c r="V797" s="160">
        <f>ROUND(E797*U797,2)</f>
        <v>0</v>
      </c>
      <c r="W797" s="160"/>
      <c r="X797" s="150"/>
      <c r="Y797" s="150"/>
      <c r="Z797" s="150"/>
      <c r="AA797" s="150"/>
      <c r="AB797" s="150"/>
      <c r="AC797" s="150"/>
      <c r="AD797" s="150"/>
      <c r="AE797" s="150"/>
      <c r="AF797" s="150"/>
      <c r="AG797" s="150" t="s">
        <v>472</v>
      </c>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57"/>
      <c r="B798" s="158"/>
      <c r="C798" s="242"/>
      <c r="D798" s="243"/>
      <c r="E798" s="243"/>
      <c r="F798" s="243"/>
      <c r="G798" s="243"/>
      <c r="H798" s="160"/>
      <c r="I798" s="160"/>
      <c r="J798" s="160"/>
      <c r="K798" s="160"/>
      <c r="L798" s="160"/>
      <c r="M798" s="160"/>
      <c r="N798" s="160"/>
      <c r="O798" s="160"/>
      <c r="P798" s="160"/>
      <c r="Q798" s="160"/>
      <c r="R798" s="160"/>
      <c r="S798" s="160"/>
      <c r="T798" s="160"/>
      <c r="U798" s="160"/>
      <c r="V798" s="160"/>
      <c r="W798" s="160"/>
      <c r="X798" s="150"/>
      <c r="Y798" s="150"/>
      <c r="Z798" s="150"/>
      <c r="AA798" s="150"/>
      <c r="AB798" s="150"/>
      <c r="AC798" s="150"/>
      <c r="AD798" s="150"/>
      <c r="AE798" s="150"/>
      <c r="AF798" s="150"/>
      <c r="AG798" s="150" t="s">
        <v>295</v>
      </c>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ht="22.5" outlineLevel="1" x14ac:dyDescent="0.2">
      <c r="A799" s="174">
        <v>374</v>
      </c>
      <c r="B799" s="175" t="s">
        <v>2406</v>
      </c>
      <c r="C799" s="185" t="s">
        <v>2407</v>
      </c>
      <c r="D799" s="176" t="s">
        <v>856</v>
      </c>
      <c r="E799" s="177">
        <v>311</v>
      </c>
      <c r="F799" s="178"/>
      <c r="G799" s="179">
        <f>ROUND(E799*F799,2)</f>
        <v>0</v>
      </c>
      <c r="H799" s="178"/>
      <c r="I799" s="179">
        <f>ROUND(E799*H799,2)</f>
        <v>0</v>
      </c>
      <c r="J799" s="178"/>
      <c r="K799" s="179">
        <f>ROUND(E799*J799,2)</f>
        <v>0</v>
      </c>
      <c r="L799" s="179">
        <v>21</v>
      </c>
      <c r="M799" s="179">
        <f>G799*(1+L799/100)</f>
        <v>0</v>
      </c>
      <c r="N799" s="179">
        <v>0</v>
      </c>
      <c r="O799" s="179">
        <f>ROUND(E799*N799,2)</f>
        <v>0</v>
      </c>
      <c r="P799" s="179">
        <v>0</v>
      </c>
      <c r="Q799" s="179">
        <f>ROUND(E799*P799,2)</f>
        <v>0</v>
      </c>
      <c r="R799" s="179"/>
      <c r="S799" s="179" t="s">
        <v>322</v>
      </c>
      <c r="T799" s="180" t="s">
        <v>291</v>
      </c>
      <c r="U799" s="160">
        <v>0</v>
      </c>
      <c r="V799" s="160">
        <f>ROUND(E799*U799,2)</f>
        <v>0</v>
      </c>
      <c r="W799" s="160"/>
      <c r="X799" s="150"/>
      <c r="Y799" s="150"/>
      <c r="Z799" s="150"/>
      <c r="AA799" s="150"/>
      <c r="AB799" s="150"/>
      <c r="AC799" s="150"/>
      <c r="AD799" s="150"/>
      <c r="AE799" s="150"/>
      <c r="AF799" s="150"/>
      <c r="AG799" s="150" t="s">
        <v>472</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57"/>
      <c r="B800" s="158"/>
      <c r="C800" s="242"/>
      <c r="D800" s="243"/>
      <c r="E800" s="243"/>
      <c r="F800" s="243"/>
      <c r="G800" s="243"/>
      <c r="H800" s="160"/>
      <c r="I800" s="160"/>
      <c r="J800" s="160"/>
      <c r="K800" s="160"/>
      <c r="L800" s="160"/>
      <c r="M800" s="160"/>
      <c r="N800" s="160"/>
      <c r="O800" s="160"/>
      <c r="P800" s="160"/>
      <c r="Q800" s="160"/>
      <c r="R800" s="160"/>
      <c r="S800" s="160"/>
      <c r="T800" s="160"/>
      <c r="U800" s="160"/>
      <c r="V800" s="160"/>
      <c r="W800" s="160"/>
      <c r="X800" s="150"/>
      <c r="Y800" s="150"/>
      <c r="Z800" s="150"/>
      <c r="AA800" s="150"/>
      <c r="AB800" s="150"/>
      <c r="AC800" s="150"/>
      <c r="AD800" s="150"/>
      <c r="AE800" s="150"/>
      <c r="AF800" s="150"/>
      <c r="AG800" s="150" t="s">
        <v>295</v>
      </c>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ht="33.75" outlineLevel="1" x14ac:dyDescent="0.2">
      <c r="A801" s="174">
        <v>375</v>
      </c>
      <c r="B801" s="175" t="s">
        <v>2408</v>
      </c>
      <c r="C801" s="185" t="s">
        <v>2409</v>
      </c>
      <c r="D801" s="176" t="s">
        <v>856</v>
      </c>
      <c r="E801" s="177">
        <v>18</v>
      </c>
      <c r="F801" s="178"/>
      <c r="G801" s="179">
        <f>ROUND(E801*F801,2)</f>
        <v>0</v>
      </c>
      <c r="H801" s="178"/>
      <c r="I801" s="179">
        <f>ROUND(E801*H801,2)</f>
        <v>0</v>
      </c>
      <c r="J801" s="178"/>
      <c r="K801" s="179">
        <f>ROUND(E801*J801,2)</f>
        <v>0</v>
      </c>
      <c r="L801" s="179">
        <v>21</v>
      </c>
      <c r="M801" s="179">
        <f>G801*(1+L801/100)</f>
        <v>0</v>
      </c>
      <c r="N801" s="179">
        <v>0</v>
      </c>
      <c r="O801" s="179">
        <f>ROUND(E801*N801,2)</f>
        <v>0</v>
      </c>
      <c r="P801" s="179">
        <v>0</v>
      </c>
      <c r="Q801" s="179">
        <f>ROUND(E801*P801,2)</f>
        <v>0</v>
      </c>
      <c r="R801" s="179"/>
      <c r="S801" s="179" t="s">
        <v>322</v>
      </c>
      <c r="T801" s="180" t="s">
        <v>291</v>
      </c>
      <c r="U801" s="160">
        <v>0</v>
      </c>
      <c r="V801" s="160">
        <f>ROUND(E801*U801,2)</f>
        <v>0</v>
      </c>
      <c r="W801" s="160"/>
      <c r="X801" s="150"/>
      <c r="Y801" s="150"/>
      <c r="Z801" s="150"/>
      <c r="AA801" s="150"/>
      <c r="AB801" s="150"/>
      <c r="AC801" s="150"/>
      <c r="AD801" s="150"/>
      <c r="AE801" s="150"/>
      <c r="AF801" s="150"/>
      <c r="AG801" s="150" t="s">
        <v>472</v>
      </c>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57"/>
      <c r="B802" s="158"/>
      <c r="C802" s="242"/>
      <c r="D802" s="243"/>
      <c r="E802" s="243"/>
      <c r="F802" s="243"/>
      <c r="G802" s="243"/>
      <c r="H802" s="160"/>
      <c r="I802" s="160"/>
      <c r="J802" s="160"/>
      <c r="K802" s="160"/>
      <c r="L802" s="160"/>
      <c r="M802" s="160"/>
      <c r="N802" s="160"/>
      <c r="O802" s="160"/>
      <c r="P802" s="160"/>
      <c r="Q802" s="160"/>
      <c r="R802" s="160"/>
      <c r="S802" s="160"/>
      <c r="T802" s="160"/>
      <c r="U802" s="160"/>
      <c r="V802" s="160"/>
      <c r="W802" s="160"/>
      <c r="X802" s="150"/>
      <c r="Y802" s="150"/>
      <c r="Z802" s="150"/>
      <c r="AA802" s="150"/>
      <c r="AB802" s="150"/>
      <c r="AC802" s="150"/>
      <c r="AD802" s="150"/>
      <c r="AE802" s="150"/>
      <c r="AF802" s="150"/>
      <c r="AG802" s="150" t="s">
        <v>295</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ht="33.75" outlineLevel="1" x14ac:dyDescent="0.2">
      <c r="A803" s="174">
        <v>376</v>
      </c>
      <c r="B803" s="175" t="s">
        <v>2410</v>
      </c>
      <c r="C803" s="185" t="s">
        <v>2411</v>
      </c>
      <c r="D803" s="176" t="s">
        <v>856</v>
      </c>
      <c r="E803" s="177">
        <v>18</v>
      </c>
      <c r="F803" s="178"/>
      <c r="G803" s="179">
        <f>ROUND(E803*F803,2)</f>
        <v>0</v>
      </c>
      <c r="H803" s="178"/>
      <c r="I803" s="179">
        <f>ROUND(E803*H803,2)</f>
        <v>0</v>
      </c>
      <c r="J803" s="178"/>
      <c r="K803" s="179">
        <f>ROUND(E803*J803,2)</f>
        <v>0</v>
      </c>
      <c r="L803" s="179">
        <v>21</v>
      </c>
      <c r="M803" s="179">
        <f>G803*(1+L803/100)</f>
        <v>0</v>
      </c>
      <c r="N803" s="179">
        <v>0</v>
      </c>
      <c r="O803" s="179">
        <f>ROUND(E803*N803,2)</f>
        <v>0</v>
      </c>
      <c r="P803" s="179">
        <v>0</v>
      </c>
      <c r="Q803" s="179">
        <f>ROUND(E803*P803,2)</f>
        <v>0</v>
      </c>
      <c r="R803" s="179"/>
      <c r="S803" s="179" t="s">
        <v>322</v>
      </c>
      <c r="T803" s="180" t="s">
        <v>291</v>
      </c>
      <c r="U803" s="160">
        <v>0</v>
      </c>
      <c r="V803" s="160">
        <f>ROUND(E803*U803,2)</f>
        <v>0</v>
      </c>
      <c r="W803" s="160"/>
      <c r="X803" s="150"/>
      <c r="Y803" s="150"/>
      <c r="Z803" s="150"/>
      <c r="AA803" s="150"/>
      <c r="AB803" s="150"/>
      <c r="AC803" s="150"/>
      <c r="AD803" s="150"/>
      <c r="AE803" s="150"/>
      <c r="AF803" s="150"/>
      <c r="AG803" s="150" t="s">
        <v>472</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1" x14ac:dyDescent="0.2">
      <c r="A804" s="157"/>
      <c r="B804" s="158"/>
      <c r="C804" s="242"/>
      <c r="D804" s="243"/>
      <c r="E804" s="243"/>
      <c r="F804" s="243"/>
      <c r="G804" s="243"/>
      <c r="H804" s="160"/>
      <c r="I804" s="160"/>
      <c r="J804" s="160"/>
      <c r="K804" s="160"/>
      <c r="L804" s="160"/>
      <c r="M804" s="160"/>
      <c r="N804" s="160"/>
      <c r="O804" s="160"/>
      <c r="P804" s="160"/>
      <c r="Q804" s="160"/>
      <c r="R804" s="160"/>
      <c r="S804" s="160"/>
      <c r="T804" s="160"/>
      <c r="U804" s="160"/>
      <c r="V804" s="160"/>
      <c r="W804" s="160"/>
      <c r="X804" s="150"/>
      <c r="Y804" s="150"/>
      <c r="Z804" s="150"/>
      <c r="AA804" s="150"/>
      <c r="AB804" s="150"/>
      <c r="AC804" s="150"/>
      <c r="AD804" s="150"/>
      <c r="AE804" s="150"/>
      <c r="AF804" s="150"/>
      <c r="AG804" s="150" t="s">
        <v>295</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74">
        <v>377</v>
      </c>
      <c r="B805" s="175" t="s">
        <v>2412</v>
      </c>
      <c r="C805" s="185" t="s">
        <v>2413</v>
      </c>
      <c r="D805" s="176" t="s">
        <v>856</v>
      </c>
      <c r="E805" s="177">
        <v>1</v>
      </c>
      <c r="F805" s="178"/>
      <c r="G805" s="179">
        <f>ROUND(E805*F805,2)</f>
        <v>0</v>
      </c>
      <c r="H805" s="178"/>
      <c r="I805" s="179">
        <f>ROUND(E805*H805,2)</f>
        <v>0</v>
      </c>
      <c r="J805" s="178"/>
      <c r="K805" s="179">
        <f>ROUND(E805*J805,2)</f>
        <v>0</v>
      </c>
      <c r="L805" s="179">
        <v>21</v>
      </c>
      <c r="M805" s="179">
        <f>G805*(1+L805/100)</f>
        <v>0</v>
      </c>
      <c r="N805" s="179">
        <v>0</v>
      </c>
      <c r="O805" s="179">
        <f>ROUND(E805*N805,2)</f>
        <v>0</v>
      </c>
      <c r="P805" s="179">
        <v>0</v>
      </c>
      <c r="Q805" s="179">
        <f>ROUND(E805*P805,2)</f>
        <v>0</v>
      </c>
      <c r="R805" s="179"/>
      <c r="S805" s="179" t="s">
        <v>322</v>
      </c>
      <c r="T805" s="180" t="s">
        <v>291</v>
      </c>
      <c r="U805" s="160">
        <v>0</v>
      </c>
      <c r="V805" s="160">
        <f>ROUND(E805*U805,2)</f>
        <v>0</v>
      </c>
      <c r="W805" s="160"/>
      <c r="X805" s="150"/>
      <c r="Y805" s="150"/>
      <c r="Z805" s="150"/>
      <c r="AA805" s="150"/>
      <c r="AB805" s="150"/>
      <c r="AC805" s="150"/>
      <c r="AD805" s="150"/>
      <c r="AE805" s="150"/>
      <c r="AF805" s="150"/>
      <c r="AG805" s="150" t="s">
        <v>472</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57"/>
      <c r="B806" s="158"/>
      <c r="C806" s="242"/>
      <c r="D806" s="243"/>
      <c r="E806" s="243"/>
      <c r="F806" s="243"/>
      <c r="G806" s="243"/>
      <c r="H806" s="160"/>
      <c r="I806" s="160"/>
      <c r="J806" s="160"/>
      <c r="K806" s="160"/>
      <c r="L806" s="160"/>
      <c r="M806" s="160"/>
      <c r="N806" s="160"/>
      <c r="O806" s="160"/>
      <c r="P806" s="160"/>
      <c r="Q806" s="160"/>
      <c r="R806" s="160"/>
      <c r="S806" s="160"/>
      <c r="T806" s="160"/>
      <c r="U806" s="160"/>
      <c r="V806" s="160"/>
      <c r="W806" s="160"/>
      <c r="X806" s="150"/>
      <c r="Y806" s="150"/>
      <c r="Z806" s="150"/>
      <c r="AA806" s="150"/>
      <c r="AB806" s="150"/>
      <c r="AC806" s="150"/>
      <c r="AD806" s="150"/>
      <c r="AE806" s="150"/>
      <c r="AF806" s="150"/>
      <c r="AG806" s="150" t="s">
        <v>295</v>
      </c>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74">
        <v>378</v>
      </c>
      <c r="B807" s="175" t="s">
        <v>2414</v>
      </c>
      <c r="C807" s="185" t="s">
        <v>2415</v>
      </c>
      <c r="D807" s="176" t="s">
        <v>856</v>
      </c>
      <c r="E807" s="177">
        <v>12</v>
      </c>
      <c r="F807" s="178"/>
      <c r="G807" s="179">
        <f>ROUND(E807*F807,2)</f>
        <v>0</v>
      </c>
      <c r="H807" s="178"/>
      <c r="I807" s="179">
        <f>ROUND(E807*H807,2)</f>
        <v>0</v>
      </c>
      <c r="J807" s="178"/>
      <c r="K807" s="179">
        <f>ROUND(E807*J807,2)</f>
        <v>0</v>
      </c>
      <c r="L807" s="179">
        <v>21</v>
      </c>
      <c r="M807" s="179">
        <f>G807*(1+L807/100)</f>
        <v>0</v>
      </c>
      <c r="N807" s="179">
        <v>0</v>
      </c>
      <c r="O807" s="179">
        <f>ROUND(E807*N807,2)</f>
        <v>0</v>
      </c>
      <c r="P807" s="179">
        <v>0</v>
      </c>
      <c r="Q807" s="179">
        <f>ROUND(E807*P807,2)</f>
        <v>0</v>
      </c>
      <c r="R807" s="179"/>
      <c r="S807" s="179" t="s">
        <v>322</v>
      </c>
      <c r="T807" s="180" t="s">
        <v>291</v>
      </c>
      <c r="U807" s="160">
        <v>0</v>
      </c>
      <c r="V807" s="160">
        <f>ROUND(E807*U807,2)</f>
        <v>0</v>
      </c>
      <c r="W807" s="160"/>
      <c r="X807" s="150"/>
      <c r="Y807" s="150"/>
      <c r="Z807" s="150"/>
      <c r="AA807" s="150"/>
      <c r="AB807" s="150"/>
      <c r="AC807" s="150"/>
      <c r="AD807" s="150"/>
      <c r="AE807" s="150"/>
      <c r="AF807" s="150"/>
      <c r="AG807" s="150" t="s">
        <v>472</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57"/>
      <c r="B808" s="158"/>
      <c r="C808" s="242"/>
      <c r="D808" s="243"/>
      <c r="E808" s="243"/>
      <c r="F808" s="243"/>
      <c r="G808" s="243"/>
      <c r="H808" s="160"/>
      <c r="I808" s="160"/>
      <c r="J808" s="160"/>
      <c r="K808" s="160"/>
      <c r="L808" s="160"/>
      <c r="M808" s="160"/>
      <c r="N808" s="160"/>
      <c r="O808" s="160"/>
      <c r="P808" s="160"/>
      <c r="Q808" s="160"/>
      <c r="R808" s="160"/>
      <c r="S808" s="160"/>
      <c r="T808" s="160"/>
      <c r="U808" s="160"/>
      <c r="V808" s="160"/>
      <c r="W808" s="160"/>
      <c r="X808" s="150"/>
      <c r="Y808" s="150"/>
      <c r="Z808" s="150"/>
      <c r="AA808" s="150"/>
      <c r="AB808" s="150"/>
      <c r="AC808" s="150"/>
      <c r="AD808" s="150"/>
      <c r="AE808" s="150"/>
      <c r="AF808" s="150"/>
      <c r="AG808" s="150" t="s">
        <v>295</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ht="22.5" outlineLevel="1" x14ac:dyDescent="0.2">
      <c r="A809" s="174">
        <v>379</v>
      </c>
      <c r="B809" s="175" t="s">
        <v>2416</v>
      </c>
      <c r="C809" s="185" t="s">
        <v>2417</v>
      </c>
      <c r="D809" s="176" t="s">
        <v>856</v>
      </c>
      <c r="E809" s="177">
        <v>22</v>
      </c>
      <c r="F809" s="178"/>
      <c r="G809" s="179">
        <f>ROUND(E809*F809,2)</f>
        <v>0</v>
      </c>
      <c r="H809" s="178"/>
      <c r="I809" s="179">
        <f>ROUND(E809*H809,2)</f>
        <v>0</v>
      </c>
      <c r="J809" s="178"/>
      <c r="K809" s="179">
        <f>ROUND(E809*J809,2)</f>
        <v>0</v>
      </c>
      <c r="L809" s="179">
        <v>21</v>
      </c>
      <c r="M809" s="179">
        <f>G809*(1+L809/100)</f>
        <v>0</v>
      </c>
      <c r="N809" s="179">
        <v>0</v>
      </c>
      <c r="O809" s="179">
        <f>ROUND(E809*N809,2)</f>
        <v>0</v>
      </c>
      <c r="P809" s="179">
        <v>0</v>
      </c>
      <c r="Q809" s="179">
        <f>ROUND(E809*P809,2)</f>
        <v>0</v>
      </c>
      <c r="R809" s="179"/>
      <c r="S809" s="179" t="s">
        <v>322</v>
      </c>
      <c r="T809" s="180" t="s">
        <v>291</v>
      </c>
      <c r="U809" s="160">
        <v>0</v>
      </c>
      <c r="V809" s="160">
        <f>ROUND(E809*U809,2)</f>
        <v>0</v>
      </c>
      <c r="W809" s="160"/>
      <c r="X809" s="150"/>
      <c r="Y809" s="150"/>
      <c r="Z809" s="150"/>
      <c r="AA809" s="150"/>
      <c r="AB809" s="150"/>
      <c r="AC809" s="150"/>
      <c r="AD809" s="150"/>
      <c r="AE809" s="150"/>
      <c r="AF809" s="150"/>
      <c r="AG809" s="150" t="s">
        <v>472</v>
      </c>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57"/>
      <c r="B810" s="158"/>
      <c r="C810" s="242"/>
      <c r="D810" s="243"/>
      <c r="E810" s="243"/>
      <c r="F810" s="243"/>
      <c r="G810" s="243"/>
      <c r="H810" s="160"/>
      <c r="I810" s="160"/>
      <c r="J810" s="160"/>
      <c r="K810" s="160"/>
      <c r="L810" s="160"/>
      <c r="M810" s="160"/>
      <c r="N810" s="160"/>
      <c r="O810" s="160"/>
      <c r="P810" s="160"/>
      <c r="Q810" s="160"/>
      <c r="R810" s="160"/>
      <c r="S810" s="160"/>
      <c r="T810" s="160"/>
      <c r="U810" s="160"/>
      <c r="V810" s="160"/>
      <c r="W810" s="160"/>
      <c r="X810" s="150"/>
      <c r="Y810" s="150"/>
      <c r="Z810" s="150"/>
      <c r="AA810" s="150"/>
      <c r="AB810" s="150"/>
      <c r="AC810" s="150"/>
      <c r="AD810" s="150"/>
      <c r="AE810" s="150"/>
      <c r="AF810" s="150"/>
      <c r="AG810" s="150" t="s">
        <v>295</v>
      </c>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74">
        <v>380</v>
      </c>
      <c r="B811" s="175" t="s">
        <v>2418</v>
      </c>
      <c r="C811" s="185" t="s">
        <v>2419</v>
      </c>
      <c r="D811" s="176" t="s">
        <v>856</v>
      </c>
      <c r="E811" s="177">
        <v>21</v>
      </c>
      <c r="F811" s="178"/>
      <c r="G811" s="179">
        <f>ROUND(E811*F811,2)</f>
        <v>0</v>
      </c>
      <c r="H811" s="178"/>
      <c r="I811" s="179">
        <f>ROUND(E811*H811,2)</f>
        <v>0</v>
      </c>
      <c r="J811" s="178"/>
      <c r="K811" s="179">
        <f>ROUND(E811*J811,2)</f>
        <v>0</v>
      </c>
      <c r="L811" s="179">
        <v>21</v>
      </c>
      <c r="M811" s="179">
        <f>G811*(1+L811/100)</f>
        <v>0</v>
      </c>
      <c r="N811" s="179">
        <v>0</v>
      </c>
      <c r="O811" s="179">
        <f>ROUND(E811*N811,2)</f>
        <v>0</v>
      </c>
      <c r="P811" s="179">
        <v>0</v>
      </c>
      <c r="Q811" s="179">
        <f>ROUND(E811*P811,2)</f>
        <v>0</v>
      </c>
      <c r="R811" s="179"/>
      <c r="S811" s="179" t="s">
        <v>322</v>
      </c>
      <c r="T811" s="180" t="s">
        <v>291</v>
      </c>
      <c r="U811" s="160">
        <v>0</v>
      </c>
      <c r="V811" s="160">
        <f>ROUND(E811*U811,2)</f>
        <v>0</v>
      </c>
      <c r="W811" s="160"/>
      <c r="X811" s="150"/>
      <c r="Y811" s="150"/>
      <c r="Z811" s="150"/>
      <c r="AA811" s="150"/>
      <c r="AB811" s="150"/>
      <c r="AC811" s="150"/>
      <c r="AD811" s="150"/>
      <c r="AE811" s="150"/>
      <c r="AF811" s="150"/>
      <c r="AG811" s="150" t="s">
        <v>472</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57"/>
      <c r="B812" s="158"/>
      <c r="C812" s="242"/>
      <c r="D812" s="243"/>
      <c r="E812" s="243"/>
      <c r="F812" s="243"/>
      <c r="G812" s="243"/>
      <c r="H812" s="160"/>
      <c r="I812" s="160"/>
      <c r="J812" s="160"/>
      <c r="K812" s="160"/>
      <c r="L812" s="160"/>
      <c r="M812" s="160"/>
      <c r="N812" s="160"/>
      <c r="O812" s="160"/>
      <c r="P812" s="160"/>
      <c r="Q812" s="160"/>
      <c r="R812" s="160"/>
      <c r="S812" s="160"/>
      <c r="T812" s="160"/>
      <c r="U812" s="160"/>
      <c r="V812" s="160"/>
      <c r="W812" s="160"/>
      <c r="X812" s="150"/>
      <c r="Y812" s="150"/>
      <c r="Z812" s="150"/>
      <c r="AA812" s="150"/>
      <c r="AB812" s="150"/>
      <c r="AC812" s="150"/>
      <c r="AD812" s="150"/>
      <c r="AE812" s="150"/>
      <c r="AF812" s="150"/>
      <c r="AG812" s="150" t="s">
        <v>295</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74">
        <v>381</v>
      </c>
      <c r="B813" s="175" t="s">
        <v>2420</v>
      </c>
      <c r="C813" s="185" t="s">
        <v>2421</v>
      </c>
      <c r="D813" s="176" t="s">
        <v>856</v>
      </c>
      <c r="E813" s="177">
        <v>88</v>
      </c>
      <c r="F813" s="178"/>
      <c r="G813" s="179">
        <f>ROUND(E813*F813,2)</f>
        <v>0</v>
      </c>
      <c r="H813" s="178"/>
      <c r="I813" s="179">
        <f>ROUND(E813*H813,2)</f>
        <v>0</v>
      </c>
      <c r="J813" s="178"/>
      <c r="K813" s="179">
        <f>ROUND(E813*J813,2)</f>
        <v>0</v>
      </c>
      <c r="L813" s="179">
        <v>21</v>
      </c>
      <c r="M813" s="179">
        <f>G813*(1+L813/100)</f>
        <v>0</v>
      </c>
      <c r="N813" s="179">
        <v>0</v>
      </c>
      <c r="O813" s="179">
        <f>ROUND(E813*N813,2)</f>
        <v>0</v>
      </c>
      <c r="P813" s="179">
        <v>0</v>
      </c>
      <c r="Q813" s="179">
        <f>ROUND(E813*P813,2)</f>
        <v>0</v>
      </c>
      <c r="R813" s="179"/>
      <c r="S813" s="179" t="s">
        <v>322</v>
      </c>
      <c r="T813" s="180" t="s">
        <v>291</v>
      </c>
      <c r="U813" s="160">
        <v>0</v>
      </c>
      <c r="V813" s="160">
        <f>ROUND(E813*U813,2)</f>
        <v>0</v>
      </c>
      <c r="W813" s="160"/>
      <c r="X813" s="150"/>
      <c r="Y813" s="150"/>
      <c r="Z813" s="150"/>
      <c r="AA813" s="150"/>
      <c r="AB813" s="150"/>
      <c r="AC813" s="150"/>
      <c r="AD813" s="150"/>
      <c r="AE813" s="150"/>
      <c r="AF813" s="150"/>
      <c r="AG813" s="150" t="s">
        <v>472</v>
      </c>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57"/>
      <c r="B814" s="158"/>
      <c r="C814" s="242"/>
      <c r="D814" s="243"/>
      <c r="E814" s="243"/>
      <c r="F814" s="243"/>
      <c r="G814" s="243"/>
      <c r="H814" s="160"/>
      <c r="I814" s="160"/>
      <c r="J814" s="160"/>
      <c r="K814" s="160"/>
      <c r="L814" s="160"/>
      <c r="M814" s="160"/>
      <c r="N814" s="160"/>
      <c r="O814" s="160"/>
      <c r="P814" s="160"/>
      <c r="Q814" s="160"/>
      <c r="R814" s="160"/>
      <c r="S814" s="160"/>
      <c r="T814" s="160"/>
      <c r="U814" s="160"/>
      <c r="V814" s="160"/>
      <c r="W814" s="160"/>
      <c r="X814" s="150"/>
      <c r="Y814" s="150"/>
      <c r="Z814" s="150"/>
      <c r="AA814" s="150"/>
      <c r="AB814" s="150"/>
      <c r="AC814" s="150"/>
      <c r="AD814" s="150"/>
      <c r="AE814" s="150"/>
      <c r="AF814" s="150"/>
      <c r="AG814" s="150" t="s">
        <v>295</v>
      </c>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74">
        <v>382</v>
      </c>
      <c r="B815" s="175" t="s">
        <v>2422</v>
      </c>
      <c r="C815" s="185" t="s">
        <v>2423</v>
      </c>
      <c r="D815" s="176" t="s">
        <v>432</v>
      </c>
      <c r="E815" s="177">
        <v>1430</v>
      </c>
      <c r="F815" s="178"/>
      <c r="G815" s="179">
        <f>ROUND(E815*F815,2)</f>
        <v>0</v>
      </c>
      <c r="H815" s="178"/>
      <c r="I815" s="179">
        <f>ROUND(E815*H815,2)</f>
        <v>0</v>
      </c>
      <c r="J815" s="178"/>
      <c r="K815" s="179">
        <f>ROUND(E815*J815,2)</f>
        <v>0</v>
      </c>
      <c r="L815" s="179">
        <v>21</v>
      </c>
      <c r="M815" s="179">
        <f>G815*(1+L815/100)</f>
        <v>0</v>
      </c>
      <c r="N815" s="179">
        <v>0</v>
      </c>
      <c r="O815" s="179">
        <f>ROUND(E815*N815,2)</f>
        <v>0</v>
      </c>
      <c r="P815" s="179">
        <v>0</v>
      </c>
      <c r="Q815" s="179">
        <f>ROUND(E815*P815,2)</f>
        <v>0</v>
      </c>
      <c r="R815" s="179"/>
      <c r="S815" s="179" t="s">
        <v>322</v>
      </c>
      <c r="T815" s="180" t="s">
        <v>291</v>
      </c>
      <c r="U815" s="160">
        <v>0</v>
      </c>
      <c r="V815" s="160">
        <f>ROUND(E815*U815,2)</f>
        <v>0</v>
      </c>
      <c r="W815" s="160"/>
      <c r="X815" s="150"/>
      <c r="Y815" s="150"/>
      <c r="Z815" s="150"/>
      <c r="AA815" s="150"/>
      <c r="AB815" s="150"/>
      <c r="AC815" s="150"/>
      <c r="AD815" s="150"/>
      <c r="AE815" s="150"/>
      <c r="AF815" s="150"/>
      <c r="AG815" s="150" t="s">
        <v>472</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57"/>
      <c r="B816" s="158"/>
      <c r="C816" s="242"/>
      <c r="D816" s="243"/>
      <c r="E816" s="243"/>
      <c r="F816" s="243"/>
      <c r="G816" s="243"/>
      <c r="H816" s="160"/>
      <c r="I816" s="160"/>
      <c r="J816" s="160"/>
      <c r="K816" s="160"/>
      <c r="L816" s="160"/>
      <c r="M816" s="160"/>
      <c r="N816" s="160"/>
      <c r="O816" s="160"/>
      <c r="P816" s="160"/>
      <c r="Q816" s="160"/>
      <c r="R816" s="160"/>
      <c r="S816" s="160"/>
      <c r="T816" s="160"/>
      <c r="U816" s="160"/>
      <c r="V816" s="160"/>
      <c r="W816" s="160"/>
      <c r="X816" s="150"/>
      <c r="Y816" s="150"/>
      <c r="Z816" s="150"/>
      <c r="AA816" s="150"/>
      <c r="AB816" s="150"/>
      <c r="AC816" s="150"/>
      <c r="AD816" s="150"/>
      <c r="AE816" s="150"/>
      <c r="AF816" s="150"/>
      <c r="AG816" s="150" t="s">
        <v>295</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
      <c r="A817" s="174">
        <v>383</v>
      </c>
      <c r="B817" s="175" t="s">
        <v>2424</v>
      </c>
      <c r="C817" s="185" t="s">
        <v>2425</v>
      </c>
      <c r="D817" s="176" t="s">
        <v>432</v>
      </c>
      <c r="E817" s="177">
        <v>2170</v>
      </c>
      <c r="F817" s="178"/>
      <c r="G817" s="179">
        <f>ROUND(E817*F817,2)</f>
        <v>0</v>
      </c>
      <c r="H817" s="178"/>
      <c r="I817" s="179">
        <f>ROUND(E817*H817,2)</f>
        <v>0</v>
      </c>
      <c r="J817" s="178"/>
      <c r="K817" s="179">
        <f>ROUND(E817*J817,2)</f>
        <v>0</v>
      </c>
      <c r="L817" s="179">
        <v>21</v>
      </c>
      <c r="M817" s="179">
        <f>G817*(1+L817/100)</f>
        <v>0</v>
      </c>
      <c r="N817" s="179">
        <v>0</v>
      </c>
      <c r="O817" s="179">
        <f>ROUND(E817*N817,2)</f>
        <v>0</v>
      </c>
      <c r="P817" s="179">
        <v>0</v>
      </c>
      <c r="Q817" s="179">
        <f>ROUND(E817*P817,2)</f>
        <v>0</v>
      </c>
      <c r="R817" s="179"/>
      <c r="S817" s="179" t="s">
        <v>322</v>
      </c>
      <c r="T817" s="180" t="s">
        <v>291</v>
      </c>
      <c r="U817" s="160">
        <v>0</v>
      </c>
      <c r="V817" s="160">
        <f>ROUND(E817*U817,2)</f>
        <v>0</v>
      </c>
      <c r="W817" s="160"/>
      <c r="X817" s="150"/>
      <c r="Y817" s="150"/>
      <c r="Z817" s="150"/>
      <c r="AA817" s="150"/>
      <c r="AB817" s="150"/>
      <c r="AC817" s="150"/>
      <c r="AD817" s="150"/>
      <c r="AE817" s="150"/>
      <c r="AF817" s="150"/>
      <c r="AG817" s="150" t="s">
        <v>472</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57"/>
      <c r="B818" s="158"/>
      <c r="C818" s="242"/>
      <c r="D818" s="243"/>
      <c r="E818" s="243"/>
      <c r="F818" s="243"/>
      <c r="G818" s="243"/>
      <c r="H818" s="160"/>
      <c r="I818" s="160"/>
      <c r="J818" s="160"/>
      <c r="K818" s="160"/>
      <c r="L818" s="160"/>
      <c r="M818" s="160"/>
      <c r="N818" s="160"/>
      <c r="O818" s="160"/>
      <c r="P818" s="160"/>
      <c r="Q818" s="160"/>
      <c r="R818" s="160"/>
      <c r="S818" s="160"/>
      <c r="T818" s="160"/>
      <c r="U818" s="160"/>
      <c r="V818" s="160"/>
      <c r="W818" s="160"/>
      <c r="X818" s="150"/>
      <c r="Y818" s="150"/>
      <c r="Z818" s="150"/>
      <c r="AA818" s="150"/>
      <c r="AB818" s="150"/>
      <c r="AC818" s="150"/>
      <c r="AD818" s="150"/>
      <c r="AE818" s="150"/>
      <c r="AF818" s="150"/>
      <c r="AG818" s="150" t="s">
        <v>295</v>
      </c>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
      <c r="A819" s="174">
        <v>384</v>
      </c>
      <c r="B819" s="175" t="s">
        <v>2426</v>
      </c>
      <c r="C819" s="185" t="s">
        <v>2427</v>
      </c>
      <c r="D819" s="176" t="s">
        <v>432</v>
      </c>
      <c r="E819" s="177">
        <v>130</v>
      </c>
      <c r="F819" s="178"/>
      <c r="G819" s="179">
        <f>ROUND(E819*F819,2)</f>
        <v>0</v>
      </c>
      <c r="H819" s="178"/>
      <c r="I819" s="179">
        <f>ROUND(E819*H819,2)</f>
        <v>0</v>
      </c>
      <c r="J819" s="178"/>
      <c r="K819" s="179">
        <f>ROUND(E819*J819,2)</f>
        <v>0</v>
      </c>
      <c r="L819" s="179">
        <v>21</v>
      </c>
      <c r="M819" s="179">
        <f>G819*(1+L819/100)</f>
        <v>0</v>
      </c>
      <c r="N819" s="179">
        <v>0</v>
      </c>
      <c r="O819" s="179">
        <f>ROUND(E819*N819,2)</f>
        <v>0</v>
      </c>
      <c r="P819" s="179">
        <v>0</v>
      </c>
      <c r="Q819" s="179">
        <f>ROUND(E819*P819,2)</f>
        <v>0</v>
      </c>
      <c r="R819" s="179"/>
      <c r="S819" s="179" t="s">
        <v>322</v>
      </c>
      <c r="T819" s="180" t="s">
        <v>291</v>
      </c>
      <c r="U819" s="160">
        <v>0</v>
      </c>
      <c r="V819" s="160">
        <f>ROUND(E819*U819,2)</f>
        <v>0</v>
      </c>
      <c r="W819" s="160"/>
      <c r="X819" s="150"/>
      <c r="Y819" s="150"/>
      <c r="Z819" s="150"/>
      <c r="AA819" s="150"/>
      <c r="AB819" s="150"/>
      <c r="AC819" s="150"/>
      <c r="AD819" s="150"/>
      <c r="AE819" s="150"/>
      <c r="AF819" s="150"/>
      <c r="AG819" s="150" t="s">
        <v>472</v>
      </c>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
      <c r="A820" s="157"/>
      <c r="B820" s="158"/>
      <c r="C820" s="242"/>
      <c r="D820" s="243"/>
      <c r="E820" s="243"/>
      <c r="F820" s="243"/>
      <c r="G820" s="243"/>
      <c r="H820" s="160"/>
      <c r="I820" s="160"/>
      <c r="J820" s="160"/>
      <c r="K820" s="160"/>
      <c r="L820" s="160"/>
      <c r="M820" s="160"/>
      <c r="N820" s="160"/>
      <c r="O820" s="160"/>
      <c r="P820" s="160"/>
      <c r="Q820" s="160"/>
      <c r="R820" s="160"/>
      <c r="S820" s="160"/>
      <c r="T820" s="160"/>
      <c r="U820" s="160"/>
      <c r="V820" s="160"/>
      <c r="W820" s="160"/>
      <c r="X820" s="150"/>
      <c r="Y820" s="150"/>
      <c r="Z820" s="150"/>
      <c r="AA820" s="150"/>
      <c r="AB820" s="150"/>
      <c r="AC820" s="150"/>
      <c r="AD820" s="150"/>
      <c r="AE820" s="150"/>
      <c r="AF820" s="150"/>
      <c r="AG820" s="150" t="s">
        <v>295</v>
      </c>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74">
        <v>385</v>
      </c>
      <c r="B821" s="175" t="s">
        <v>2428</v>
      </c>
      <c r="C821" s="185" t="s">
        <v>2429</v>
      </c>
      <c r="D821" s="176" t="s">
        <v>432</v>
      </c>
      <c r="E821" s="177">
        <v>190</v>
      </c>
      <c r="F821" s="178"/>
      <c r="G821" s="179">
        <f>ROUND(E821*F821,2)</f>
        <v>0</v>
      </c>
      <c r="H821" s="178"/>
      <c r="I821" s="179">
        <f>ROUND(E821*H821,2)</f>
        <v>0</v>
      </c>
      <c r="J821" s="178"/>
      <c r="K821" s="179">
        <f>ROUND(E821*J821,2)</f>
        <v>0</v>
      </c>
      <c r="L821" s="179">
        <v>21</v>
      </c>
      <c r="M821" s="179">
        <f>G821*(1+L821/100)</f>
        <v>0</v>
      </c>
      <c r="N821" s="179">
        <v>0</v>
      </c>
      <c r="O821" s="179">
        <f>ROUND(E821*N821,2)</f>
        <v>0</v>
      </c>
      <c r="P821" s="179">
        <v>0</v>
      </c>
      <c r="Q821" s="179">
        <f>ROUND(E821*P821,2)</f>
        <v>0</v>
      </c>
      <c r="R821" s="179"/>
      <c r="S821" s="179" t="s">
        <v>322</v>
      </c>
      <c r="T821" s="180" t="s">
        <v>291</v>
      </c>
      <c r="U821" s="160">
        <v>0</v>
      </c>
      <c r="V821" s="160">
        <f>ROUND(E821*U821,2)</f>
        <v>0</v>
      </c>
      <c r="W821" s="160"/>
      <c r="X821" s="150"/>
      <c r="Y821" s="150"/>
      <c r="Z821" s="150"/>
      <c r="AA821" s="150"/>
      <c r="AB821" s="150"/>
      <c r="AC821" s="150"/>
      <c r="AD821" s="150"/>
      <c r="AE821" s="150"/>
      <c r="AF821" s="150"/>
      <c r="AG821" s="150" t="s">
        <v>472</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
      <c r="A822" s="157"/>
      <c r="B822" s="158"/>
      <c r="C822" s="242"/>
      <c r="D822" s="243"/>
      <c r="E822" s="243"/>
      <c r="F822" s="243"/>
      <c r="G822" s="243"/>
      <c r="H822" s="160"/>
      <c r="I822" s="160"/>
      <c r="J822" s="160"/>
      <c r="K822" s="160"/>
      <c r="L822" s="160"/>
      <c r="M822" s="160"/>
      <c r="N822" s="160"/>
      <c r="O822" s="160"/>
      <c r="P822" s="160"/>
      <c r="Q822" s="160"/>
      <c r="R822" s="160"/>
      <c r="S822" s="160"/>
      <c r="T822" s="160"/>
      <c r="U822" s="160"/>
      <c r="V822" s="160"/>
      <c r="W822" s="160"/>
      <c r="X822" s="150"/>
      <c r="Y822" s="150"/>
      <c r="Z822" s="150"/>
      <c r="AA822" s="150"/>
      <c r="AB822" s="150"/>
      <c r="AC822" s="150"/>
      <c r="AD822" s="150"/>
      <c r="AE822" s="150"/>
      <c r="AF822" s="150"/>
      <c r="AG822" s="150" t="s">
        <v>295</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74">
        <v>386</v>
      </c>
      <c r="B823" s="175" t="s">
        <v>2430</v>
      </c>
      <c r="C823" s="185" t="s">
        <v>2431</v>
      </c>
      <c r="D823" s="176" t="s">
        <v>432</v>
      </c>
      <c r="E823" s="177">
        <v>50</v>
      </c>
      <c r="F823" s="178"/>
      <c r="G823" s="179">
        <f>ROUND(E823*F823,2)</f>
        <v>0</v>
      </c>
      <c r="H823" s="178"/>
      <c r="I823" s="179">
        <f>ROUND(E823*H823,2)</f>
        <v>0</v>
      </c>
      <c r="J823" s="178"/>
      <c r="K823" s="179">
        <f>ROUND(E823*J823,2)</f>
        <v>0</v>
      </c>
      <c r="L823" s="179">
        <v>21</v>
      </c>
      <c r="M823" s="179">
        <f>G823*(1+L823/100)</f>
        <v>0</v>
      </c>
      <c r="N823" s="179">
        <v>0</v>
      </c>
      <c r="O823" s="179">
        <f>ROUND(E823*N823,2)</f>
        <v>0</v>
      </c>
      <c r="P823" s="179">
        <v>0</v>
      </c>
      <c r="Q823" s="179">
        <f>ROUND(E823*P823,2)</f>
        <v>0</v>
      </c>
      <c r="R823" s="179"/>
      <c r="S823" s="179" t="s">
        <v>322</v>
      </c>
      <c r="T823" s="180" t="s">
        <v>291</v>
      </c>
      <c r="U823" s="160">
        <v>0</v>
      </c>
      <c r="V823" s="160">
        <f>ROUND(E823*U823,2)</f>
        <v>0</v>
      </c>
      <c r="W823" s="160"/>
      <c r="X823" s="150"/>
      <c r="Y823" s="150"/>
      <c r="Z823" s="150"/>
      <c r="AA823" s="150"/>
      <c r="AB823" s="150"/>
      <c r="AC823" s="150"/>
      <c r="AD823" s="150"/>
      <c r="AE823" s="150"/>
      <c r="AF823" s="150"/>
      <c r="AG823" s="150" t="s">
        <v>472</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c r="B824" s="158"/>
      <c r="C824" s="242"/>
      <c r="D824" s="243"/>
      <c r="E824" s="243"/>
      <c r="F824" s="243"/>
      <c r="G824" s="243"/>
      <c r="H824" s="160"/>
      <c r="I824" s="160"/>
      <c r="J824" s="160"/>
      <c r="K824" s="160"/>
      <c r="L824" s="160"/>
      <c r="M824" s="160"/>
      <c r="N824" s="160"/>
      <c r="O824" s="160"/>
      <c r="P824" s="160"/>
      <c r="Q824" s="160"/>
      <c r="R824" s="160"/>
      <c r="S824" s="160"/>
      <c r="T824" s="160"/>
      <c r="U824" s="160"/>
      <c r="V824" s="160"/>
      <c r="W824" s="160"/>
      <c r="X824" s="150"/>
      <c r="Y824" s="150"/>
      <c r="Z824" s="150"/>
      <c r="AA824" s="150"/>
      <c r="AB824" s="150"/>
      <c r="AC824" s="150"/>
      <c r="AD824" s="150"/>
      <c r="AE824" s="150"/>
      <c r="AF824" s="150"/>
      <c r="AG824" s="150" t="s">
        <v>295</v>
      </c>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74">
        <v>387</v>
      </c>
      <c r="B825" s="175" t="s">
        <v>2432</v>
      </c>
      <c r="C825" s="185" t="s">
        <v>2433</v>
      </c>
      <c r="D825" s="176" t="s">
        <v>432</v>
      </c>
      <c r="E825" s="177">
        <v>50</v>
      </c>
      <c r="F825" s="178"/>
      <c r="G825" s="179">
        <f>ROUND(E825*F825,2)</f>
        <v>0</v>
      </c>
      <c r="H825" s="178"/>
      <c r="I825" s="179">
        <f>ROUND(E825*H825,2)</f>
        <v>0</v>
      </c>
      <c r="J825" s="178"/>
      <c r="K825" s="179">
        <f>ROUND(E825*J825,2)</f>
        <v>0</v>
      </c>
      <c r="L825" s="179">
        <v>21</v>
      </c>
      <c r="M825" s="179">
        <f>G825*(1+L825/100)</f>
        <v>0</v>
      </c>
      <c r="N825" s="179">
        <v>0</v>
      </c>
      <c r="O825" s="179">
        <f>ROUND(E825*N825,2)</f>
        <v>0</v>
      </c>
      <c r="P825" s="179">
        <v>0</v>
      </c>
      <c r="Q825" s="179">
        <f>ROUND(E825*P825,2)</f>
        <v>0</v>
      </c>
      <c r="R825" s="179"/>
      <c r="S825" s="179" t="s">
        <v>322</v>
      </c>
      <c r="T825" s="180" t="s">
        <v>291</v>
      </c>
      <c r="U825" s="160">
        <v>0</v>
      </c>
      <c r="V825" s="160">
        <f>ROUND(E825*U825,2)</f>
        <v>0</v>
      </c>
      <c r="W825" s="160"/>
      <c r="X825" s="150"/>
      <c r="Y825" s="150"/>
      <c r="Z825" s="150"/>
      <c r="AA825" s="150"/>
      <c r="AB825" s="150"/>
      <c r="AC825" s="150"/>
      <c r="AD825" s="150"/>
      <c r="AE825" s="150"/>
      <c r="AF825" s="150"/>
      <c r="AG825" s="150" t="s">
        <v>472</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242"/>
      <c r="D826" s="243"/>
      <c r="E826" s="243"/>
      <c r="F826" s="243"/>
      <c r="G826" s="243"/>
      <c r="H826" s="160"/>
      <c r="I826" s="160"/>
      <c r="J826" s="160"/>
      <c r="K826" s="160"/>
      <c r="L826" s="160"/>
      <c r="M826" s="160"/>
      <c r="N826" s="160"/>
      <c r="O826" s="160"/>
      <c r="P826" s="160"/>
      <c r="Q826" s="160"/>
      <c r="R826" s="160"/>
      <c r="S826" s="160"/>
      <c r="T826" s="160"/>
      <c r="U826" s="160"/>
      <c r="V826" s="160"/>
      <c r="W826" s="160"/>
      <c r="X826" s="150"/>
      <c r="Y826" s="150"/>
      <c r="Z826" s="150"/>
      <c r="AA826" s="150"/>
      <c r="AB826" s="150"/>
      <c r="AC826" s="150"/>
      <c r="AD826" s="150"/>
      <c r="AE826" s="150"/>
      <c r="AF826" s="150"/>
      <c r="AG826" s="150" t="s">
        <v>295</v>
      </c>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74">
        <v>388</v>
      </c>
      <c r="B827" s="175" t="s">
        <v>2434</v>
      </c>
      <c r="C827" s="185" t="s">
        <v>2435</v>
      </c>
      <c r="D827" s="176" t="s">
        <v>432</v>
      </c>
      <c r="E827" s="177">
        <v>10</v>
      </c>
      <c r="F827" s="178"/>
      <c r="G827" s="179">
        <f>ROUND(E827*F827,2)</f>
        <v>0</v>
      </c>
      <c r="H827" s="178"/>
      <c r="I827" s="179">
        <f>ROUND(E827*H827,2)</f>
        <v>0</v>
      </c>
      <c r="J827" s="178"/>
      <c r="K827" s="179">
        <f>ROUND(E827*J827,2)</f>
        <v>0</v>
      </c>
      <c r="L827" s="179">
        <v>21</v>
      </c>
      <c r="M827" s="179">
        <f>G827*(1+L827/100)</f>
        <v>0</v>
      </c>
      <c r="N827" s="179">
        <v>0</v>
      </c>
      <c r="O827" s="179">
        <f>ROUND(E827*N827,2)</f>
        <v>0</v>
      </c>
      <c r="P827" s="179">
        <v>0</v>
      </c>
      <c r="Q827" s="179">
        <f>ROUND(E827*P827,2)</f>
        <v>0</v>
      </c>
      <c r="R827" s="179"/>
      <c r="S827" s="179" t="s">
        <v>322</v>
      </c>
      <c r="T827" s="180" t="s">
        <v>291</v>
      </c>
      <c r="U827" s="160">
        <v>0</v>
      </c>
      <c r="V827" s="160">
        <f>ROUND(E827*U827,2)</f>
        <v>0</v>
      </c>
      <c r="W827" s="160"/>
      <c r="X827" s="150"/>
      <c r="Y827" s="150"/>
      <c r="Z827" s="150"/>
      <c r="AA827" s="150"/>
      <c r="AB827" s="150"/>
      <c r="AC827" s="150"/>
      <c r="AD827" s="150"/>
      <c r="AE827" s="150"/>
      <c r="AF827" s="150"/>
      <c r="AG827" s="150" t="s">
        <v>472</v>
      </c>
      <c r="AH827" s="150"/>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
      <c r="A828" s="157"/>
      <c r="B828" s="158"/>
      <c r="C828" s="242"/>
      <c r="D828" s="243"/>
      <c r="E828" s="243"/>
      <c r="F828" s="243"/>
      <c r="G828" s="243"/>
      <c r="H828" s="160"/>
      <c r="I828" s="160"/>
      <c r="J828" s="160"/>
      <c r="K828" s="160"/>
      <c r="L828" s="160"/>
      <c r="M828" s="160"/>
      <c r="N828" s="160"/>
      <c r="O828" s="160"/>
      <c r="P828" s="160"/>
      <c r="Q828" s="160"/>
      <c r="R828" s="160"/>
      <c r="S828" s="160"/>
      <c r="T828" s="160"/>
      <c r="U828" s="160"/>
      <c r="V828" s="160"/>
      <c r="W828" s="160"/>
      <c r="X828" s="150"/>
      <c r="Y828" s="150"/>
      <c r="Z828" s="150"/>
      <c r="AA828" s="150"/>
      <c r="AB828" s="150"/>
      <c r="AC828" s="150"/>
      <c r="AD828" s="150"/>
      <c r="AE828" s="150"/>
      <c r="AF828" s="150"/>
      <c r="AG828" s="150" t="s">
        <v>295</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ht="22.5" outlineLevel="1" x14ac:dyDescent="0.2">
      <c r="A829" s="174">
        <v>389</v>
      </c>
      <c r="B829" s="175" t="s">
        <v>2436</v>
      </c>
      <c r="C829" s="185" t="s">
        <v>2437</v>
      </c>
      <c r="D829" s="176" t="s">
        <v>432</v>
      </c>
      <c r="E829" s="177">
        <v>580</v>
      </c>
      <c r="F829" s="178"/>
      <c r="G829" s="179">
        <f>ROUND(E829*F829,2)</f>
        <v>0</v>
      </c>
      <c r="H829" s="178"/>
      <c r="I829" s="179">
        <f>ROUND(E829*H829,2)</f>
        <v>0</v>
      </c>
      <c r="J829" s="178"/>
      <c r="K829" s="179">
        <f>ROUND(E829*J829,2)</f>
        <v>0</v>
      </c>
      <c r="L829" s="179">
        <v>21</v>
      </c>
      <c r="M829" s="179">
        <f>G829*(1+L829/100)</f>
        <v>0</v>
      </c>
      <c r="N829" s="179">
        <v>0</v>
      </c>
      <c r="O829" s="179">
        <f>ROUND(E829*N829,2)</f>
        <v>0</v>
      </c>
      <c r="P829" s="179">
        <v>0</v>
      </c>
      <c r="Q829" s="179">
        <f>ROUND(E829*P829,2)</f>
        <v>0</v>
      </c>
      <c r="R829" s="179"/>
      <c r="S829" s="179" t="s">
        <v>322</v>
      </c>
      <c r="T829" s="180" t="s">
        <v>291</v>
      </c>
      <c r="U829" s="160">
        <v>0</v>
      </c>
      <c r="V829" s="160">
        <f>ROUND(E829*U829,2)</f>
        <v>0</v>
      </c>
      <c r="W829" s="160"/>
      <c r="X829" s="150"/>
      <c r="Y829" s="150"/>
      <c r="Z829" s="150"/>
      <c r="AA829" s="150"/>
      <c r="AB829" s="150"/>
      <c r="AC829" s="150"/>
      <c r="AD829" s="150"/>
      <c r="AE829" s="150"/>
      <c r="AF829" s="150"/>
      <c r="AG829" s="150" t="s">
        <v>472</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1" x14ac:dyDescent="0.2">
      <c r="A830" s="157"/>
      <c r="B830" s="158"/>
      <c r="C830" s="242"/>
      <c r="D830" s="243"/>
      <c r="E830" s="243"/>
      <c r="F830" s="243"/>
      <c r="G830" s="243"/>
      <c r="H830" s="160"/>
      <c r="I830" s="160"/>
      <c r="J830" s="160"/>
      <c r="K830" s="160"/>
      <c r="L830" s="160"/>
      <c r="M830" s="160"/>
      <c r="N830" s="160"/>
      <c r="O830" s="160"/>
      <c r="P830" s="160"/>
      <c r="Q830" s="160"/>
      <c r="R830" s="160"/>
      <c r="S830" s="160"/>
      <c r="T830" s="160"/>
      <c r="U830" s="160"/>
      <c r="V830" s="160"/>
      <c r="W830" s="160"/>
      <c r="X830" s="150"/>
      <c r="Y830" s="150"/>
      <c r="Z830" s="150"/>
      <c r="AA830" s="150"/>
      <c r="AB830" s="150"/>
      <c r="AC830" s="150"/>
      <c r="AD830" s="150"/>
      <c r="AE830" s="150"/>
      <c r="AF830" s="150"/>
      <c r="AG830" s="150" t="s">
        <v>295</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ht="22.5" outlineLevel="1" x14ac:dyDescent="0.2">
      <c r="A831" s="174">
        <v>390</v>
      </c>
      <c r="B831" s="175" t="s">
        <v>2438</v>
      </c>
      <c r="C831" s="185" t="s">
        <v>2439</v>
      </c>
      <c r="D831" s="176" t="s">
        <v>432</v>
      </c>
      <c r="E831" s="177">
        <v>1460</v>
      </c>
      <c r="F831" s="178"/>
      <c r="G831" s="179">
        <f>ROUND(E831*F831,2)</f>
        <v>0</v>
      </c>
      <c r="H831" s="178"/>
      <c r="I831" s="179">
        <f>ROUND(E831*H831,2)</f>
        <v>0</v>
      </c>
      <c r="J831" s="178"/>
      <c r="K831" s="179">
        <f>ROUND(E831*J831,2)</f>
        <v>0</v>
      </c>
      <c r="L831" s="179">
        <v>21</v>
      </c>
      <c r="M831" s="179">
        <f>G831*(1+L831/100)</f>
        <v>0</v>
      </c>
      <c r="N831" s="179">
        <v>0</v>
      </c>
      <c r="O831" s="179">
        <f>ROUND(E831*N831,2)</f>
        <v>0</v>
      </c>
      <c r="P831" s="179">
        <v>0</v>
      </c>
      <c r="Q831" s="179">
        <f>ROUND(E831*P831,2)</f>
        <v>0</v>
      </c>
      <c r="R831" s="179"/>
      <c r="S831" s="179" t="s">
        <v>322</v>
      </c>
      <c r="T831" s="180" t="s">
        <v>291</v>
      </c>
      <c r="U831" s="160">
        <v>0</v>
      </c>
      <c r="V831" s="160">
        <f>ROUND(E831*U831,2)</f>
        <v>0</v>
      </c>
      <c r="W831" s="160"/>
      <c r="X831" s="150"/>
      <c r="Y831" s="150"/>
      <c r="Z831" s="150"/>
      <c r="AA831" s="150"/>
      <c r="AB831" s="150"/>
      <c r="AC831" s="150"/>
      <c r="AD831" s="150"/>
      <c r="AE831" s="150"/>
      <c r="AF831" s="150"/>
      <c r="AG831" s="150" t="s">
        <v>472</v>
      </c>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242"/>
      <c r="D832" s="243"/>
      <c r="E832" s="243"/>
      <c r="F832" s="243"/>
      <c r="G832" s="243"/>
      <c r="H832" s="160"/>
      <c r="I832" s="160"/>
      <c r="J832" s="160"/>
      <c r="K832" s="160"/>
      <c r="L832" s="160"/>
      <c r="M832" s="160"/>
      <c r="N832" s="160"/>
      <c r="O832" s="160"/>
      <c r="P832" s="160"/>
      <c r="Q832" s="160"/>
      <c r="R832" s="160"/>
      <c r="S832" s="160"/>
      <c r="T832" s="160"/>
      <c r="U832" s="160"/>
      <c r="V832" s="160"/>
      <c r="W832" s="160"/>
      <c r="X832" s="150"/>
      <c r="Y832" s="150"/>
      <c r="Z832" s="150"/>
      <c r="AA832" s="150"/>
      <c r="AB832" s="150"/>
      <c r="AC832" s="150"/>
      <c r="AD832" s="150"/>
      <c r="AE832" s="150"/>
      <c r="AF832" s="150"/>
      <c r="AG832" s="150" t="s">
        <v>295</v>
      </c>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ht="22.5" outlineLevel="1" x14ac:dyDescent="0.2">
      <c r="A833" s="174">
        <v>391</v>
      </c>
      <c r="B833" s="175" t="s">
        <v>2440</v>
      </c>
      <c r="C833" s="185" t="s">
        <v>2441</v>
      </c>
      <c r="D833" s="176" t="s">
        <v>432</v>
      </c>
      <c r="E833" s="177">
        <v>2950</v>
      </c>
      <c r="F833" s="178"/>
      <c r="G833" s="179">
        <f>ROUND(E833*F833,2)</f>
        <v>0</v>
      </c>
      <c r="H833" s="178"/>
      <c r="I833" s="179">
        <f>ROUND(E833*H833,2)</f>
        <v>0</v>
      </c>
      <c r="J833" s="178"/>
      <c r="K833" s="179">
        <f>ROUND(E833*J833,2)</f>
        <v>0</v>
      </c>
      <c r="L833" s="179">
        <v>21</v>
      </c>
      <c r="M833" s="179">
        <f>G833*(1+L833/100)</f>
        <v>0</v>
      </c>
      <c r="N833" s="179">
        <v>0</v>
      </c>
      <c r="O833" s="179">
        <f>ROUND(E833*N833,2)</f>
        <v>0</v>
      </c>
      <c r="P833" s="179">
        <v>0</v>
      </c>
      <c r="Q833" s="179">
        <f>ROUND(E833*P833,2)</f>
        <v>0</v>
      </c>
      <c r="R833" s="179"/>
      <c r="S833" s="179" t="s">
        <v>322</v>
      </c>
      <c r="T833" s="180" t="s">
        <v>291</v>
      </c>
      <c r="U833" s="160">
        <v>0</v>
      </c>
      <c r="V833" s="160">
        <f>ROUND(E833*U833,2)</f>
        <v>0</v>
      </c>
      <c r="W833" s="160"/>
      <c r="X833" s="150"/>
      <c r="Y833" s="150"/>
      <c r="Z833" s="150"/>
      <c r="AA833" s="150"/>
      <c r="AB833" s="150"/>
      <c r="AC833" s="150"/>
      <c r="AD833" s="150"/>
      <c r="AE833" s="150"/>
      <c r="AF833" s="150"/>
      <c r="AG833" s="150" t="s">
        <v>472</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242"/>
      <c r="D834" s="243"/>
      <c r="E834" s="243"/>
      <c r="F834" s="243"/>
      <c r="G834" s="243"/>
      <c r="H834" s="160"/>
      <c r="I834" s="160"/>
      <c r="J834" s="160"/>
      <c r="K834" s="160"/>
      <c r="L834" s="160"/>
      <c r="M834" s="160"/>
      <c r="N834" s="160"/>
      <c r="O834" s="160"/>
      <c r="P834" s="160"/>
      <c r="Q834" s="160"/>
      <c r="R834" s="160"/>
      <c r="S834" s="160"/>
      <c r="T834" s="160"/>
      <c r="U834" s="160"/>
      <c r="V834" s="160"/>
      <c r="W834" s="160"/>
      <c r="X834" s="150"/>
      <c r="Y834" s="150"/>
      <c r="Z834" s="150"/>
      <c r="AA834" s="150"/>
      <c r="AB834" s="150"/>
      <c r="AC834" s="150"/>
      <c r="AD834" s="150"/>
      <c r="AE834" s="150"/>
      <c r="AF834" s="150"/>
      <c r="AG834" s="150" t="s">
        <v>295</v>
      </c>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ht="22.5" outlineLevel="1" x14ac:dyDescent="0.2">
      <c r="A835" s="174">
        <v>392</v>
      </c>
      <c r="B835" s="175" t="s">
        <v>2442</v>
      </c>
      <c r="C835" s="185" t="s">
        <v>2443</v>
      </c>
      <c r="D835" s="176" t="s">
        <v>432</v>
      </c>
      <c r="E835" s="177">
        <v>2630</v>
      </c>
      <c r="F835" s="178"/>
      <c r="G835" s="179">
        <f>ROUND(E835*F835,2)</f>
        <v>0</v>
      </c>
      <c r="H835" s="178"/>
      <c r="I835" s="179">
        <f>ROUND(E835*H835,2)</f>
        <v>0</v>
      </c>
      <c r="J835" s="178"/>
      <c r="K835" s="179">
        <f>ROUND(E835*J835,2)</f>
        <v>0</v>
      </c>
      <c r="L835" s="179">
        <v>21</v>
      </c>
      <c r="M835" s="179">
        <f>G835*(1+L835/100)</f>
        <v>0</v>
      </c>
      <c r="N835" s="179">
        <v>0</v>
      </c>
      <c r="O835" s="179">
        <f>ROUND(E835*N835,2)</f>
        <v>0</v>
      </c>
      <c r="P835" s="179">
        <v>0</v>
      </c>
      <c r="Q835" s="179">
        <f>ROUND(E835*P835,2)</f>
        <v>0</v>
      </c>
      <c r="R835" s="179"/>
      <c r="S835" s="179" t="s">
        <v>322</v>
      </c>
      <c r="T835" s="180" t="s">
        <v>291</v>
      </c>
      <c r="U835" s="160">
        <v>0</v>
      </c>
      <c r="V835" s="160">
        <f>ROUND(E835*U835,2)</f>
        <v>0</v>
      </c>
      <c r="W835" s="160"/>
      <c r="X835" s="150"/>
      <c r="Y835" s="150"/>
      <c r="Z835" s="150"/>
      <c r="AA835" s="150"/>
      <c r="AB835" s="150"/>
      <c r="AC835" s="150"/>
      <c r="AD835" s="150"/>
      <c r="AE835" s="150"/>
      <c r="AF835" s="150"/>
      <c r="AG835" s="150" t="s">
        <v>472</v>
      </c>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1" x14ac:dyDescent="0.2">
      <c r="A836" s="157"/>
      <c r="B836" s="158"/>
      <c r="C836" s="242"/>
      <c r="D836" s="243"/>
      <c r="E836" s="243"/>
      <c r="F836" s="243"/>
      <c r="G836" s="243"/>
      <c r="H836" s="160"/>
      <c r="I836" s="160"/>
      <c r="J836" s="160"/>
      <c r="K836" s="160"/>
      <c r="L836" s="160"/>
      <c r="M836" s="160"/>
      <c r="N836" s="160"/>
      <c r="O836" s="160"/>
      <c r="P836" s="160"/>
      <c r="Q836" s="160"/>
      <c r="R836" s="160"/>
      <c r="S836" s="160"/>
      <c r="T836" s="160"/>
      <c r="U836" s="160"/>
      <c r="V836" s="160"/>
      <c r="W836" s="160"/>
      <c r="X836" s="150"/>
      <c r="Y836" s="150"/>
      <c r="Z836" s="150"/>
      <c r="AA836" s="150"/>
      <c r="AB836" s="150"/>
      <c r="AC836" s="150"/>
      <c r="AD836" s="150"/>
      <c r="AE836" s="150"/>
      <c r="AF836" s="150"/>
      <c r="AG836" s="150" t="s">
        <v>295</v>
      </c>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ht="22.5" outlineLevel="1" x14ac:dyDescent="0.2">
      <c r="A837" s="174">
        <v>393</v>
      </c>
      <c r="B837" s="175" t="s">
        <v>2444</v>
      </c>
      <c r="C837" s="185" t="s">
        <v>2445</v>
      </c>
      <c r="D837" s="176" t="s">
        <v>432</v>
      </c>
      <c r="E837" s="177">
        <v>540</v>
      </c>
      <c r="F837" s="178"/>
      <c r="G837" s="179">
        <f>ROUND(E837*F837,2)</f>
        <v>0</v>
      </c>
      <c r="H837" s="178"/>
      <c r="I837" s="179">
        <f>ROUND(E837*H837,2)</f>
        <v>0</v>
      </c>
      <c r="J837" s="178"/>
      <c r="K837" s="179">
        <f>ROUND(E837*J837,2)</f>
        <v>0</v>
      </c>
      <c r="L837" s="179">
        <v>21</v>
      </c>
      <c r="M837" s="179">
        <f>G837*(1+L837/100)</f>
        <v>0</v>
      </c>
      <c r="N837" s="179">
        <v>0</v>
      </c>
      <c r="O837" s="179">
        <f>ROUND(E837*N837,2)</f>
        <v>0</v>
      </c>
      <c r="P837" s="179">
        <v>0</v>
      </c>
      <c r="Q837" s="179">
        <f>ROUND(E837*P837,2)</f>
        <v>0</v>
      </c>
      <c r="R837" s="179"/>
      <c r="S837" s="179" t="s">
        <v>322</v>
      </c>
      <c r="T837" s="180" t="s">
        <v>291</v>
      </c>
      <c r="U837" s="160">
        <v>0</v>
      </c>
      <c r="V837" s="160">
        <f>ROUND(E837*U837,2)</f>
        <v>0</v>
      </c>
      <c r="W837" s="160"/>
      <c r="X837" s="150"/>
      <c r="Y837" s="150"/>
      <c r="Z837" s="150"/>
      <c r="AA837" s="150"/>
      <c r="AB837" s="150"/>
      <c r="AC837" s="150"/>
      <c r="AD837" s="150"/>
      <c r="AE837" s="150"/>
      <c r="AF837" s="150"/>
      <c r="AG837" s="150" t="s">
        <v>472</v>
      </c>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242"/>
      <c r="D838" s="243"/>
      <c r="E838" s="243"/>
      <c r="F838" s="243"/>
      <c r="G838" s="243"/>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295</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ht="22.5" outlineLevel="1" x14ac:dyDescent="0.2">
      <c r="A839" s="174">
        <v>394</v>
      </c>
      <c r="B839" s="175" t="s">
        <v>2446</v>
      </c>
      <c r="C839" s="185" t="s">
        <v>2447</v>
      </c>
      <c r="D839" s="176" t="s">
        <v>432</v>
      </c>
      <c r="E839" s="177">
        <v>220</v>
      </c>
      <c r="F839" s="178"/>
      <c r="G839" s="179">
        <f>ROUND(E839*F839,2)</f>
        <v>0</v>
      </c>
      <c r="H839" s="178"/>
      <c r="I839" s="179">
        <f>ROUND(E839*H839,2)</f>
        <v>0</v>
      </c>
      <c r="J839" s="178"/>
      <c r="K839" s="179">
        <f>ROUND(E839*J839,2)</f>
        <v>0</v>
      </c>
      <c r="L839" s="179">
        <v>21</v>
      </c>
      <c r="M839" s="179">
        <f>G839*(1+L839/100)</f>
        <v>0</v>
      </c>
      <c r="N839" s="179">
        <v>0</v>
      </c>
      <c r="O839" s="179">
        <f>ROUND(E839*N839,2)</f>
        <v>0</v>
      </c>
      <c r="P839" s="179">
        <v>0</v>
      </c>
      <c r="Q839" s="179">
        <f>ROUND(E839*P839,2)</f>
        <v>0</v>
      </c>
      <c r="R839" s="179"/>
      <c r="S839" s="179" t="s">
        <v>322</v>
      </c>
      <c r="T839" s="180" t="s">
        <v>291</v>
      </c>
      <c r="U839" s="160">
        <v>0</v>
      </c>
      <c r="V839" s="160">
        <f>ROUND(E839*U839,2)</f>
        <v>0</v>
      </c>
      <c r="W839" s="160"/>
      <c r="X839" s="150"/>
      <c r="Y839" s="150"/>
      <c r="Z839" s="150"/>
      <c r="AA839" s="150"/>
      <c r="AB839" s="150"/>
      <c r="AC839" s="150"/>
      <c r="AD839" s="150"/>
      <c r="AE839" s="150"/>
      <c r="AF839" s="150"/>
      <c r="AG839" s="150" t="s">
        <v>472</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
      <c r="A840" s="157"/>
      <c r="B840" s="158"/>
      <c r="C840" s="242"/>
      <c r="D840" s="243"/>
      <c r="E840" s="243"/>
      <c r="F840" s="243"/>
      <c r="G840" s="243"/>
      <c r="H840" s="160"/>
      <c r="I840" s="160"/>
      <c r="J840" s="160"/>
      <c r="K840" s="160"/>
      <c r="L840" s="160"/>
      <c r="M840" s="160"/>
      <c r="N840" s="160"/>
      <c r="O840" s="160"/>
      <c r="P840" s="160"/>
      <c r="Q840" s="160"/>
      <c r="R840" s="160"/>
      <c r="S840" s="160"/>
      <c r="T840" s="160"/>
      <c r="U840" s="160"/>
      <c r="V840" s="160"/>
      <c r="W840" s="160"/>
      <c r="X840" s="150"/>
      <c r="Y840" s="150"/>
      <c r="Z840" s="150"/>
      <c r="AA840" s="150"/>
      <c r="AB840" s="150"/>
      <c r="AC840" s="150"/>
      <c r="AD840" s="150"/>
      <c r="AE840" s="150"/>
      <c r="AF840" s="150"/>
      <c r="AG840" s="150" t="s">
        <v>295</v>
      </c>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ht="22.5" outlineLevel="1" x14ac:dyDescent="0.2">
      <c r="A841" s="174">
        <v>395</v>
      </c>
      <c r="B841" s="175" t="s">
        <v>2448</v>
      </c>
      <c r="C841" s="185" t="s">
        <v>2449</v>
      </c>
      <c r="D841" s="176" t="s">
        <v>432</v>
      </c>
      <c r="E841" s="177">
        <v>120</v>
      </c>
      <c r="F841" s="178"/>
      <c r="G841" s="179">
        <f>ROUND(E841*F841,2)</f>
        <v>0</v>
      </c>
      <c r="H841" s="178"/>
      <c r="I841" s="179">
        <f>ROUND(E841*H841,2)</f>
        <v>0</v>
      </c>
      <c r="J841" s="178"/>
      <c r="K841" s="179">
        <f>ROUND(E841*J841,2)</f>
        <v>0</v>
      </c>
      <c r="L841" s="179">
        <v>21</v>
      </c>
      <c r="M841" s="179">
        <f>G841*(1+L841/100)</f>
        <v>0</v>
      </c>
      <c r="N841" s="179">
        <v>0</v>
      </c>
      <c r="O841" s="179">
        <f>ROUND(E841*N841,2)</f>
        <v>0</v>
      </c>
      <c r="P841" s="179">
        <v>0</v>
      </c>
      <c r="Q841" s="179">
        <f>ROUND(E841*P841,2)</f>
        <v>0</v>
      </c>
      <c r="R841" s="179"/>
      <c r="S841" s="179" t="s">
        <v>322</v>
      </c>
      <c r="T841" s="180" t="s">
        <v>291</v>
      </c>
      <c r="U841" s="160">
        <v>0</v>
      </c>
      <c r="V841" s="160">
        <f>ROUND(E841*U841,2)</f>
        <v>0</v>
      </c>
      <c r="W841" s="160"/>
      <c r="X841" s="150"/>
      <c r="Y841" s="150"/>
      <c r="Z841" s="150"/>
      <c r="AA841" s="150"/>
      <c r="AB841" s="150"/>
      <c r="AC841" s="150"/>
      <c r="AD841" s="150"/>
      <c r="AE841" s="150"/>
      <c r="AF841" s="150"/>
      <c r="AG841" s="150" t="s">
        <v>472</v>
      </c>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57"/>
      <c r="B842" s="158"/>
      <c r="C842" s="242"/>
      <c r="D842" s="243"/>
      <c r="E842" s="243"/>
      <c r="F842" s="243"/>
      <c r="G842" s="243"/>
      <c r="H842" s="160"/>
      <c r="I842" s="160"/>
      <c r="J842" s="160"/>
      <c r="K842" s="160"/>
      <c r="L842" s="160"/>
      <c r="M842" s="160"/>
      <c r="N842" s="160"/>
      <c r="O842" s="160"/>
      <c r="P842" s="160"/>
      <c r="Q842" s="160"/>
      <c r="R842" s="160"/>
      <c r="S842" s="160"/>
      <c r="T842" s="160"/>
      <c r="U842" s="160"/>
      <c r="V842" s="160"/>
      <c r="W842" s="160"/>
      <c r="X842" s="150"/>
      <c r="Y842" s="150"/>
      <c r="Z842" s="150"/>
      <c r="AA842" s="150"/>
      <c r="AB842" s="150"/>
      <c r="AC842" s="150"/>
      <c r="AD842" s="150"/>
      <c r="AE842" s="150"/>
      <c r="AF842" s="150"/>
      <c r="AG842" s="150" t="s">
        <v>295</v>
      </c>
      <c r="AH842" s="150"/>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ht="22.5" outlineLevel="1" x14ac:dyDescent="0.2">
      <c r="A843" s="174">
        <v>396</v>
      </c>
      <c r="B843" s="175" t="s">
        <v>2450</v>
      </c>
      <c r="C843" s="185" t="s">
        <v>2451</v>
      </c>
      <c r="D843" s="176" t="s">
        <v>432</v>
      </c>
      <c r="E843" s="177">
        <v>215</v>
      </c>
      <c r="F843" s="178"/>
      <c r="G843" s="179">
        <f>ROUND(E843*F843,2)</f>
        <v>0</v>
      </c>
      <c r="H843" s="178"/>
      <c r="I843" s="179">
        <f>ROUND(E843*H843,2)</f>
        <v>0</v>
      </c>
      <c r="J843" s="178"/>
      <c r="K843" s="179">
        <f>ROUND(E843*J843,2)</f>
        <v>0</v>
      </c>
      <c r="L843" s="179">
        <v>21</v>
      </c>
      <c r="M843" s="179">
        <f>G843*(1+L843/100)</f>
        <v>0</v>
      </c>
      <c r="N843" s="179">
        <v>0</v>
      </c>
      <c r="O843" s="179">
        <f>ROUND(E843*N843,2)</f>
        <v>0</v>
      </c>
      <c r="P843" s="179">
        <v>0</v>
      </c>
      <c r="Q843" s="179">
        <f>ROUND(E843*P843,2)</f>
        <v>0</v>
      </c>
      <c r="R843" s="179"/>
      <c r="S843" s="179" t="s">
        <v>322</v>
      </c>
      <c r="T843" s="180" t="s">
        <v>291</v>
      </c>
      <c r="U843" s="160">
        <v>0</v>
      </c>
      <c r="V843" s="160">
        <f>ROUND(E843*U843,2)</f>
        <v>0</v>
      </c>
      <c r="W843" s="160"/>
      <c r="X843" s="150"/>
      <c r="Y843" s="150"/>
      <c r="Z843" s="150"/>
      <c r="AA843" s="150"/>
      <c r="AB843" s="150"/>
      <c r="AC843" s="150"/>
      <c r="AD843" s="150"/>
      <c r="AE843" s="150"/>
      <c r="AF843" s="150"/>
      <c r="AG843" s="150" t="s">
        <v>472</v>
      </c>
      <c r="AH843" s="150"/>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
      <c r="A844" s="157"/>
      <c r="B844" s="158"/>
      <c r="C844" s="242"/>
      <c r="D844" s="243"/>
      <c r="E844" s="243"/>
      <c r="F844" s="243"/>
      <c r="G844" s="243"/>
      <c r="H844" s="160"/>
      <c r="I844" s="160"/>
      <c r="J844" s="160"/>
      <c r="K844" s="160"/>
      <c r="L844" s="160"/>
      <c r="M844" s="160"/>
      <c r="N844" s="160"/>
      <c r="O844" s="160"/>
      <c r="P844" s="160"/>
      <c r="Q844" s="160"/>
      <c r="R844" s="160"/>
      <c r="S844" s="160"/>
      <c r="T844" s="160"/>
      <c r="U844" s="160"/>
      <c r="V844" s="160"/>
      <c r="W844" s="160"/>
      <c r="X844" s="150"/>
      <c r="Y844" s="150"/>
      <c r="Z844" s="150"/>
      <c r="AA844" s="150"/>
      <c r="AB844" s="150"/>
      <c r="AC844" s="150"/>
      <c r="AD844" s="150"/>
      <c r="AE844" s="150"/>
      <c r="AF844" s="150"/>
      <c r="AG844" s="150" t="s">
        <v>295</v>
      </c>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ht="22.5" outlineLevel="1" x14ac:dyDescent="0.2">
      <c r="A845" s="174">
        <v>397</v>
      </c>
      <c r="B845" s="175" t="s">
        <v>2452</v>
      </c>
      <c r="C845" s="185" t="s">
        <v>2453</v>
      </c>
      <c r="D845" s="176" t="s">
        <v>432</v>
      </c>
      <c r="E845" s="177">
        <v>190</v>
      </c>
      <c r="F845" s="178"/>
      <c r="G845" s="179">
        <f>ROUND(E845*F845,2)</f>
        <v>0</v>
      </c>
      <c r="H845" s="178"/>
      <c r="I845" s="179">
        <f>ROUND(E845*H845,2)</f>
        <v>0</v>
      </c>
      <c r="J845" s="178"/>
      <c r="K845" s="179">
        <f>ROUND(E845*J845,2)</f>
        <v>0</v>
      </c>
      <c r="L845" s="179">
        <v>21</v>
      </c>
      <c r="M845" s="179">
        <f>G845*(1+L845/100)</f>
        <v>0</v>
      </c>
      <c r="N845" s="179">
        <v>0</v>
      </c>
      <c r="O845" s="179">
        <f>ROUND(E845*N845,2)</f>
        <v>0</v>
      </c>
      <c r="P845" s="179">
        <v>0</v>
      </c>
      <c r="Q845" s="179">
        <f>ROUND(E845*P845,2)</f>
        <v>0</v>
      </c>
      <c r="R845" s="179"/>
      <c r="S845" s="179" t="s">
        <v>322</v>
      </c>
      <c r="T845" s="180" t="s">
        <v>291</v>
      </c>
      <c r="U845" s="160">
        <v>0</v>
      </c>
      <c r="V845" s="160">
        <f>ROUND(E845*U845,2)</f>
        <v>0</v>
      </c>
      <c r="W845" s="160"/>
      <c r="X845" s="150"/>
      <c r="Y845" s="150"/>
      <c r="Z845" s="150"/>
      <c r="AA845" s="150"/>
      <c r="AB845" s="150"/>
      <c r="AC845" s="150"/>
      <c r="AD845" s="150"/>
      <c r="AE845" s="150"/>
      <c r="AF845" s="150"/>
      <c r="AG845" s="150" t="s">
        <v>472</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1" x14ac:dyDescent="0.2">
      <c r="A846" s="157"/>
      <c r="B846" s="158"/>
      <c r="C846" s="242"/>
      <c r="D846" s="243"/>
      <c r="E846" s="243"/>
      <c r="F846" s="243"/>
      <c r="G846" s="243"/>
      <c r="H846" s="160"/>
      <c r="I846" s="160"/>
      <c r="J846" s="160"/>
      <c r="K846" s="160"/>
      <c r="L846" s="160"/>
      <c r="M846" s="160"/>
      <c r="N846" s="160"/>
      <c r="O846" s="160"/>
      <c r="P846" s="160"/>
      <c r="Q846" s="160"/>
      <c r="R846" s="160"/>
      <c r="S846" s="160"/>
      <c r="T846" s="160"/>
      <c r="U846" s="160"/>
      <c r="V846" s="160"/>
      <c r="W846" s="160"/>
      <c r="X846" s="150"/>
      <c r="Y846" s="150"/>
      <c r="Z846" s="150"/>
      <c r="AA846" s="150"/>
      <c r="AB846" s="150"/>
      <c r="AC846" s="150"/>
      <c r="AD846" s="150"/>
      <c r="AE846" s="150"/>
      <c r="AF846" s="150"/>
      <c r="AG846" s="150" t="s">
        <v>295</v>
      </c>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ht="22.5" outlineLevel="1" x14ac:dyDescent="0.2">
      <c r="A847" s="174">
        <v>398</v>
      </c>
      <c r="B847" s="175" t="s">
        <v>2454</v>
      </c>
      <c r="C847" s="185" t="s">
        <v>2455</v>
      </c>
      <c r="D847" s="176" t="s">
        <v>432</v>
      </c>
      <c r="E847" s="177">
        <v>190</v>
      </c>
      <c r="F847" s="178"/>
      <c r="G847" s="179">
        <f>ROUND(E847*F847,2)</f>
        <v>0</v>
      </c>
      <c r="H847" s="178"/>
      <c r="I847" s="179">
        <f>ROUND(E847*H847,2)</f>
        <v>0</v>
      </c>
      <c r="J847" s="178"/>
      <c r="K847" s="179">
        <f>ROUND(E847*J847,2)</f>
        <v>0</v>
      </c>
      <c r="L847" s="179">
        <v>21</v>
      </c>
      <c r="M847" s="179">
        <f>G847*(1+L847/100)</f>
        <v>0</v>
      </c>
      <c r="N847" s="179">
        <v>0</v>
      </c>
      <c r="O847" s="179">
        <f>ROUND(E847*N847,2)</f>
        <v>0</v>
      </c>
      <c r="P847" s="179">
        <v>0</v>
      </c>
      <c r="Q847" s="179">
        <f>ROUND(E847*P847,2)</f>
        <v>0</v>
      </c>
      <c r="R847" s="179"/>
      <c r="S847" s="179" t="s">
        <v>322</v>
      </c>
      <c r="T847" s="180" t="s">
        <v>291</v>
      </c>
      <c r="U847" s="160">
        <v>0</v>
      </c>
      <c r="V847" s="160">
        <f>ROUND(E847*U847,2)</f>
        <v>0</v>
      </c>
      <c r="W847" s="160"/>
      <c r="X847" s="150"/>
      <c r="Y847" s="150"/>
      <c r="Z847" s="150"/>
      <c r="AA847" s="150"/>
      <c r="AB847" s="150"/>
      <c r="AC847" s="150"/>
      <c r="AD847" s="150"/>
      <c r="AE847" s="150"/>
      <c r="AF847" s="150"/>
      <c r="AG847" s="150" t="s">
        <v>472</v>
      </c>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242"/>
      <c r="D848" s="243"/>
      <c r="E848" s="243"/>
      <c r="F848" s="243"/>
      <c r="G848" s="243"/>
      <c r="H848" s="160"/>
      <c r="I848" s="160"/>
      <c r="J848" s="160"/>
      <c r="K848" s="160"/>
      <c r="L848" s="160"/>
      <c r="M848" s="160"/>
      <c r="N848" s="160"/>
      <c r="O848" s="160"/>
      <c r="P848" s="160"/>
      <c r="Q848" s="160"/>
      <c r="R848" s="160"/>
      <c r="S848" s="160"/>
      <c r="T848" s="160"/>
      <c r="U848" s="160"/>
      <c r="V848" s="160"/>
      <c r="W848" s="160"/>
      <c r="X848" s="150"/>
      <c r="Y848" s="150"/>
      <c r="Z848" s="150"/>
      <c r="AA848" s="150"/>
      <c r="AB848" s="150"/>
      <c r="AC848" s="150"/>
      <c r="AD848" s="150"/>
      <c r="AE848" s="150"/>
      <c r="AF848" s="150"/>
      <c r="AG848" s="150" t="s">
        <v>295</v>
      </c>
      <c r="AH848" s="150"/>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74">
        <v>399</v>
      </c>
      <c r="B849" s="175" t="s">
        <v>2456</v>
      </c>
      <c r="C849" s="185" t="s">
        <v>2457</v>
      </c>
      <c r="D849" s="176" t="s">
        <v>432</v>
      </c>
      <c r="E849" s="177">
        <v>590</v>
      </c>
      <c r="F849" s="178"/>
      <c r="G849" s="179">
        <f>ROUND(E849*F849,2)</f>
        <v>0</v>
      </c>
      <c r="H849" s="178"/>
      <c r="I849" s="179">
        <f>ROUND(E849*H849,2)</f>
        <v>0</v>
      </c>
      <c r="J849" s="178"/>
      <c r="K849" s="179">
        <f>ROUND(E849*J849,2)</f>
        <v>0</v>
      </c>
      <c r="L849" s="179">
        <v>21</v>
      </c>
      <c r="M849" s="179">
        <f>G849*(1+L849/100)</f>
        <v>0</v>
      </c>
      <c r="N849" s="179">
        <v>0</v>
      </c>
      <c r="O849" s="179">
        <f>ROUND(E849*N849,2)</f>
        <v>0</v>
      </c>
      <c r="P849" s="179">
        <v>0</v>
      </c>
      <c r="Q849" s="179">
        <f>ROUND(E849*P849,2)</f>
        <v>0</v>
      </c>
      <c r="R849" s="179"/>
      <c r="S849" s="179" t="s">
        <v>322</v>
      </c>
      <c r="T849" s="180" t="s">
        <v>291</v>
      </c>
      <c r="U849" s="160">
        <v>0</v>
      </c>
      <c r="V849" s="160">
        <f>ROUND(E849*U849,2)</f>
        <v>0</v>
      </c>
      <c r="W849" s="160"/>
      <c r="X849" s="150"/>
      <c r="Y849" s="150"/>
      <c r="Z849" s="150"/>
      <c r="AA849" s="150"/>
      <c r="AB849" s="150"/>
      <c r="AC849" s="150"/>
      <c r="AD849" s="150"/>
      <c r="AE849" s="150"/>
      <c r="AF849" s="150"/>
      <c r="AG849" s="150" t="s">
        <v>472</v>
      </c>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
      <c r="A850" s="157"/>
      <c r="B850" s="158"/>
      <c r="C850" s="242"/>
      <c r="D850" s="243"/>
      <c r="E850" s="243"/>
      <c r="F850" s="243"/>
      <c r="G850" s="243"/>
      <c r="H850" s="160"/>
      <c r="I850" s="160"/>
      <c r="J850" s="160"/>
      <c r="K850" s="160"/>
      <c r="L850" s="160"/>
      <c r="M850" s="160"/>
      <c r="N850" s="160"/>
      <c r="O850" s="160"/>
      <c r="P850" s="160"/>
      <c r="Q850" s="160"/>
      <c r="R850" s="160"/>
      <c r="S850" s="160"/>
      <c r="T850" s="160"/>
      <c r="U850" s="160"/>
      <c r="V850" s="160"/>
      <c r="W850" s="160"/>
      <c r="X850" s="150"/>
      <c r="Y850" s="150"/>
      <c r="Z850" s="150"/>
      <c r="AA850" s="150"/>
      <c r="AB850" s="150"/>
      <c r="AC850" s="150"/>
      <c r="AD850" s="150"/>
      <c r="AE850" s="150"/>
      <c r="AF850" s="150"/>
      <c r="AG850" s="150" t="s">
        <v>295</v>
      </c>
      <c r="AH850" s="150"/>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
      <c r="A851" s="174">
        <v>400</v>
      </c>
      <c r="B851" s="175" t="s">
        <v>2458</v>
      </c>
      <c r="C851" s="185" t="s">
        <v>2459</v>
      </c>
      <c r="D851" s="176" t="s">
        <v>856</v>
      </c>
      <c r="E851" s="177">
        <v>235</v>
      </c>
      <c r="F851" s="178"/>
      <c r="G851" s="179">
        <f>ROUND(E851*F851,2)</f>
        <v>0</v>
      </c>
      <c r="H851" s="178"/>
      <c r="I851" s="179">
        <f>ROUND(E851*H851,2)</f>
        <v>0</v>
      </c>
      <c r="J851" s="178"/>
      <c r="K851" s="179">
        <f>ROUND(E851*J851,2)</f>
        <v>0</v>
      </c>
      <c r="L851" s="179">
        <v>21</v>
      </c>
      <c r="M851" s="179">
        <f>G851*(1+L851/100)</f>
        <v>0</v>
      </c>
      <c r="N851" s="179">
        <v>0</v>
      </c>
      <c r="O851" s="179">
        <f>ROUND(E851*N851,2)</f>
        <v>0</v>
      </c>
      <c r="P851" s="179">
        <v>0</v>
      </c>
      <c r="Q851" s="179">
        <f>ROUND(E851*P851,2)</f>
        <v>0</v>
      </c>
      <c r="R851" s="179"/>
      <c r="S851" s="179" t="s">
        <v>322</v>
      </c>
      <c r="T851" s="180" t="s">
        <v>291</v>
      </c>
      <c r="U851" s="160">
        <v>0</v>
      </c>
      <c r="V851" s="160">
        <f>ROUND(E851*U851,2)</f>
        <v>0</v>
      </c>
      <c r="W851" s="160"/>
      <c r="X851" s="150"/>
      <c r="Y851" s="150"/>
      <c r="Z851" s="150"/>
      <c r="AA851" s="150"/>
      <c r="AB851" s="150"/>
      <c r="AC851" s="150"/>
      <c r="AD851" s="150"/>
      <c r="AE851" s="150"/>
      <c r="AF851" s="150"/>
      <c r="AG851" s="150" t="s">
        <v>472</v>
      </c>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57"/>
      <c r="B852" s="158"/>
      <c r="C852" s="242"/>
      <c r="D852" s="243"/>
      <c r="E852" s="243"/>
      <c r="F852" s="243"/>
      <c r="G852" s="243"/>
      <c r="H852" s="160"/>
      <c r="I852" s="160"/>
      <c r="J852" s="160"/>
      <c r="K852" s="160"/>
      <c r="L852" s="160"/>
      <c r="M852" s="160"/>
      <c r="N852" s="160"/>
      <c r="O852" s="160"/>
      <c r="P852" s="160"/>
      <c r="Q852" s="160"/>
      <c r="R852" s="160"/>
      <c r="S852" s="160"/>
      <c r="T852" s="160"/>
      <c r="U852" s="160"/>
      <c r="V852" s="160"/>
      <c r="W852" s="160"/>
      <c r="X852" s="150"/>
      <c r="Y852" s="150"/>
      <c r="Z852" s="150"/>
      <c r="AA852" s="150"/>
      <c r="AB852" s="150"/>
      <c r="AC852" s="150"/>
      <c r="AD852" s="150"/>
      <c r="AE852" s="150"/>
      <c r="AF852" s="150"/>
      <c r="AG852" s="150" t="s">
        <v>295</v>
      </c>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1" x14ac:dyDescent="0.2">
      <c r="A853" s="174">
        <v>401</v>
      </c>
      <c r="B853" s="175" t="s">
        <v>2460</v>
      </c>
      <c r="C853" s="185" t="s">
        <v>2461</v>
      </c>
      <c r="D853" s="176" t="s">
        <v>856</v>
      </c>
      <c r="E853" s="177">
        <v>4</v>
      </c>
      <c r="F853" s="178"/>
      <c r="G853" s="179">
        <f>ROUND(E853*F853,2)</f>
        <v>0</v>
      </c>
      <c r="H853" s="178"/>
      <c r="I853" s="179">
        <f>ROUND(E853*H853,2)</f>
        <v>0</v>
      </c>
      <c r="J853" s="178"/>
      <c r="K853" s="179">
        <f>ROUND(E853*J853,2)</f>
        <v>0</v>
      </c>
      <c r="L853" s="179">
        <v>21</v>
      </c>
      <c r="M853" s="179">
        <f>G853*(1+L853/100)</f>
        <v>0</v>
      </c>
      <c r="N853" s="179">
        <v>0</v>
      </c>
      <c r="O853" s="179">
        <f>ROUND(E853*N853,2)</f>
        <v>0</v>
      </c>
      <c r="P853" s="179">
        <v>0</v>
      </c>
      <c r="Q853" s="179">
        <f>ROUND(E853*P853,2)</f>
        <v>0</v>
      </c>
      <c r="R853" s="179"/>
      <c r="S853" s="179" t="s">
        <v>322</v>
      </c>
      <c r="T853" s="180" t="s">
        <v>291</v>
      </c>
      <c r="U853" s="160">
        <v>0</v>
      </c>
      <c r="V853" s="160">
        <f>ROUND(E853*U853,2)</f>
        <v>0</v>
      </c>
      <c r="W853" s="160"/>
      <c r="X853" s="150"/>
      <c r="Y853" s="150"/>
      <c r="Z853" s="150"/>
      <c r="AA853" s="150"/>
      <c r="AB853" s="150"/>
      <c r="AC853" s="150"/>
      <c r="AD853" s="150"/>
      <c r="AE853" s="150"/>
      <c r="AF853" s="150"/>
      <c r="AG853" s="150" t="s">
        <v>472</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57"/>
      <c r="B854" s="158"/>
      <c r="C854" s="242"/>
      <c r="D854" s="243"/>
      <c r="E854" s="243"/>
      <c r="F854" s="243"/>
      <c r="G854" s="243"/>
      <c r="H854" s="160"/>
      <c r="I854" s="160"/>
      <c r="J854" s="160"/>
      <c r="K854" s="160"/>
      <c r="L854" s="160"/>
      <c r="M854" s="160"/>
      <c r="N854" s="160"/>
      <c r="O854" s="160"/>
      <c r="P854" s="160"/>
      <c r="Q854" s="160"/>
      <c r="R854" s="160"/>
      <c r="S854" s="160"/>
      <c r="T854" s="160"/>
      <c r="U854" s="160"/>
      <c r="V854" s="160"/>
      <c r="W854" s="160"/>
      <c r="X854" s="150"/>
      <c r="Y854" s="150"/>
      <c r="Z854" s="150"/>
      <c r="AA854" s="150"/>
      <c r="AB854" s="150"/>
      <c r="AC854" s="150"/>
      <c r="AD854" s="150"/>
      <c r="AE854" s="150"/>
      <c r="AF854" s="150"/>
      <c r="AG854" s="150" t="s">
        <v>295</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
      <c r="A855" s="174">
        <v>402</v>
      </c>
      <c r="B855" s="175" t="s">
        <v>2462</v>
      </c>
      <c r="C855" s="185" t="s">
        <v>2463</v>
      </c>
      <c r="D855" s="176" t="s">
        <v>856</v>
      </c>
      <c r="E855" s="177">
        <v>8</v>
      </c>
      <c r="F855" s="178"/>
      <c r="G855" s="179">
        <f>ROUND(E855*F855,2)</f>
        <v>0</v>
      </c>
      <c r="H855" s="178"/>
      <c r="I855" s="179">
        <f>ROUND(E855*H855,2)</f>
        <v>0</v>
      </c>
      <c r="J855" s="178"/>
      <c r="K855" s="179">
        <f>ROUND(E855*J855,2)</f>
        <v>0</v>
      </c>
      <c r="L855" s="179">
        <v>21</v>
      </c>
      <c r="M855" s="179">
        <f>G855*(1+L855/100)</f>
        <v>0</v>
      </c>
      <c r="N855" s="179">
        <v>0</v>
      </c>
      <c r="O855" s="179">
        <f>ROUND(E855*N855,2)</f>
        <v>0</v>
      </c>
      <c r="P855" s="179">
        <v>0</v>
      </c>
      <c r="Q855" s="179">
        <f>ROUND(E855*P855,2)</f>
        <v>0</v>
      </c>
      <c r="R855" s="179"/>
      <c r="S855" s="179" t="s">
        <v>322</v>
      </c>
      <c r="T855" s="180" t="s">
        <v>291</v>
      </c>
      <c r="U855" s="160">
        <v>0</v>
      </c>
      <c r="V855" s="160">
        <f>ROUND(E855*U855,2)</f>
        <v>0</v>
      </c>
      <c r="W855" s="160"/>
      <c r="X855" s="150"/>
      <c r="Y855" s="150"/>
      <c r="Z855" s="150"/>
      <c r="AA855" s="150"/>
      <c r="AB855" s="150"/>
      <c r="AC855" s="150"/>
      <c r="AD855" s="150"/>
      <c r="AE855" s="150"/>
      <c r="AF855" s="150"/>
      <c r="AG855" s="150" t="s">
        <v>472</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242"/>
      <c r="D856" s="243"/>
      <c r="E856" s="243"/>
      <c r="F856" s="243"/>
      <c r="G856" s="243"/>
      <c r="H856" s="160"/>
      <c r="I856" s="160"/>
      <c r="J856" s="160"/>
      <c r="K856" s="160"/>
      <c r="L856" s="160"/>
      <c r="M856" s="160"/>
      <c r="N856" s="160"/>
      <c r="O856" s="160"/>
      <c r="P856" s="160"/>
      <c r="Q856" s="160"/>
      <c r="R856" s="160"/>
      <c r="S856" s="160"/>
      <c r="T856" s="160"/>
      <c r="U856" s="160"/>
      <c r="V856" s="160"/>
      <c r="W856" s="160"/>
      <c r="X856" s="150"/>
      <c r="Y856" s="150"/>
      <c r="Z856" s="150"/>
      <c r="AA856" s="150"/>
      <c r="AB856" s="150"/>
      <c r="AC856" s="150"/>
      <c r="AD856" s="150"/>
      <c r="AE856" s="150"/>
      <c r="AF856" s="150"/>
      <c r="AG856" s="150" t="s">
        <v>295</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1" x14ac:dyDescent="0.2">
      <c r="A857" s="174">
        <v>403</v>
      </c>
      <c r="B857" s="175" t="s">
        <v>2464</v>
      </c>
      <c r="C857" s="185" t="s">
        <v>2465</v>
      </c>
      <c r="D857" s="176" t="s">
        <v>856</v>
      </c>
      <c r="E857" s="177">
        <v>8</v>
      </c>
      <c r="F857" s="178"/>
      <c r="G857" s="179">
        <f>ROUND(E857*F857,2)</f>
        <v>0</v>
      </c>
      <c r="H857" s="178"/>
      <c r="I857" s="179">
        <f>ROUND(E857*H857,2)</f>
        <v>0</v>
      </c>
      <c r="J857" s="178"/>
      <c r="K857" s="179">
        <f>ROUND(E857*J857,2)</f>
        <v>0</v>
      </c>
      <c r="L857" s="179">
        <v>21</v>
      </c>
      <c r="M857" s="179">
        <f>G857*(1+L857/100)</f>
        <v>0</v>
      </c>
      <c r="N857" s="179">
        <v>0</v>
      </c>
      <c r="O857" s="179">
        <f>ROUND(E857*N857,2)</f>
        <v>0</v>
      </c>
      <c r="P857" s="179">
        <v>0</v>
      </c>
      <c r="Q857" s="179">
        <f>ROUND(E857*P857,2)</f>
        <v>0</v>
      </c>
      <c r="R857" s="179"/>
      <c r="S857" s="179" t="s">
        <v>322</v>
      </c>
      <c r="T857" s="180" t="s">
        <v>291</v>
      </c>
      <c r="U857" s="160">
        <v>0</v>
      </c>
      <c r="V857" s="160">
        <f>ROUND(E857*U857,2)</f>
        <v>0</v>
      </c>
      <c r="W857" s="160"/>
      <c r="X857" s="150"/>
      <c r="Y857" s="150"/>
      <c r="Z857" s="150"/>
      <c r="AA857" s="150"/>
      <c r="AB857" s="150"/>
      <c r="AC857" s="150"/>
      <c r="AD857" s="150"/>
      <c r="AE857" s="150"/>
      <c r="AF857" s="150"/>
      <c r="AG857" s="150" t="s">
        <v>472</v>
      </c>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242"/>
      <c r="D858" s="243"/>
      <c r="E858" s="243"/>
      <c r="F858" s="243"/>
      <c r="G858" s="243"/>
      <c r="H858" s="160"/>
      <c r="I858" s="160"/>
      <c r="J858" s="160"/>
      <c r="K858" s="160"/>
      <c r="L858" s="160"/>
      <c r="M858" s="160"/>
      <c r="N858" s="160"/>
      <c r="O858" s="160"/>
      <c r="P858" s="160"/>
      <c r="Q858" s="160"/>
      <c r="R858" s="160"/>
      <c r="S858" s="160"/>
      <c r="T858" s="160"/>
      <c r="U858" s="160"/>
      <c r="V858" s="160"/>
      <c r="W858" s="160"/>
      <c r="X858" s="150"/>
      <c r="Y858" s="150"/>
      <c r="Z858" s="150"/>
      <c r="AA858" s="150"/>
      <c r="AB858" s="150"/>
      <c r="AC858" s="150"/>
      <c r="AD858" s="150"/>
      <c r="AE858" s="150"/>
      <c r="AF858" s="150"/>
      <c r="AG858" s="150" t="s">
        <v>295</v>
      </c>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1" x14ac:dyDescent="0.2">
      <c r="A859" s="174">
        <v>404</v>
      </c>
      <c r="B859" s="175" t="s">
        <v>2466</v>
      </c>
      <c r="C859" s="185" t="s">
        <v>2467</v>
      </c>
      <c r="D859" s="176" t="s">
        <v>856</v>
      </c>
      <c r="E859" s="177">
        <v>8</v>
      </c>
      <c r="F859" s="178"/>
      <c r="G859" s="179">
        <f>ROUND(E859*F859,2)</f>
        <v>0</v>
      </c>
      <c r="H859" s="178"/>
      <c r="I859" s="179">
        <f>ROUND(E859*H859,2)</f>
        <v>0</v>
      </c>
      <c r="J859" s="178"/>
      <c r="K859" s="179">
        <f>ROUND(E859*J859,2)</f>
        <v>0</v>
      </c>
      <c r="L859" s="179">
        <v>21</v>
      </c>
      <c r="M859" s="179">
        <f>G859*(1+L859/100)</f>
        <v>0</v>
      </c>
      <c r="N859" s="179">
        <v>0</v>
      </c>
      <c r="O859" s="179">
        <f>ROUND(E859*N859,2)</f>
        <v>0</v>
      </c>
      <c r="P859" s="179">
        <v>0</v>
      </c>
      <c r="Q859" s="179">
        <f>ROUND(E859*P859,2)</f>
        <v>0</v>
      </c>
      <c r="R859" s="179"/>
      <c r="S859" s="179" t="s">
        <v>322</v>
      </c>
      <c r="T859" s="180" t="s">
        <v>291</v>
      </c>
      <c r="U859" s="160">
        <v>0</v>
      </c>
      <c r="V859" s="160">
        <f>ROUND(E859*U859,2)</f>
        <v>0</v>
      </c>
      <c r="W859" s="160"/>
      <c r="X859" s="150"/>
      <c r="Y859" s="150"/>
      <c r="Z859" s="150"/>
      <c r="AA859" s="150"/>
      <c r="AB859" s="150"/>
      <c r="AC859" s="150"/>
      <c r="AD859" s="150"/>
      <c r="AE859" s="150"/>
      <c r="AF859" s="150"/>
      <c r="AG859" s="150" t="s">
        <v>472</v>
      </c>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242"/>
      <c r="D860" s="243"/>
      <c r="E860" s="243"/>
      <c r="F860" s="243"/>
      <c r="G860" s="243"/>
      <c r="H860" s="160"/>
      <c r="I860" s="160"/>
      <c r="J860" s="160"/>
      <c r="K860" s="160"/>
      <c r="L860" s="160"/>
      <c r="M860" s="160"/>
      <c r="N860" s="160"/>
      <c r="O860" s="160"/>
      <c r="P860" s="160"/>
      <c r="Q860" s="160"/>
      <c r="R860" s="160"/>
      <c r="S860" s="160"/>
      <c r="T860" s="160"/>
      <c r="U860" s="160"/>
      <c r="V860" s="160"/>
      <c r="W860" s="160"/>
      <c r="X860" s="150"/>
      <c r="Y860" s="150"/>
      <c r="Z860" s="150"/>
      <c r="AA860" s="150"/>
      <c r="AB860" s="150"/>
      <c r="AC860" s="150"/>
      <c r="AD860" s="150"/>
      <c r="AE860" s="150"/>
      <c r="AF860" s="150"/>
      <c r="AG860" s="150" t="s">
        <v>295</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
      <c r="A861" s="174">
        <v>405</v>
      </c>
      <c r="B861" s="175" t="s">
        <v>2468</v>
      </c>
      <c r="C861" s="185" t="s">
        <v>2469</v>
      </c>
      <c r="D861" s="176" t="s">
        <v>384</v>
      </c>
      <c r="E861" s="177">
        <v>7</v>
      </c>
      <c r="F861" s="178"/>
      <c r="G861" s="179">
        <f>ROUND(E861*F861,2)</f>
        <v>0</v>
      </c>
      <c r="H861" s="178"/>
      <c r="I861" s="179">
        <f>ROUND(E861*H861,2)</f>
        <v>0</v>
      </c>
      <c r="J861" s="178"/>
      <c r="K861" s="179">
        <f>ROUND(E861*J861,2)</f>
        <v>0</v>
      </c>
      <c r="L861" s="179">
        <v>21</v>
      </c>
      <c r="M861" s="179">
        <f>G861*(1+L861/100)</f>
        <v>0</v>
      </c>
      <c r="N861" s="179">
        <v>0</v>
      </c>
      <c r="O861" s="179">
        <f>ROUND(E861*N861,2)</f>
        <v>0</v>
      </c>
      <c r="P861" s="179">
        <v>0</v>
      </c>
      <c r="Q861" s="179">
        <f>ROUND(E861*P861,2)</f>
        <v>0</v>
      </c>
      <c r="R861" s="179"/>
      <c r="S861" s="179" t="s">
        <v>322</v>
      </c>
      <c r="T861" s="180" t="s">
        <v>291</v>
      </c>
      <c r="U861" s="160">
        <v>0</v>
      </c>
      <c r="V861" s="160">
        <f>ROUND(E861*U861,2)</f>
        <v>0</v>
      </c>
      <c r="W861" s="160"/>
      <c r="X861" s="150"/>
      <c r="Y861" s="150"/>
      <c r="Z861" s="150"/>
      <c r="AA861" s="150"/>
      <c r="AB861" s="150"/>
      <c r="AC861" s="150"/>
      <c r="AD861" s="150"/>
      <c r="AE861" s="150"/>
      <c r="AF861" s="150"/>
      <c r="AG861" s="150" t="s">
        <v>472</v>
      </c>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242"/>
      <c r="D862" s="243"/>
      <c r="E862" s="243"/>
      <c r="F862" s="243"/>
      <c r="G862" s="243"/>
      <c r="H862" s="160"/>
      <c r="I862" s="160"/>
      <c r="J862" s="160"/>
      <c r="K862" s="160"/>
      <c r="L862" s="160"/>
      <c r="M862" s="160"/>
      <c r="N862" s="160"/>
      <c r="O862" s="160"/>
      <c r="P862" s="160"/>
      <c r="Q862" s="160"/>
      <c r="R862" s="160"/>
      <c r="S862" s="160"/>
      <c r="T862" s="160"/>
      <c r="U862" s="160"/>
      <c r="V862" s="160"/>
      <c r="W862" s="160"/>
      <c r="X862" s="150"/>
      <c r="Y862" s="150"/>
      <c r="Z862" s="150"/>
      <c r="AA862" s="150"/>
      <c r="AB862" s="150"/>
      <c r="AC862" s="150"/>
      <c r="AD862" s="150"/>
      <c r="AE862" s="150"/>
      <c r="AF862" s="150"/>
      <c r="AG862" s="150" t="s">
        <v>295</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ht="22.5" outlineLevel="1" x14ac:dyDescent="0.2">
      <c r="A863" s="174">
        <v>406</v>
      </c>
      <c r="B863" s="175" t="s">
        <v>2470</v>
      </c>
      <c r="C863" s="185" t="s">
        <v>2471</v>
      </c>
      <c r="D863" s="176" t="s">
        <v>432</v>
      </c>
      <c r="E863" s="177">
        <v>190</v>
      </c>
      <c r="F863" s="178"/>
      <c r="G863" s="179">
        <f>ROUND(E863*F863,2)</f>
        <v>0</v>
      </c>
      <c r="H863" s="178"/>
      <c r="I863" s="179">
        <f>ROUND(E863*H863,2)</f>
        <v>0</v>
      </c>
      <c r="J863" s="178"/>
      <c r="K863" s="179">
        <f>ROUND(E863*J863,2)</f>
        <v>0</v>
      </c>
      <c r="L863" s="179">
        <v>21</v>
      </c>
      <c r="M863" s="179">
        <f>G863*(1+L863/100)</f>
        <v>0</v>
      </c>
      <c r="N863" s="179">
        <v>0</v>
      </c>
      <c r="O863" s="179">
        <f>ROUND(E863*N863,2)</f>
        <v>0</v>
      </c>
      <c r="P863" s="179">
        <v>0</v>
      </c>
      <c r="Q863" s="179">
        <f>ROUND(E863*P863,2)</f>
        <v>0</v>
      </c>
      <c r="R863" s="179"/>
      <c r="S863" s="179" t="s">
        <v>322</v>
      </c>
      <c r="T863" s="180" t="s">
        <v>291</v>
      </c>
      <c r="U863" s="160">
        <v>0</v>
      </c>
      <c r="V863" s="160">
        <f>ROUND(E863*U863,2)</f>
        <v>0</v>
      </c>
      <c r="W863" s="160"/>
      <c r="X863" s="150"/>
      <c r="Y863" s="150"/>
      <c r="Z863" s="150"/>
      <c r="AA863" s="150"/>
      <c r="AB863" s="150"/>
      <c r="AC863" s="150"/>
      <c r="AD863" s="150"/>
      <c r="AE863" s="150"/>
      <c r="AF863" s="150"/>
      <c r="AG863" s="150" t="s">
        <v>472</v>
      </c>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242"/>
      <c r="D864" s="243"/>
      <c r="E864" s="243"/>
      <c r="F864" s="243"/>
      <c r="G864" s="243"/>
      <c r="H864" s="160"/>
      <c r="I864" s="160"/>
      <c r="J864" s="160"/>
      <c r="K864" s="160"/>
      <c r="L864" s="160"/>
      <c r="M864" s="160"/>
      <c r="N864" s="160"/>
      <c r="O864" s="160"/>
      <c r="P864" s="160"/>
      <c r="Q864" s="160"/>
      <c r="R864" s="160"/>
      <c r="S864" s="160"/>
      <c r="T864" s="160"/>
      <c r="U864" s="160"/>
      <c r="V864" s="160"/>
      <c r="W864" s="160"/>
      <c r="X864" s="150"/>
      <c r="Y864" s="150"/>
      <c r="Z864" s="150"/>
      <c r="AA864" s="150"/>
      <c r="AB864" s="150"/>
      <c r="AC864" s="150"/>
      <c r="AD864" s="150"/>
      <c r="AE864" s="150"/>
      <c r="AF864" s="150"/>
      <c r="AG864" s="150" t="s">
        <v>295</v>
      </c>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ht="22.5" outlineLevel="1" x14ac:dyDescent="0.2">
      <c r="A865" s="174">
        <v>407</v>
      </c>
      <c r="B865" s="175" t="s">
        <v>2472</v>
      </c>
      <c r="C865" s="185" t="s">
        <v>2473</v>
      </c>
      <c r="D865" s="176" t="s">
        <v>432</v>
      </c>
      <c r="E865" s="177">
        <v>30</v>
      </c>
      <c r="F865" s="178"/>
      <c r="G865" s="179">
        <f>ROUND(E865*F865,2)</f>
        <v>0</v>
      </c>
      <c r="H865" s="178"/>
      <c r="I865" s="179">
        <f>ROUND(E865*H865,2)</f>
        <v>0</v>
      </c>
      <c r="J865" s="178"/>
      <c r="K865" s="179">
        <f>ROUND(E865*J865,2)</f>
        <v>0</v>
      </c>
      <c r="L865" s="179">
        <v>21</v>
      </c>
      <c r="M865" s="179">
        <f>G865*(1+L865/100)</f>
        <v>0</v>
      </c>
      <c r="N865" s="179">
        <v>0</v>
      </c>
      <c r="O865" s="179">
        <f>ROUND(E865*N865,2)</f>
        <v>0</v>
      </c>
      <c r="P865" s="179">
        <v>0</v>
      </c>
      <c r="Q865" s="179">
        <f>ROUND(E865*P865,2)</f>
        <v>0</v>
      </c>
      <c r="R865" s="179"/>
      <c r="S865" s="179" t="s">
        <v>322</v>
      </c>
      <c r="T865" s="180" t="s">
        <v>291</v>
      </c>
      <c r="U865" s="160">
        <v>0</v>
      </c>
      <c r="V865" s="160">
        <f>ROUND(E865*U865,2)</f>
        <v>0</v>
      </c>
      <c r="W865" s="160"/>
      <c r="X865" s="150"/>
      <c r="Y865" s="150"/>
      <c r="Z865" s="150"/>
      <c r="AA865" s="150"/>
      <c r="AB865" s="150"/>
      <c r="AC865" s="150"/>
      <c r="AD865" s="150"/>
      <c r="AE865" s="150"/>
      <c r="AF865" s="150"/>
      <c r="AG865" s="150" t="s">
        <v>472</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242"/>
      <c r="D866" s="243"/>
      <c r="E866" s="243"/>
      <c r="F866" s="243"/>
      <c r="G866" s="243"/>
      <c r="H866" s="160"/>
      <c r="I866" s="160"/>
      <c r="J866" s="160"/>
      <c r="K866" s="160"/>
      <c r="L866" s="160"/>
      <c r="M866" s="160"/>
      <c r="N866" s="160"/>
      <c r="O866" s="160"/>
      <c r="P866" s="160"/>
      <c r="Q866" s="160"/>
      <c r="R866" s="160"/>
      <c r="S866" s="160"/>
      <c r="T866" s="160"/>
      <c r="U866" s="160"/>
      <c r="V866" s="160"/>
      <c r="W866" s="160"/>
      <c r="X866" s="150"/>
      <c r="Y866" s="150"/>
      <c r="Z866" s="150"/>
      <c r="AA866" s="150"/>
      <c r="AB866" s="150"/>
      <c r="AC866" s="150"/>
      <c r="AD866" s="150"/>
      <c r="AE866" s="150"/>
      <c r="AF866" s="150"/>
      <c r="AG866" s="150" t="s">
        <v>295</v>
      </c>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ht="22.5" outlineLevel="1" x14ac:dyDescent="0.2">
      <c r="A867" s="174">
        <v>408</v>
      </c>
      <c r="B867" s="175" t="s">
        <v>2474</v>
      </c>
      <c r="C867" s="185" t="s">
        <v>2475</v>
      </c>
      <c r="D867" s="176" t="s">
        <v>432</v>
      </c>
      <c r="E867" s="177">
        <v>70</v>
      </c>
      <c r="F867" s="178"/>
      <c r="G867" s="179">
        <f>ROUND(E867*F867,2)</f>
        <v>0</v>
      </c>
      <c r="H867" s="178"/>
      <c r="I867" s="179">
        <f>ROUND(E867*H867,2)</f>
        <v>0</v>
      </c>
      <c r="J867" s="178"/>
      <c r="K867" s="179">
        <f>ROUND(E867*J867,2)</f>
        <v>0</v>
      </c>
      <c r="L867" s="179">
        <v>21</v>
      </c>
      <c r="M867" s="179">
        <f>G867*(1+L867/100)</f>
        <v>0</v>
      </c>
      <c r="N867" s="179">
        <v>0</v>
      </c>
      <c r="O867" s="179">
        <f>ROUND(E867*N867,2)</f>
        <v>0</v>
      </c>
      <c r="P867" s="179">
        <v>0</v>
      </c>
      <c r="Q867" s="179">
        <f>ROUND(E867*P867,2)</f>
        <v>0</v>
      </c>
      <c r="R867" s="179"/>
      <c r="S867" s="179" t="s">
        <v>322</v>
      </c>
      <c r="T867" s="180" t="s">
        <v>291</v>
      </c>
      <c r="U867" s="160">
        <v>0</v>
      </c>
      <c r="V867" s="160">
        <f>ROUND(E867*U867,2)</f>
        <v>0</v>
      </c>
      <c r="W867" s="160"/>
      <c r="X867" s="150"/>
      <c r="Y867" s="150"/>
      <c r="Z867" s="150"/>
      <c r="AA867" s="150"/>
      <c r="AB867" s="150"/>
      <c r="AC867" s="150"/>
      <c r="AD867" s="150"/>
      <c r="AE867" s="150"/>
      <c r="AF867" s="150"/>
      <c r="AG867" s="150" t="s">
        <v>472</v>
      </c>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c r="B868" s="158"/>
      <c r="C868" s="242"/>
      <c r="D868" s="243"/>
      <c r="E868" s="243"/>
      <c r="F868" s="243"/>
      <c r="G868" s="243"/>
      <c r="H868" s="160"/>
      <c r="I868" s="160"/>
      <c r="J868" s="160"/>
      <c r="K868" s="160"/>
      <c r="L868" s="160"/>
      <c r="M868" s="160"/>
      <c r="N868" s="160"/>
      <c r="O868" s="160"/>
      <c r="P868" s="160"/>
      <c r="Q868" s="160"/>
      <c r="R868" s="160"/>
      <c r="S868" s="160"/>
      <c r="T868" s="160"/>
      <c r="U868" s="160"/>
      <c r="V868" s="160"/>
      <c r="W868" s="160"/>
      <c r="X868" s="150"/>
      <c r="Y868" s="150"/>
      <c r="Z868" s="150"/>
      <c r="AA868" s="150"/>
      <c r="AB868" s="150"/>
      <c r="AC868" s="150"/>
      <c r="AD868" s="150"/>
      <c r="AE868" s="150"/>
      <c r="AF868" s="150"/>
      <c r="AG868" s="150" t="s">
        <v>295</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ht="22.5" outlineLevel="1" x14ac:dyDescent="0.2">
      <c r="A869" s="174">
        <v>409</v>
      </c>
      <c r="B869" s="175" t="s">
        <v>2476</v>
      </c>
      <c r="C869" s="185" t="s">
        <v>2477</v>
      </c>
      <c r="D869" s="176" t="s">
        <v>432</v>
      </c>
      <c r="E869" s="177">
        <v>180</v>
      </c>
      <c r="F869" s="178"/>
      <c r="G869" s="179">
        <f>ROUND(E869*F869,2)</f>
        <v>0</v>
      </c>
      <c r="H869" s="178"/>
      <c r="I869" s="179">
        <f>ROUND(E869*H869,2)</f>
        <v>0</v>
      </c>
      <c r="J869" s="178"/>
      <c r="K869" s="179">
        <f>ROUND(E869*J869,2)</f>
        <v>0</v>
      </c>
      <c r="L869" s="179">
        <v>21</v>
      </c>
      <c r="M869" s="179">
        <f>G869*(1+L869/100)</f>
        <v>0</v>
      </c>
      <c r="N869" s="179">
        <v>0</v>
      </c>
      <c r="O869" s="179">
        <f>ROUND(E869*N869,2)</f>
        <v>0</v>
      </c>
      <c r="P869" s="179">
        <v>0</v>
      </c>
      <c r="Q869" s="179">
        <f>ROUND(E869*P869,2)</f>
        <v>0</v>
      </c>
      <c r="R869" s="179"/>
      <c r="S869" s="179" t="s">
        <v>322</v>
      </c>
      <c r="T869" s="180" t="s">
        <v>291</v>
      </c>
      <c r="U869" s="160">
        <v>0</v>
      </c>
      <c r="V869" s="160">
        <f>ROUND(E869*U869,2)</f>
        <v>0</v>
      </c>
      <c r="W869" s="160"/>
      <c r="X869" s="150"/>
      <c r="Y869" s="150"/>
      <c r="Z869" s="150"/>
      <c r="AA869" s="150"/>
      <c r="AB869" s="150"/>
      <c r="AC869" s="150"/>
      <c r="AD869" s="150"/>
      <c r="AE869" s="150"/>
      <c r="AF869" s="150"/>
      <c r="AG869" s="150" t="s">
        <v>472</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
      <c r="A870" s="157"/>
      <c r="B870" s="158"/>
      <c r="C870" s="242"/>
      <c r="D870" s="243"/>
      <c r="E870" s="243"/>
      <c r="F870" s="243"/>
      <c r="G870" s="243"/>
      <c r="H870" s="160"/>
      <c r="I870" s="160"/>
      <c r="J870" s="160"/>
      <c r="K870" s="160"/>
      <c r="L870" s="160"/>
      <c r="M870" s="160"/>
      <c r="N870" s="160"/>
      <c r="O870" s="160"/>
      <c r="P870" s="160"/>
      <c r="Q870" s="160"/>
      <c r="R870" s="160"/>
      <c r="S870" s="160"/>
      <c r="T870" s="160"/>
      <c r="U870" s="160"/>
      <c r="V870" s="160"/>
      <c r="W870" s="160"/>
      <c r="X870" s="150"/>
      <c r="Y870" s="150"/>
      <c r="Z870" s="150"/>
      <c r="AA870" s="150"/>
      <c r="AB870" s="150"/>
      <c r="AC870" s="150"/>
      <c r="AD870" s="150"/>
      <c r="AE870" s="150"/>
      <c r="AF870" s="150"/>
      <c r="AG870" s="150" t="s">
        <v>295</v>
      </c>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ht="22.5" outlineLevel="1" x14ac:dyDescent="0.2">
      <c r="A871" s="174">
        <v>410</v>
      </c>
      <c r="B871" s="175" t="s">
        <v>2478</v>
      </c>
      <c r="C871" s="185" t="s">
        <v>2479</v>
      </c>
      <c r="D871" s="176" t="s">
        <v>432</v>
      </c>
      <c r="E871" s="177">
        <v>140</v>
      </c>
      <c r="F871" s="178"/>
      <c r="G871" s="179">
        <f>ROUND(E871*F871,2)</f>
        <v>0</v>
      </c>
      <c r="H871" s="178"/>
      <c r="I871" s="179">
        <f>ROUND(E871*H871,2)</f>
        <v>0</v>
      </c>
      <c r="J871" s="178"/>
      <c r="K871" s="179">
        <f>ROUND(E871*J871,2)</f>
        <v>0</v>
      </c>
      <c r="L871" s="179">
        <v>21</v>
      </c>
      <c r="M871" s="179">
        <f>G871*(1+L871/100)</f>
        <v>0</v>
      </c>
      <c r="N871" s="179">
        <v>0</v>
      </c>
      <c r="O871" s="179">
        <f>ROUND(E871*N871,2)</f>
        <v>0</v>
      </c>
      <c r="P871" s="179">
        <v>0</v>
      </c>
      <c r="Q871" s="179">
        <f>ROUND(E871*P871,2)</f>
        <v>0</v>
      </c>
      <c r="R871" s="179"/>
      <c r="S871" s="179" t="s">
        <v>322</v>
      </c>
      <c r="T871" s="180" t="s">
        <v>291</v>
      </c>
      <c r="U871" s="160">
        <v>0</v>
      </c>
      <c r="V871" s="160">
        <f>ROUND(E871*U871,2)</f>
        <v>0</v>
      </c>
      <c r="W871" s="160"/>
      <c r="X871" s="150"/>
      <c r="Y871" s="150"/>
      <c r="Z871" s="150"/>
      <c r="AA871" s="150"/>
      <c r="AB871" s="150"/>
      <c r="AC871" s="150"/>
      <c r="AD871" s="150"/>
      <c r="AE871" s="150"/>
      <c r="AF871" s="150"/>
      <c r="AG871" s="150" t="s">
        <v>472</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242"/>
      <c r="D872" s="243"/>
      <c r="E872" s="243"/>
      <c r="F872" s="243"/>
      <c r="G872" s="243"/>
      <c r="H872" s="160"/>
      <c r="I872" s="160"/>
      <c r="J872" s="160"/>
      <c r="K872" s="160"/>
      <c r="L872" s="160"/>
      <c r="M872" s="160"/>
      <c r="N872" s="160"/>
      <c r="O872" s="160"/>
      <c r="P872" s="160"/>
      <c r="Q872" s="160"/>
      <c r="R872" s="160"/>
      <c r="S872" s="160"/>
      <c r="T872" s="160"/>
      <c r="U872" s="160"/>
      <c r="V872" s="160"/>
      <c r="W872" s="160"/>
      <c r="X872" s="150"/>
      <c r="Y872" s="150"/>
      <c r="Z872" s="150"/>
      <c r="AA872" s="150"/>
      <c r="AB872" s="150"/>
      <c r="AC872" s="150"/>
      <c r="AD872" s="150"/>
      <c r="AE872" s="150"/>
      <c r="AF872" s="150"/>
      <c r="AG872" s="150" t="s">
        <v>295</v>
      </c>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ht="22.5" outlineLevel="1" x14ac:dyDescent="0.2">
      <c r="A873" s="174">
        <v>411</v>
      </c>
      <c r="B873" s="175" t="s">
        <v>2480</v>
      </c>
      <c r="C873" s="185" t="s">
        <v>2481</v>
      </c>
      <c r="D873" s="176" t="s">
        <v>432</v>
      </c>
      <c r="E873" s="177">
        <v>70</v>
      </c>
      <c r="F873" s="178"/>
      <c r="G873" s="179">
        <f>ROUND(E873*F873,2)</f>
        <v>0</v>
      </c>
      <c r="H873" s="178"/>
      <c r="I873" s="179">
        <f>ROUND(E873*H873,2)</f>
        <v>0</v>
      </c>
      <c r="J873" s="178"/>
      <c r="K873" s="179">
        <f>ROUND(E873*J873,2)</f>
        <v>0</v>
      </c>
      <c r="L873" s="179">
        <v>21</v>
      </c>
      <c r="M873" s="179">
        <f>G873*(1+L873/100)</f>
        <v>0</v>
      </c>
      <c r="N873" s="179">
        <v>0</v>
      </c>
      <c r="O873" s="179">
        <f>ROUND(E873*N873,2)</f>
        <v>0</v>
      </c>
      <c r="P873" s="179">
        <v>0</v>
      </c>
      <c r="Q873" s="179">
        <f>ROUND(E873*P873,2)</f>
        <v>0</v>
      </c>
      <c r="R873" s="179"/>
      <c r="S873" s="179" t="s">
        <v>322</v>
      </c>
      <c r="T873" s="180" t="s">
        <v>291</v>
      </c>
      <c r="U873" s="160">
        <v>0</v>
      </c>
      <c r="V873" s="160">
        <f>ROUND(E873*U873,2)</f>
        <v>0</v>
      </c>
      <c r="W873" s="160"/>
      <c r="X873" s="150"/>
      <c r="Y873" s="150"/>
      <c r="Z873" s="150"/>
      <c r="AA873" s="150"/>
      <c r="AB873" s="150"/>
      <c r="AC873" s="150"/>
      <c r="AD873" s="150"/>
      <c r="AE873" s="150"/>
      <c r="AF873" s="150"/>
      <c r="AG873" s="150" t="s">
        <v>472</v>
      </c>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57"/>
      <c r="B874" s="158"/>
      <c r="C874" s="242"/>
      <c r="D874" s="243"/>
      <c r="E874" s="243"/>
      <c r="F874" s="243"/>
      <c r="G874" s="243"/>
      <c r="H874" s="160"/>
      <c r="I874" s="160"/>
      <c r="J874" s="160"/>
      <c r="K874" s="160"/>
      <c r="L874" s="160"/>
      <c r="M874" s="160"/>
      <c r="N874" s="160"/>
      <c r="O874" s="160"/>
      <c r="P874" s="160"/>
      <c r="Q874" s="160"/>
      <c r="R874" s="160"/>
      <c r="S874" s="160"/>
      <c r="T874" s="160"/>
      <c r="U874" s="160"/>
      <c r="V874" s="160"/>
      <c r="W874" s="160"/>
      <c r="X874" s="150"/>
      <c r="Y874" s="150"/>
      <c r="Z874" s="150"/>
      <c r="AA874" s="150"/>
      <c r="AB874" s="150"/>
      <c r="AC874" s="150"/>
      <c r="AD874" s="150"/>
      <c r="AE874" s="150"/>
      <c r="AF874" s="150"/>
      <c r="AG874" s="150" t="s">
        <v>295</v>
      </c>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ht="22.5" outlineLevel="1" x14ac:dyDescent="0.2">
      <c r="A875" s="174">
        <v>412</v>
      </c>
      <c r="B875" s="175" t="s">
        <v>2482</v>
      </c>
      <c r="C875" s="185" t="s">
        <v>2483</v>
      </c>
      <c r="D875" s="176" t="s">
        <v>432</v>
      </c>
      <c r="E875" s="177">
        <v>70</v>
      </c>
      <c r="F875" s="178"/>
      <c r="G875" s="179">
        <f>ROUND(E875*F875,2)</f>
        <v>0</v>
      </c>
      <c r="H875" s="178"/>
      <c r="I875" s="179">
        <f>ROUND(E875*H875,2)</f>
        <v>0</v>
      </c>
      <c r="J875" s="178"/>
      <c r="K875" s="179">
        <f>ROUND(E875*J875,2)</f>
        <v>0</v>
      </c>
      <c r="L875" s="179">
        <v>21</v>
      </c>
      <c r="M875" s="179">
        <f>G875*(1+L875/100)</f>
        <v>0</v>
      </c>
      <c r="N875" s="179">
        <v>0</v>
      </c>
      <c r="O875" s="179">
        <f>ROUND(E875*N875,2)</f>
        <v>0</v>
      </c>
      <c r="P875" s="179">
        <v>0</v>
      </c>
      <c r="Q875" s="179">
        <f>ROUND(E875*P875,2)</f>
        <v>0</v>
      </c>
      <c r="R875" s="179"/>
      <c r="S875" s="179" t="s">
        <v>322</v>
      </c>
      <c r="T875" s="180" t="s">
        <v>291</v>
      </c>
      <c r="U875" s="160">
        <v>0</v>
      </c>
      <c r="V875" s="160">
        <f>ROUND(E875*U875,2)</f>
        <v>0</v>
      </c>
      <c r="W875" s="160"/>
      <c r="X875" s="150"/>
      <c r="Y875" s="150"/>
      <c r="Z875" s="150"/>
      <c r="AA875" s="150"/>
      <c r="AB875" s="150"/>
      <c r="AC875" s="150"/>
      <c r="AD875" s="150"/>
      <c r="AE875" s="150"/>
      <c r="AF875" s="150"/>
      <c r="AG875" s="150" t="s">
        <v>472</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242"/>
      <c r="D876" s="243"/>
      <c r="E876" s="243"/>
      <c r="F876" s="243"/>
      <c r="G876" s="243"/>
      <c r="H876" s="160"/>
      <c r="I876" s="160"/>
      <c r="J876" s="160"/>
      <c r="K876" s="160"/>
      <c r="L876" s="160"/>
      <c r="M876" s="160"/>
      <c r="N876" s="160"/>
      <c r="O876" s="160"/>
      <c r="P876" s="160"/>
      <c r="Q876" s="160"/>
      <c r="R876" s="160"/>
      <c r="S876" s="160"/>
      <c r="T876" s="160"/>
      <c r="U876" s="160"/>
      <c r="V876" s="160"/>
      <c r="W876" s="160"/>
      <c r="X876" s="150"/>
      <c r="Y876" s="150"/>
      <c r="Z876" s="150"/>
      <c r="AA876" s="150"/>
      <c r="AB876" s="150"/>
      <c r="AC876" s="150"/>
      <c r="AD876" s="150"/>
      <c r="AE876" s="150"/>
      <c r="AF876" s="150"/>
      <c r="AG876" s="150" t="s">
        <v>295</v>
      </c>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1" x14ac:dyDescent="0.2">
      <c r="A877" s="174">
        <v>413</v>
      </c>
      <c r="B877" s="175" t="s">
        <v>2484</v>
      </c>
      <c r="C877" s="185" t="s">
        <v>2485</v>
      </c>
      <c r="D877" s="176" t="s">
        <v>384</v>
      </c>
      <c r="E877" s="177">
        <v>1</v>
      </c>
      <c r="F877" s="178"/>
      <c r="G877" s="179">
        <f>ROUND(E877*F877,2)</f>
        <v>0</v>
      </c>
      <c r="H877" s="178"/>
      <c r="I877" s="179">
        <f>ROUND(E877*H877,2)</f>
        <v>0</v>
      </c>
      <c r="J877" s="178"/>
      <c r="K877" s="179">
        <f>ROUND(E877*J877,2)</f>
        <v>0</v>
      </c>
      <c r="L877" s="179">
        <v>21</v>
      </c>
      <c r="M877" s="179">
        <f>G877*(1+L877/100)</f>
        <v>0</v>
      </c>
      <c r="N877" s="179">
        <v>0</v>
      </c>
      <c r="O877" s="179">
        <f>ROUND(E877*N877,2)</f>
        <v>0</v>
      </c>
      <c r="P877" s="179">
        <v>0</v>
      </c>
      <c r="Q877" s="179">
        <f>ROUND(E877*P877,2)</f>
        <v>0</v>
      </c>
      <c r="R877" s="179"/>
      <c r="S877" s="179" t="s">
        <v>322</v>
      </c>
      <c r="T877" s="180" t="s">
        <v>291</v>
      </c>
      <c r="U877" s="160">
        <v>0</v>
      </c>
      <c r="V877" s="160">
        <f>ROUND(E877*U877,2)</f>
        <v>0</v>
      </c>
      <c r="W877" s="160"/>
      <c r="X877" s="150"/>
      <c r="Y877" s="150"/>
      <c r="Z877" s="150"/>
      <c r="AA877" s="150"/>
      <c r="AB877" s="150"/>
      <c r="AC877" s="150"/>
      <c r="AD877" s="150"/>
      <c r="AE877" s="150"/>
      <c r="AF877" s="150"/>
      <c r="AG877" s="150" t="s">
        <v>472</v>
      </c>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57"/>
      <c r="B878" s="158"/>
      <c r="C878" s="242"/>
      <c r="D878" s="243"/>
      <c r="E878" s="243"/>
      <c r="F878" s="243"/>
      <c r="G878" s="243"/>
      <c r="H878" s="160"/>
      <c r="I878" s="160"/>
      <c r="J878" s="160"/>
      <c r="K878" s="160"/>
      <c r="L878" s="160"/>
      <c r="M878" s="160"/>
      <c r="N878" s="160"/>
      <c r="O878" s="160"/>
      <c r="P878" s="160"/>
      <c r="Q878" s="160"/>
      <c r="R878" s="160"/>
      <c r="S878" s="160"/>
      <c r="T878" s="160"/>
      <c r="U878" s="160"/>
      <c r="V878" s="160"/>
      <c r="W878" s="160"/>
      <c r="X878" s="150"/>
      <c r="Y878" s="150"/>
      <c r="Z878" s="150"/>
      <c r="AA878" s="150"/>
      <c r="AB878" s="150"/>
      <c r="AC878" s="150"/>
      <c r="AD878" s="150"/>
      <c r="AE878" s="150"/>
      <c r="AF878" s="150"/>
      <c r="AG878" s="150" t="s">
        <v>295</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1" x14ac:dyDescent="0.2">
      <c r="A879" s="174">
        <v>414</v>
      </c>
      <c r="B879" s="175" t="s">
        <v>2486</v>
      </c>
      <c r="C879" s="185" t="s">
        <v>2487</v>
      </c>
      <c r="D879" s="176" t="s">
        <v>856</v>
      </c>
      <c r="E879" s="177">
        <v>55</v>
      </c>
      <c r="F879" s="178"/>
      <c r="G879" s="179">
        <f>ROUND(E879*F879,2)</f>
        <v>0</v>
      </c>
      <c r="H879" s="178"/>
      <c r="I879" s="179">
        <f>ROUND(E879*H879,2)</f>
        <v>0</v>
      </c>
      <c r="J879" s="178"/>
      <c r="K879" s="179">
        <f>ROUND(E879*J879,2)</f>
        <v>0</v>
      </c>
      <c r="L879" s="179">
        <v>21</v>
      </c>
      <c r="M879" s="179">
        <f>G879*(1+L879/100)</f>
        <v>0</v>
      </c>
      <c r="N879" s="179">
        <v>0</v>
      </c>
      <c r="O879" s="179">
        <f>ROUND(E879*N879,2)</f>
        <v>0</v>
      </c>
      <c r="P879" s="179">
        <v>0</v>
      </c>
      <c r="Q879" s="179">
        <f>ROUND(E879*P879,2)</f>
        <v>0</v>
      </c>
      <c r="R879" s="179"/>
      <c r="S879" s="179" t="s">
        <v>322</v>
      </c>
      <c r="T879" s="180" t="s">
        <v>291</v>
      </c>
      <c r="U879" s="160">
        <v>0</v>
      </c>
      <c r="V879" s="160">
        <f>ROUND(E879*U879,2)</f>
        <v>0</v>
      </c>
      <c r="W879" s="160"/>
      <c r="X879" s="150"/>
      <c r="Y879" s="150"/>
      <c r="Z879" s="150"/>
      <c r="AA879" s="150"/>
      <c r="AB879" s="150"/>
      <c r="AC879" s="150"/>
      <c r="AD879" s="150"/>
      <c r="AE879" s="150"/>
      <c r="AF879" s="150"/>
      <c r="AG879" s="150" t="s">
        <v>472</v>
      </c>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242"/>
      <c r="D880" s="243"/>
      <c r="E880" s="243"/>
      <c r="F880" s="243"/>
      <c r="G880" s="243"/>
      <c r="H880" s="160"/>
      <c r="I880" s="160"/>
      <c r="J880" s="160"/>
      <c r="K880" s="160"/>
      <c r="L880" s="160"/>
      <c r="M880" s="160"/>
      <c r="N880" s="160"/>
      <c r="O880" s="160"/>
      <c r="P880" s="160"/>
      <c r="Q880" s="160"/>
      <c r="R880" s="160"/>
      <c r="S880" s="160"/>
      <c r="T880" s="160"/>
      <c r="U880" s="160"/>
      <c r="V880" s="160"/>
      <c r="W880" s="160"/>
      <c r="X880" s="150"/>
      <c r="Y880" s="150"/>
      <c r="Z880" s="150"/>
      <c r="AA880" s="150"/>
      <c r="AB880" s="150"/>
      <c r="AC880" s="150"/>
      <c r="AD880" s="150"/>
      <c r="AE880" s="150"/>
      <c r="AF880" s="150"/>
      <c r="AG880" s="150" t="s">
        <v>295</v>
      </c>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1" x14ac:dyDescent="0.2">
      <c r="A881" s="174">
        <v>415</v>
      </c>
      <c r="B881" s="175" t="s">
        <v>2488</v>
      </c>
      <c r="C881" s="185" t="s">
        <v>2489</v>
      </c>
      <c r="D881" s="176" t="s">
        <v>856</v>
      </c>
      <c r="E881" s="177">
        <v>54</v>
      </c>
      <c r="F881" s="178"/>
      <c r="G881" s="179">
        <f>ROUND(E881*F881,2)</f>
        <v>0</v>
      </c>
      <c r="H881" s="178"/>
      <c r="I881" s="179">
        <f>ROUND(E881*H881,2)</f>
        <v>0</v>
      </c>
      <c r="J881" s="178"/>
      <c r="K881" s="179">
        <f>ROUND(E881*J881,2)</f>
        <v>0</v>
      </c>
      <c r="L881" s="179">
        <v>21</v>
      </c>
      <c r="M881" s="179">
        <f>G881*(1+L881/100)</f>
        <v>0</v>
      </c>
      <c r="N881" s="179">
        <v>0</v>
      </c>
      <c r="O881" s="179">
        <f>ROUND(E881*N881,2)</f>
        <v>0</v>
      </c>
      <c r="P881" s="179">
        <v>0</v>
      </c>
      <c r="Q881" s="179">
        <f>ROUND(E881*P881,2)</f>
        <v>0</v>
      </c>
      <c r="R881" s="179"/>
      <c r="S881" s="179" t="s">
        <v>322</v>
      </c>
      <c r="T881" s="180" t="s">
        <v>291</v>
      </c>
      <c r="U881" s="160">
        <v>0</v>
      </c>
      <c r="V881" s="160">
        <f>ROUND(E881*U881,2)</f>
        <v>0</v>
      </c>
      <c r="W881" s="160"/>
      <c r="X881" s="150"/>
      <c r="Y881" s="150"/>
      <c r="Z881" s="150"/>
      <c r="AA881" s="150"/>
      <c r="AB881" s="150"/>
      <c r="AC881" s="150"/>
      <c r="AD881" s="150"/>
      <c r="AE881" s="150"/>
      <c r="AF881" s="150"/>
      <c r="AG881" s="150" t="s">
        <v>472</v>
      </c>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242"/>
      <c r="D882" s="243"/>
      <c r="E882" s="243"/>
      <c r="F882" s="243"/>
      <c r="G882" s="243"/>
      <c r="H882" s="160"/>
      <c r="I882" s="160"/>
      <c r="J882" s="160"/>
      <c r="K882" s="160"/>
      <c r="L882" s="160"/>
      <c r="M882" s="160"/>
      <c r="N882" s="160"/>
      <c r="O882" s="160"/>
      <c r="P882" s="160"/>
      <c r="Q882" s="160"/>
      <c r="R882" s="160"/>
      <c r="S882" s="160"/>
      <c r="T882" s="160"/>
      <c r="U882" s="160"/>
      <c r="V882" s="160"/>
      <c r="W882" s="160"/>
      <c r="X882" s="150"/>
      <c r="Y882" s="150"/>
      <c r="Z882" s="150"/>
      <c r="AA882" s="150"/>
      <c r="AB882" s="150"/>
      <c r="AC882" s="150"/>
      <c r="AD882" s="150"/>
      <c r="AE882" s="150"/>
      <c r="AF882" s="150"/>
      <c r="AG882" s="150" t="s">
        <v>295</v>
      </c>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
      <c r="A883" s="174">
        <v>416</v>
      </c>
      <c r="B883" s="175" t="s">
        <v>2490</v>
      </c>
      <c r="C883" s="185" t="s">
        <v>2491</v>
      </c>
      <c r="D883" s="176" t="s">
        <v>856</v>
      </c>
      <c r="E883" s="177">
        <v>37</v>
      </c>
      <c r="F883" s="178"/>
      <c r="G883" s="179">
        <f>ROUND(E883*F883,2)</f>
        <v>0</v>
      </c>
      <c r="H883" s="178"/>
      <c r="I883" s="179">
        <f>ROUND(E883*H883,2)</f>
        <v>0</v>
      </c>
      <c r="J883" s="178"/>
      <c r="K883" s="179">
        <f>ROUND(E883*J883,2)</f>
        <v>0</v>
      </c>
      <c r="L883" s="179">
        <v>21</v>
      </c>
      <c r="M883" s="179">
        <f>G883*(1+L883/100)</f>
        <v>0</v>
      </c>
      <c r="N883" s="179">
        <v>0</v>
      </c>
      <c r="O883" s="179">
        <f>ROUND(E883*N883,2)</f>
        <v>0</v>
      </c>
      <c r="P883" s="179">
        <v>0</v>
      </c>
      <c r="Q883" s="179">
        <f>ROUND(E883*P883,2)</f>
        <v>0</v>
      </c>
      <c r="R883" s="179"/>
      <c r="S883" s="179" t="s">
        <v>322</v>
      </c>
      <c r="T883" s="180" t="s">
        <v>291</v>
      </c>
      <c r="U883" s="160">
        <v>0</v>
      </c>
      <c r="V883" s="160">
        <f>ROUND(E883*U883,2)</f>
        <v>0</v>
      </c>
      <c r="W883" s="160"/>
      <c r="X883" s="150"/>
      <c r="Y883" s="150"/>
      <c r="Z883" s="150"/>
      <c r="AA883" s="150"/>
      <c r="AB883" s="150"/>
      <c r="AC883" s="150"/>
      <c r="AD883" s="150"/>
      <c r="AE883" s="150"/>
      <c r="AF883" s="150"/>
      <c r="AG883" s="150" t="s">
        <v>472</v>
      </c>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
      <c r="A884" s="157"/>
      <c r="B884" s="158"/>
      <c r="C884" s="242"/>
      <c r="D884" s="243"/>
      <c r="E884" s="243"/>
      <c r="F884" s="243"/>
      <c r="G884" s="243"/>
      <c r="H884" s="160"/>
      <c r="I884" s="160"/>
      <c r="J884" s="160"/>
      <c r="K884" s="160"/>
      <c r="L884" s="160"/>
      <c r="M884" s="160"/>
      <c r="N884" s="160"/>
      <c r="O884" s="160"/>
      <c r="P884" s="160"/>
      <c r="Q884" s="160"/>
      <c r="R884" s="160"/>
      <c r="S884" s="160"/>
      <c r="T884" s="160"/>
      <c r="U884" s="160"/>
      <c r="V884" s="160"/>
      <c r="W884" s="160"/>
      <c r="X884" s="150"/>
      <c r="Y884" s="150"/>
      <c r="Z884" s="150"/>
      <c r="AA884" s="150"/>
      <c r="AB884" s="150"/>
      <c r="AC884" s="150"/>
      <c r="AD884" s="150"/>
      <c r="AE884" s="150"/>
      <c r="AF884" s="150"/>
      <c r="AG884" s="150" t="s">
        <v>295</v>
      </c>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74">
        <v>417</v>
      </c>
      <c r="B885" s="175" t="s">
        <v>2492</v>
      </c>
      <c r="C885" s="185" t="s">
        <v>2493</v>
      </c>
      <c r="D885" s="176" t="s">
        <v>1187</v>
      </c>
      <c r="E885" s="177">
        <v>40</v>
      </c>
      <c r="F885" s="178"/>
      <c r="G885" s="179">
        <f>ROUND(E885*F885,2)</f>
        <v>0</v>
      </c>
      <c r="H885" s="178"/>
      <c r="I885" s="179">
        <f>ROUND(E885*H885,2)</f>
        <v>0</v>
      </c>
      <c r="J885" s="178"/>
      <c r="K885" s="179">
        <f>ROUND(E885*J885,2)</f>
        <v>0</v>
      </c>
      <c r="L885" s="179">
        <v>21</v>
      </c>
      <c r="M885" s="179">
        <f>G885*(1+L885/100)</f>
        <v>0</v>
      </c>
      <c r="N885" s="179">
        <v>0</v>
      </c>
      <c r="O885" s="179">
        <f>ROUND(E885*N885,2)</f>
        <v>0</v>
      </c>
      <c r="P885" s="179">
        <v>0</v>
      </c>
      <c r="Q885" s="179">
        <f>ROUND(E885*P885,2)</f>
        <v>0</v>
      </c>
      <c r="R885" s="179"/>
      <c r="S885" s="179" t="s">
        <v>322</v>
      </c>
      <c r="T885" s="180" t="s">
        <v>291</v>
      </c>
      <c r="U885" s="160">
        <v>0</v>
      </c>
      <c r="V885" s="160">
        <f>ROUND(E885*U885,2)</f>
        <v>0</v>
      </c>
      <c r="W885" s="160"/>
      <c r="X885" s="150"/>
      <c r="Y885" s="150"/>
      <c r="Z885" s="150"/>
      <c r="AA885" s="150"/>
      <c r="AB885" s="150"/>
      <c r="AC885" s="150"/>
      <c r="AD885" s="150"/>
      <c r="AE885" s="150"/>
      <c r="AF885" s="150"/>
      <c r="AG885" s="150" t="s">
        <v>472</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1" x14ac:dyDescent="0.2">
      <c r="A886" s="157"/>
      <c r="B886" s="158"/>
      <c r="C886" s="242"/>
      <c r="D886" s="243"/>
      <c r="E886" s="243"/>
      <c r="F886" s="243"/>
      <c r="G886" s="243"/>
      <c r="H886" s="160"/>
      <c r="I886" s="160"/>
      <c r="J886" s="160"/>
      <c r="K886" s="160"/>
      <c r="L886" s="160"/>
      <c r="M886" s="160"/>
      <c r="N886" s="160"/>
      <c r="O886" s="160"/>
      <c r="P886" s="160"/>
      <c r="Q886" s="160"/>
      <c r="R886" s="160"/>
      <c r="S886" s="160"/>
      <c r="T886" s="160"/>
      <c r="U886" s="160"/>
      <c r="V886" s="160"/>
      <c r="W886" s="160"/>
      <c r="X886" s="150"/>
      <c r="Y886" s="150"/>
      <c r="Z886" s="150"/>
      <c r="AA886" s="150"/>
      <c r="AB886" s="150"/>
      <c r="AC886" s="150"/>
      <c r="AD886" s="150"/>
      <c r="AE886" s="150"/>
      <c r="AF886" s="150"/>
      <c r="AG886" s="150" t="s">
        <v>295</v>
      </c>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ht="22.5" outlineLevel="1" x14ac:dyDescent="0.2">
      <c r="A887" s="174">
        <v>418</v>
      </c>
      <c r="B887" s="175" t="s">
        <v>2494</v>
      </c>
      <c r="C887" s="185" t="s">
        <v>2495</v>
      </c>
      <c r="D887" s="176" t="s">
        <v>856</v>
      </c>
      <c r="E887" s="177">
        <v>1</v>
      </c>
      <c r="F887" s="178"/>
      <c r="G887" s="179">
        <f>ROUND(E887*F887,2)</f>
        <v>0</v>
      </c>
      <c r="H887" s="178"/>
      <c r="I887" s="179">
        <f>ROUND(E887*H887,2)</f>
        <v>0</v>
      </c>
      <c r="J887" s="178"/>
      <c r="K887" s="179">
        <f>ROUND(E887*J887,2)</f>
        <v>0</v>
      </c>
      <c r="L887" s="179">
        <v>21</v>
      </c>
      <c r="M887" s="179">
        <f>G887*(1+L887/100)</f>
        <v>0</v>
      </c>
      <c r="N887" s="179">
        <v>0</v>
      </c>
      <c r="O887" s="179">
        <f>ROUND(E887*N887,2)</f>
        <v>0</v>
      </c>
      <c r="P887" s="179">
        <v>0</v>
      </c>
      <c r="Q887" s="179">
        <f>ROUND(E887*P887,2)</f>
        <v>0</v>
      </c>
      <c r="R887" s="179"/>
      <c r="S887" s="179" t="s">
        <v>322</v>
      </c>
      <c r="T887" s="180" t="s">
        <v>291</v>
      </c>
      <c r="U887" s="160">
        <v>0</v>
      </c>
      <c r="V887" s="160">
        <f>ROUND(E887*U887,2)</f>
        <v>0</v>
      </c>
      <c r="W887" s="160"/>
      <c r="X887" s="150"/>
      <c r="Y887" s="150"/>
      <c r="Z887" s="150"/>
      <c r="AA887" s="150"/>
      <c r="AB887" s="150"/>
      <c r="AC887" s="150"/>
      <c r="AD887" s="150"/>
      <c r="AE887" s="150"/>
      <c r="AF887" s="150"/>
      <c r="AG887" s="150" t="s">
        <v>1746</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
      <c r="A888" s="157"/>
      <c r="B888" s="158"/>
      <c r="C888" s="242"/>
      <c r="D888" s="243"/>
      <c r="E888" s="243"/>
      <c r="F888" s="243"/>
      <c r="G888" s="243"/>
      <c r="H888" s="160"/>
      <c r="I888" s="160"/>
      <c r="J888" s="160"/>
      <c r="K888" s="160"/>
      <c r="L888" s="160"/>
      <c r="M888" s="160"/>
      <c r="N888" s="160"/>
      <c r="O888" s="160"/>
      <c r="P888" s="160"/>
      <c r="Q888" s="160"/>
      <c r="R888" s="160"/>
      <c r="S888" s="160"/>
      <c r="T888" s="160"/>
      <c r="U888" s="160"/>
      <c r="V888" s="160"/>
      <c r="W888" s="160"/>
      <c r="X888" s="150"/>
      <c r="Y888" s="150"/>
      <c r="Z888" s="150"/>
      <c r="AA888" s="150"/>
      <c r="AB888" s="150"/>
      <c r="AC888" s="150"/>
      <c r="AD888" s="150"/>
      <c r="AE888" s="150"/>
      <c r="AF888" s="150"/>
      <c r="AG888" s="150" t="s">
        <v>295</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74">
        <v>419</v>
      </c>
      <c r="B889" s="175" t="s">
        <v>2496</v>
      </c>
      <c r="C889" s="185" t="s">
        <v>2497</v>
      </c>
      <c r="D889" s="176" t="s">
        <v>856</v>
      </c>
      <c r="E889" s="177">
        <v>302</v>
      </c>
      <c r="F889" s="178"/>
      <c r="G889" s="179">
        <f>ROUND(E889*F889,2)</f>
        <v>0</v>
      </c>
      <c r="H889" s="178"/>
      <c r="I889" s="179">
        <f>ROUND(E889*H889,2)</f>
        <v>0</v>
      </c>
      <c r="J889" s="178"/>
      <c r="K889" s="179">
        <f>ROUND(E889*J889,2)</f>
        <v>0</v>
      </c>
      <c r="L889" s="179">
        <v>21</v>
      </c>
      <c r="M889" s="179">
        <f>G889*(1+L889/100)</f>
        <v>0</v>
      </c>
      <c r="N889" s="179">
        <v>0</v>
      </c>
      <c r="O889" s="179">
        <f>ROUND(E889*N889,2)</f>
        <v>0</v>
      </c>
      <c r="P889" s="179">
        <v>0</v>
      </c>
      <c r="Q889" s="179">
        <f>ROUND(E889*P889,2)</f>
        <v>0</v>
      </c>
      <c r="R889" s="179"/>
      <c r="S889" s="179" t="s">
        <v>322</v>
      </c>
      <c r="T889" s="180" t="s">
        <v>291</v>
      </c>
      <c r="U889" s="160">
        <v>0</v>
      </c>
      <c r="V889" s="160">
        <f>ROUND(E889*U889,2)</f>
        <v>0</v>
      </c>
      <c r="W889" s="160"/>
      <c r="X889" s="150"/>
      <c r="Y889" s="150"/>
      <c r="Z889" s="150"/>
      <c r="AA889" s="150"/>
      <c r="AB889" s="150"/>
      <c r="AC889" s="150"/>
      <c r="AD889" s="150"/>
      <c r="AE889" s="150"/>
      <c r="AF889" s="150"/>
      <c r="AG889" s="150" t="s">
        <v>1746</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57"/>
      <c r="B890" s="158"/>
      <c r="C890" s="242"/>
      <c r="D890" s="243"/>
      <c r="E890" s="243"/>
      <c r="F890" s="243"/>
      <c r="G890" s="243"/>
      <c r="H890" s="160"/>
      <c r="I890" s="160"/>
      <c r="J890" s="160"/>
      <c r="K890" s="160"/>
      <c r="L890" s="160"/>
      <c r="M890" s="160"/>
      <c r="N890" s="160"/>
      <c r="O890" s="160"/>
      <c r="P890" s="160"/>
      <c r="Q890" s="160"/>
      <c r="R890" s="160"/>
      <c r="S890" s="160"/>
      <c r="T890" s="160"/>
      <c r="U890" s="160"/>
      <c r="V890" s="160"/>
      <c r="W890" s="160"/>
      <c r="X890" s="150"/>
      <c r="Y890" s="150"/>
      <c r="Z890" s="150"/>
      <c r="AA890" s="150"/>
      <c r="AB890" s="150"/>
      <c r="AC890" s="150"/>
      <c r="AD890" s="150"/>
      <c r="AE890" s="150"/>
      <c r="AF890" s="150"/>
      <c r="AG890" s="150" t="s">
        <v>295</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ht="22.5" outlineLevel="1" x14ac:dyDescent="0.2">
      <c r="A891" s="174">
        <v>420</v>
      </c>
      <c r="B891" s="175" t="s">
        <v>2498</v>
      </c>
      <c r="C891" s="185" t="s">
        <v>2499</v>
      </c>
      <c r="D891" s="176" t="s">
        <v>856</v>
      </c>
      <c r="E891" s="177">
        <v>3</v>
      </c>
      <c r="F891" s="178"/>
      <c r="G891" s="179">
        <f>ROUND(E891*F891,2)</f>
        <v>0</v>
      </c>
      <c r="H891" s="178"/>
      <c r="I891" s="179">
        <f>ROUND(E891*H891,2)</f>
        <v>0</v>
      </c>
      <c r="J891" s="178"/>
      <c r="K891" s="179">
        <f>ROUND(E891*J891,2)</f>
        <v>0</v>
      </c>
      <c r="L891" s="179">
        <v>21</v>
      </c>
      <c r="M891" s="179">
        <f>G891*(1+L891/100)</f>
        <v>0</v>
      </c>
      <c r="N891" s="179">
        <v>0</v>
      </c>
      <c r="O891" s="179">
        <f>ROUND(E891*N891,2)</f>
        <v>0</v>
      </c>
      <c r="P891" s="179">
        <v>0</v>
      </c>
      <c r="Q891" s="179">
        <f>ROUND(E891*P891,2)</f>
        <v>0</v>
      </c>
      <c r="R891" s="179"/>
      <c r="S891" s="179" t="s">
        <v>322</v>
      </c>
      <c r="T891" s="180" t="s">
        <v>291</v>
      </c>
      <c r="U891" s="160">
        <v>0</v>
      </c>
      <c r="V891" s="160">
        <f>ROUND(E891*U891,2)</f>
        <v>0</v>
      </c>
      <c r="W891" s="160"/>
      <c r="X891" s="150"/>
      <c r="Y891" s="150"/>
      <c r="Z891" s="150"/>
      <c r="AA891" s="150"/>
      <c r="AB891" s="150"/>
      <c r="AC891" s="150"/>
      <c r="AD891" s="150"/>
      <c r="AE891" s="150"/>
      <c r="AF891" s="150"/>
      <c r="AG891" s="150" t="s">
        <v>1746</v>
      </c>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57"/>
      <c r="B892" s="158"/>
      <c r="C892" s="242"/>
      <c r="D892" s="243"/>
      <c r="E892" s="243"/>
      <c r="F892" s="243"/>
      <c r="G892" s="243"/>
      <c r="H892" s="160"/>
      <c r="I892" s="160"/>
      <c r="J892" s="160"/>
      <c r="K892" s="160"/>
      <c r="L892" s="160"/>
      <c r="M892" s="160"/>
      <c r="N892" s="160"/>
      <c r="O892" s="160"/>
      <c r="P892" s="160"/>
      <c r="Q892" s="160"/>
      <c r="R892" s="160"/>
      <c r="S892" s="160"/>
      <c r="T892" s="160"/>
      <c r="U892" s="160"/>
      <c r="V892" s="160"/>
      <c r="W892" s="160"/>
      <c r="X892" s="150"/>
      <c r="Y892" s="150"/>
      <c r="Z892" s="150"/>
      <c r="AA892" s="150"/>
      <c r="AB892" s="150"/>
      <c r="AC892" s="150"/>
      <c r="AD892" s="150"/>
      <c r="AE892" s="150"/>
      <c r="AF892" s="150"/>
      <c r="AG892" s="150" t="s">
        <v>295</v>
      </c>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ht="22.5" outlineLevel="1" x14ac:dyDescent="0.2">
      <c r="A893" s="174">
        <v>421</v>
      </c>
      <c r="B893" s="175" t="s">
        <v>2500</v>
      </c>
      <c r="C893" s="185" t="s">
        <v>2501</v>
      </c>
      <c r="D893" s="176" t="s">
        <v>856</v>
      </c>
      <c r="E893" s="177">
        <v>6</v>
      </c>
      <c r="F893" s="178"/>
      <c r="G893" s="179">
        <f>ROUND(E893*F893,2)</f>
        <v>0</v>
      </c>
      <c r="H893" s="178"/>
      <c r="I893" s="179">
        <f>ROUND(E893*H893,2)</f>
        <v>0</v>
      </c>
      <c r="J893" s="178"/>
      <c r="K893" s="179">
        <f>ROUND(E893*J893,2)</f>
        <v>0</v>
      </c>
      <c r="L893" s="179">
        <v>21</v>
      </c>
      <c r="M893" s="179">
        <f>G893*(1+L893/100)</f>
        <v>0</v>
      </c>
      <c r="N893" s="179">
        <v>0</v>
      </c>
      <c r="O893" s="179">
        <f>ROUND(E893*N893,2)</f>
        <v>0</v>
      </c>
      <c r="P893" s="179">
        <v>0</v>
      </c>
      <c r="Q893" s="179">
        <f>ROUND(E893*P893,2)</f>
        <v>0</v>
      </c>
      <c r="R893" s="179"/>
      <c r="S893" s="179" t="s">
        <v>322</v>
      </c>
      <c r="T893" s="180" t="s">
        <v>291</v>
      </c>
      <c r="U893" s="160">
        <v>0</v>
      </c>
      <c r="V893" s="160">
        <f>ROUND(E893*U893,2)</f>
        <v>0</v>
      </c>
      <c r="W893" s="160"/>
      <c r="X893" s="150"/>
      <c r="Y893" s="150"/>
      <c r="Z893" s="150"/>
      <c r="AA893" s="150"/>
      <c r="AB893" s="150"/>
      <c r="AC893" s="150"/>
      <c r="AD893" s="150"/>
      <c r="AE893" s="150"/>
      <c r="AF893" s="150"/>
      <c r="AG893" s="150" t="s">
        <v>1746</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57"/>
      <c r="B894" s="158"/>
      <c r="C894" s="242"/>
      <c r="D894" s="243"/>
      <c r="E894" s="243"/>
      <c r="F894" s="243"/>
      <c r="G894" s="243"/>
      <c r="H894" s="160"/>
      <c r="I894" s="160"/>
      <c r="J894" s="160"/>
      <c r="K894" s="160"/>
      <c r="L894" s="160"/>
      <c r="M894" s="160"/>
      <c r="N894" s="160"/>
      <c r="O894" s="160"/>
      <c r="P894" s="160"/>
      <c r="Q894" s="160"/>
      <c r="R894" s="160"/>
      <c r="S894" s="160"/>
      <c r="T894" s="160"/>
      <c r="U894" s="160"/>
      <c r="V894" s="160"/>
      <c r="W894" s="160"/>
      <c r="X894" s="150"/>
      <c r="Y894" s="150"/>
      <c r="Z894" s="150"/>
      <c r="AA894" s="150"/>
      <c r="AB894" s="150"/>
      <c r="AC894" s="150"/>
      <c r="AD894" s="150"/>
      <c r="AE894" s="150"/>
      <c r="AF894" s="150"/>
      <c r="AG894" s="150" t="s">
        <v>295</v>
      </c>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ht="22.5" outlineLevel="1" x14ac:dyDescent="0.2">
      <c r="A895" s="174">
        <v>422</v>
      </c>
      <c r="B895" s="175" t="s">
        <v>2502</v>
      </c>
      <c r="C895" s="185" t="s">
        <v>2503</v>
      </c>
      <c r="D895" s="176" t="s">
        <v>856</v>
      </c>
      <c r="E895" s="177">
        <v>9</v>
      </c>
      <c r="F895" s="178"/>
      <c r="G895" s="179">
        <f>ROUND(E895*F895,2)</f>
        <v>0</v>
      </c>
      <c r="H895" s="178"/>
      <c r="I895" s="179">
        <f>ROUND(E895*H895,2)</f>
        <v>0</v>
      </c>
      <c r="J895" s="178"/>
      <c r="K895" s="179">
        <f>ROUND(E895*J895,2)</f>
        <v>0</v>
      </c>
      <c r="L895" s="179">
        <v>21</v>
      </c>
      <c r="M895" s="179">
        <f>G895*(1+L895/100)</f>
        <v>0</v>
      </c>
      <c r="N895" s="179">
        <v>0</v>
      </c>
      <c r="O895" s="179">
        <f>ROUND(E895*N895,2)</f>
        <v>0</v>
      </c>
      <c r="P895" s="179">
        <v>0</v>
      </c>
      <c r="Q895" s="179">
        <f>ROUND(E895*P895,2)</f>
        <v>0</v>
      </c>
      <c r="R895" s="179"/>
      <c r="S895" s="179" t="s">
        <v>322</v>
      </c>
      <c r="T895" s="180" t="s">
        <v>291</v>
      </c>
      <c r="U895" s="160">
        <v>0</v>
      </c>
      <c r="V895" s="160">
        <f>ROUND(E895*U895,2)</f>
        <v>0</v>
      </c>
      <c r="W895" s="160"/>
      <c r="X895" s="150"/>
      <c r="Y895" s="150"/>
      <c r="Z895" s="150"/>
      <c r="AA895" s="150"/>
      <c r="AB895" s="150"/>
      <c r="AC895" s="150"/>
      <c r="AD895" s="150"/>
      <c r="AE895" s="150"/>
      <c r="AF895" s="150"/>
      <c r="AG895" s="150" t="s">
        <v>1746</v>
      </c>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1" x14ac:dyDescent="0.2">
      <c r="A896" s="157"/>
      <c r="B896" s="158"/>
      <c r="C896" s="242"/>
      <c r="D896" s="243"/>
      <c r="E896" s="243"/>
      <c r="F896" s="243"/>
      <c r="G896" s="243"/>
      <c r="H896" s="160"/>
      <c r="I896" s="160"/>
      <c r="J896" s="160"/>
      <c r="K896" s="160"/>
      <c r="L896" s="160"/>
      <c r="M896" s="160"/>
      <c r="N896" s="160"/>
      <c r="O896" s="160"/>
      <c r="P896" s="160"/>
      <c r="Q896" s="160"/>
      <c r="R896" s="160"/>
      <c r="S896" s="160"/>
      <c r="T896" s="160"/>
      <c r="U896" s="160"/>
      <c r="V896" s="160"/>
      <c r="W896" s="160"/>
      <c r="X896" s="150"/>
      <c r="Y896" s="150"/>
      <c r="Z896" s="150"/>
      <c r="AA896" s="150"/>
      <c r="AB896" s="150"/>
      <c r="AC896" s="150"/>
      <c r="AD896" s="150"/>
      <c r="AE896" s="150"/>
      <c r="AF896" s="150"/>
      <c r="AG896" s="150" t="s">
        <v>295</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
      <c r="A897" s="174">
        <v>423</v>
      </c>
      <c r="B897" s="175" t="s">
        <v>2504</v>
      </c>
      <c r="C897" s="185" t="s">
        <v>2505</v>
      </c>
      <c r="D897" s="176" t="s">
        <v>856</v>
      </c>
      <c r="E897" s="177">
        <v>6</v>
      </c>
      <c r="F897" s="178"/>
      <c r="G897" s="179">
        <f>ROUND(E897*F897,2)</f>
        <v>0</v>
      </c>
      <c r="H897" s="178"/>
      <c r="I897" s="179">
        <f>ROUND(E897*H897,2)</f>
        <v>0</v>
      </c>
      <c r="J897" s="178"/>
      <c r="K897" s="179">
        <f>ROUND(E897*J897,2)</f>
        <v>0</v>
      </c>
      <c r="L897" s="179">
        <v>21</v>
      </c>
      <c r="M897" s="179">
        <f>G897*(1+L897/100)</f>
        <v>0</v>
      </c>
      <c r="N897" s="179">
        <v>0</v>
      </c>
      <c r="O897" s="179">
        <f>ROUND(E897*N897,2)</f>
        <v>0</v>
      </c>
      <c r="P897" s="179">
        <v>0</v>
      </c>
      <c r="Q897" s="179">
        <f>ROUND(E897*P897,2)</f>
        <v>0</v>
      </c>
      <c r="R897" s="179"/>
      <c r="S897" s="179" t="s">
        <v>322</v>
      </c>
      <c r="T897" s="180" t="s">
        <v>291</v>
      </c>
      <c r="U897" s="160">
        <v>0</v>
      </c>
      <c r="V897" s="160">
        <f>ROUND(E897*U897,2)</f>
        <v>0</v>
      </c>
      <c r="W897" s="160"/>
      <c r="X897" s="150"/>
      <c r="Y897" s="150"/>
      <c r="Z897" s="150"/>
      <c r="AA897" s="150"/>
      <c r="AB897" s="150"/>
      <c r="AC897" s="150"/>
      <c r="AD897" s="150"/>
      <c r="AE897" s="150"/>
      <c r="AF897" s="150"/>
      <c r="AG897" s="150" t="s">
        <v>1746</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1" x14ac:dyDescent="0.2">
      <c r="A898" s="157"/>
      <c r="B898" s="158"/>
      <c r="C898" s="242"/>
      <c r="D898" s="243"/>
      <c r="E898" s="243"/>
      <c r="F898" s="243"/>
      <c r="G898" s="243"/>
      <c r="H898" s="160"/>
      <c r="I898" s="160"/>
      <c r="J898" s="160"/>
      <c r="K898" s="160"/>
      <c r="L898" s="160"/>
      <c r="M898" s="160"/>
      <c r="N898" s="160"/>
      <c r="O898" s="160"/>
      <c r="P898" s="160"/>
      <c r="Q898" s="160"/>
      <c r="R898" s="160"/>
      <c r="S898" s="160"/>
      <c r="T898" s="160"/>
      <c r="U898" s="160"/>
      <c r="V898" s="160"/>
      <c r="W898" s="160"/>
      <c r="X898" s="150"/>
      <c r="Y898" s="150"/>
      <c r="Z898" s="150"/>
      <c r="AA898" s="150"/>
      <c r="AB898" s="150"/>
      <c r="AC898" s="150"/>
      <c r="AD898" s="150"/>
      <c r="AE898" s="150"/>
      <c r="AF898" s="150"/>
      <c r="AG898" s="150" t="s">
        <v>295</v>
      </c>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ht="22.5" outlineLevel="1" x14ac:dyDescent="0.2">
      <c r="A899" s="174">
        <v>424</v>
      </c>
      <c r="B899" s="175" t="s">
        <v>2506</v>
      </c>
      <c r="C899" s="185" t="s">
        <v>2507</v>
      </c>
      <c r="D899" s="176" t="s">
        <v>856</v>
      </c>
      <c r="E899" s="177">
        <v>15</v>
      </c>
      <c r="F899" s="178"/>
      <c r="G899" s="179">
        <f>ROUND(E899*F899,2)</f>
        <v>0</v>
      </c>
      <c r="H899" s="178"/>
      <c r="I899" s="179">
        <f>ROUND(E899*H899,2)</f>
        <v>0</v>
      </c>
      <c r="J899" s="178"/>
      <c r="K899" s="179">
        <f>ROUND(E899*J899,2)</f>
        <v>0</v>
      </c>
      <c r="L899" s="179">
        <v>21</v>
      </c>
      <c r="M899" s="179">
        <f>G899*(1+L899/100)</f>
        <v>0</v>
      </c>
      <c r="N899" s="179">
        <v>0</v>
      </c>
      <c r="O899" s="179">
        <f>ROUND(E899*N899,2)</f>
        <v>0</v>
      </c>
      <c r="P899" s="179">
        <v>0</v>
      </c>
      <c r="Q899" s="179">
        <f>ROUND(E899*P899,2)</f>
        <v>0</v>
      </c>
      <c r="R899" s="179"/>
      <c r="S899" s="179" t="s">
        <v>322</v>
      </c>
      <c r="T899" s="180" t="s">
        <v>291</v>
      </c>
      <c r="U899" s="160">
        <v>0</v>
      </c>
      <c r="V899" s="160">
        <f>ROUND(E899*U899,2)</f>
        <v>0</v>
      </c>
      <c r="W899" s="160"/>
      <c r="X899" s="150"/>
      <c r="Y899" s="150"/>
      <c r="Z899" s="150"/>
      <c r="AA899" s="150"/>
      <c r="AB899" s="150"/>
      <c r="AC899" s="150"/>
      <c r="AD899" s="150"/>
      <c r="AE899" s="150"/>
      <c r="AF899" s="150"/>
      <c r="AG899" s="150" t="s">
        <v>1746</v>
      </c>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
      <c r="A900" s="157"/>
      <c r="B900" s="158"/>
      <c r="C900" s="242"/>
      <c r="D900" s="243"/>
      <c r="E900" s="243"/>
      <c r="F900" s="243"/>
      <c r="G900" s="243"/>
      <c r="H900" s="160"/>
      <c r="I900" s="160"/>
      <c r="J900" s="160"/>
      <c r="K900" s="160"/>
      <c r="L900" s="160"/>
      <c r="M900" s="160"/>
      <c r="N900" s="160"/>
      <c r="O900" s="160"/>
      <c r="P900" s="160"/>
      <c r="Q900" s="160"/>
      <c r="R900" s="160"/>
      <c r="S900" s="160"/>
      <c r="T900" s="160"/>
      <c r="U900" s="160"/>
      <c r="V900" s="160"/>
      <c r="W900" s="160"/>
      <c r="X900" s="150"/>
      <c r="Y900" s="150"/>
      <c r="Z900" s="150"/>
      <c r="AA900" s="150"/>
      <c r="AB900" s="150"/>
      <c r="AC900" s="150"/>
      <c r="AD900" s="150"/>
      <c r="AE900" s="150"/>
      <c r="AF900" s="150"/>
      <c r="AG900" s="150" t="s">
        <v>295</v>
      </c>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ht="22.5" outlineLevel="1" x14ac:dyDescent="0.2">
      <c r="A901" s="174">
        <v>425</v>
      </c>
      <c r="B901" s="175" t="s">
        <v>2508</v>
      </c>
      <c r="C901" s="185" t="s">
        <v>2509</v>
      </c>
      <c r="D901" s="176" t="s">
        <v>856</v>
      </c>
      <c r="E901" s="177">
        <v>2</v>
      </c>
      <c r="F901" s="178"/>
      <c r="G901" s="179">
        <f>ROUND(E901*F901,2)</f>
        <v>0</v>
      </c>
      <c r="H901" s="178"/>
      <c r="I901" s="179">
        <f>ROUND(E901*H901,2)</f>
        <v>0</v>
      </c>
      <c r="J901" s="178"/>
      <c r="K901" s="179">
        <f>ROUND(E901*J901,2)</f>
        <v>0</v>
      </c>
      <c r="L901" s="179">
        <v>21</v>
      </c>
      <c r="M901" s="179">
        <f>G901*(1+L901/100)</f>
        <v>0</v>
      </c>
      <c r="N901" s="179">
        <v>0</v>
      </c>
      <c r="O901" s="179">
        <f>ROUND(E901*N901,2)</f>
        <v>0</v>
      </c>
      <c r="P901" s="179">
        <v>0</v>
      </c>
      <c r="Q901" s="179">
        <f>ROUND(E901*P901,2)</f>
        <v>0</v>
      </c>
      <c r="R901" s="179"/>
      <c r="S901" s="179" t="s">
        <v>322</v>
      </c>
      <c r="T901" s="180" t="s">
        <v>291</v>
      </c>
      <c r="U901" s="160">
        <v>0</v>
      </c>
      <c r="V901" s="160">
        <f>ROUND(E901*U901,2)</f>
        <v>0</v>
      </c>
      <c r="W901" s="160"/>
      <c r="X901" s="150"/>
      <c r="Y901" s="150"/>
      <c r="Z901" s="150"/>
      <c r="AA901" s="150"/>
      <c r="AB901" s="150"/>
      <c r="AC901" s="150"/>
      <c r="AD901" s="150"/>
      <c r="AE901" s="150"/>
      <c r="AF901" s="150"/>
      <c r="AG901" s="150" t="s">
        <v>1746</v>
      </c>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
      <c r="A902" s="157"/>
      <c r="B902" s="158"/>
      <c r="C902" s="242"/>
      <c r="D902" s="243"/>
      <c r="E902" s="243"/>
      <c r="F902" s="243"/>
      <c r="G902" s="243"/>
      <c r="H902" s="160"/>
      <c r="I902" s="160"/>
      <c r="J902" s="160"/>
      <c r="K902" s="160"/>
      <c r="L902" s="160"/>
      <c r="M902" s="160"/>
      <c r="N902" s="160"/>
      <c r="O902" s="160"/>
      <c r="P902" s="160"/>
      <c r="Q902" s="160"/>
      <c r="R902" s="160"/>
      <c r="S902" s="160"/>
      <c r="T902" s="160"/>
      <c r="U902" s="160"/>
      <c r="V902" s="160"/>
      <c r="W902" s="160"/>
      <c r="X902" s="150"/>
      <c r="Y902" s="150"/>
      <c r="Z902" s="150"/>
      <c r="AA902" s="150"/>
      <c r="AB902" s="150"/>
      <c r="AC902" s="150"/>
      <c r="AD902" s="150"/>
      <c r="AE902" s="150"/>
      <c r="AF902" s="150"/>
      <c r="AG902" s="150" t="s">
        <v>295</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
      <c r="A903" s="174">
        <v>426</v>
      </c>
      <c r="B903" s="175" t="s">
        <v>2510</v>
      </c>
      <c r="C903" s="185" t="s">
        <v>2511</v>
      </c>
      <c r="D903" s="176" t="s">
        <v>856</v>
      </c>
      <c r="E903" s="177">
        <v>55</v>
      </c>
      <c r="F903" s="178"/>
      <c r="G903" s="179">
        <f>ROUND(E903*F903,2)</f>
        <v>0</v>
      </c>
      <c r="H903" s="178"/>
      <c r="I903" s="179">
        <f>ROUND(E903*H903,2)</f>
        <v>0</v>
      </c>
      <c r="J903" s="178"/>
      <c r="K903" s="179">
        <f>ROUND(E903*J903,2)</f>
        <v>0</v>
      </c>
      <c r="L903" s="179">
        <v>21</v>
      </c>
      <c r="M903" s="179">
        <f>G903*(1+L903/100)</f>
        <v>0</v>
      </c>
      <c r="N903" s="179">
        <v>0</v>
      </c>
      <c r="O903" s="179">
        <f>ROUND(E903*N903,2)</f>
        <v>0</v>
      </c>
      <c r="P903" s="179">
        <v>0</v>
      </c>
      <c r="Q903" s="179">
        <f>ROUND(E903*P903,2)</f>
        <v>0</v>
      </c>
      <c r="R903" s="179"/>
      <c r="S903" s="179" t="s">
        <v>322</v>
      </c>
      <c r="T903" s="180" t="s">
        <v>291</v>
      </c>
      <c r="U903" s="160">
        <v>0</v>
      </c>
      <c r="V903" s="160">
        <f>ROUND(E903*U903,2)</f>
        <v>0</v>
      </c>
      <c r="W903" s="160"/>
      <c r="X903" s="150"/>
      <c r="Y903" s="150"/>
      <c r="Z903" s="150"/>
      <c r="AA903" s="150"/>
      <c r="AB903" s="150"/>
      <c r="AC903" s="150"/>
      <c r="AD903" s="150"/>
      <c r="AE903" s="150"/>
      <c r="AF903" s="150"/>
      <c r="AG903" s="150" t="s">
        <v>1746</v>
      </c>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57"/>
      <c r="B904" s="158"/>
      <c r="C904" s="242"/>
      <c r="D904" s="243"/>
      <c r="E904" s="243"/>
      <c r="F904" s="243"/>
      <c r="G904" s="243"/>
      <c r="H904" s="160"/>
      <c r="I904" s="160"/>
      <c r="J904" s="160"/>
      <c r="K904" s="160"/>
      <c r="L904" s="160"/>
      <c r="M904" s="160"/>
      <c r="N904" s="160"/>
      <c r="O904" s="160"/>
      <c r="P904" s="160"/>
      <c r="Q904" s="160"/>
      <c r="R904" s="160"/>
      <c r="S904" s="160"/>
      <c r="T904" s="160"/>
      <c r="U904" s="160"/>
      <c r="V904" s="160"/>
      <c r="W904" s="160"/>
      <c r="X904" s="150"/>
      <c r="Y904" s="150"/>
      <c r="Z904" s="150"/>
      <c r="AA904" s="150"/>
      <c r="AB904" s="150"/>
      <c r="AC904" s="150"/>
      <c r="AD904" s="150"/>
      <c r="AE904" s="150"/>
      <c r="AF904" s="150"/>
      <c r="AG904" s="150" t="s">
        <v>295</v>
      </c>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x14ac:dyDescent="0.2">
      <c r="A905" s="168" t="s">
        <v>285</v>
      </c>
      <c r="B905" s="169" t="s">
        <v>195</v>
      </c>
      <c r="C905" s="184" t="s">
        <v>196</v>
      </c>
      <c r="D905" s="170"/>
      <c r="E905" s="171"/>
      <c r="F905" s="172"/>
      <c r="G905" s="172">
        <f>SUMIF(AG906:AG929,"&lt;&gt;NOR",G906:G929)</f>
        <v>0</v>
      </c>
      <c r="H905" s="172"/>
      <c r="I905" s="172">
        <f>SUM(I906:I929)</f>
        <v>0</v>
      </c>
      <c r="J905" s="172"/>
      <c r="K905" s="172">
        <f>SUM(K906:K929)</f>
        <v>0</v>
      </c>
      <c r="L905" s="172"/>
      <c r="M905" s="172">
        <f>SUM(M906:M929)</f>
        <v>0</v>
      </c>
      <c r="N905" s="172"/>
      <c r="O905" s="172">
        <f>SUM(O906:O929)</f>
        <v>0</v>
      </c>
      <c r="P905" s="172"/>
      <c r="Q905" s="172">
        <f>SUM(Q906:Q929)</f>
        <v>0</v>
      </c>
      <c r="R905" s="172"/>
      <c r="S905" s="172"/>
      <c r="T905" s="173"/>
      <c r="U905" s="167"/>
      <c r="V905" s="167">
        <f>SUM(V906:V929)</f>
        <v>0</v>
      </c>
      <c r="W905" s="167"/>
      <c r="AG905" t="s">
        <v>286</v>
      </c>
    </row>
    <row r="906" spans="1:60" outlineLevel="1" x14ac:dyDescent="0.2">
      <c r="A906" s="174">
        <v>427</v>
      </c>
      <c r="B906" s="175" t="s">
        <v>2512</v>
      </c>
      <c r="C906" s="185" t="s">
        <v>2513</v>
      </c>
      <c r="D906" s="176" t="s">
        <v>432</v>
      </c>
      <c r="E906" s="177">
        <v>15</v>
      </c>
      <c r="F906" s="178"/>
      <c r="G906" s="179">
        <f>ROUND(E906*F906,2)</f>
        <v>0</v>
      </c>
      <c r="H906" s="178"/>
      <c r="I906" s="179">
        <f>ROUND(E906*H906,2)</f>
        <v>0</v>
      </c>
      <c r="J906" s="178"/>
      <c r="K906" s="179">
        <f>ROUND(E906*J906,2)</f>
        <v>0</v>
      </c>
      <c r="L906" s="179">
        <v>21</v>
      </c>
      <c r="M906" s="179">
        <f>G906*(1+L906/100)</f>
        <v>0</v>
      </c>
      <c r="N906" s="179">
        <v>0</v>
      </c>
      <c r="O906" s="179">
        <f>ROUND(E906*N906,2)</f>
        <v>0</v>
      </c>
      <c r="P906" s="179">
        <v>0</v>
      </c>
      <c r="Q906" s="179">
        <f>ROUND(E906*P906,2)</f>
        <v>0</v>
      </c>
      <c r="R906" s="179"/>
      <c r="S906" s="179" t="s">
        <v>322</v>
      </c>
      <c r="T906" s="180" t="s">
        <v>291</v>
      </c>
      <c r="U906" s="160">
        <v>0</v>
      </c>
      <c r="V906" s="160">
        <f>ROUND(E906*U906,2)</f>
        <v>0</v>
      </c>
      <c r="W906" s="160"/>
      <c r="X906" s="150"/>
      <c r="Y906" s="150"/>
      <c r="Z906" s="150"/>
      <c r="AA906" s="150"/>
      <c r="AB906" s="150"/>
      <c r="AC906" s="150"/>
      <c r="AD906" s="150"/>
      <c r="AE906" s="150"/>
      <c r="AF906" s="150"/>
      <c r="AG906" s="150" t="s">
        <v>472</v>
      </c>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242"/>
      <c r="D907" s="243"/>
      <c r="E907" s="243"/>
      <c r="F907" s="243"/>
      <c r="G907" s="243"/>
      <c r="H907" s="160"/>
      <c r="I907" s="160"/>
      <c r="J907" s="160"/>
      <c r="K907" s="160"/>
      <c r="L907" s="160"/>
      <c r="M907" s="160"/>
      <c r="N907" s="160"/>
      <c r="O907" s="160"/>
      <c r="P907" s="160"/>
      <c r="Q907" s="160"/>
      <c r="R907" s="160"/>
      <c r="S907" s="160"/>
      <c r="T907" s="160"/>
      <c r="U907" s="160"/>
      <c r="V907" s="160"/>
      <c r="W907" s="160"/>
      <c r="X907" s="150"/>
      <c r="Y907" s="150"/>
      <c r="Z907" s="150"/>
      <c r="AA907" s="150"/>
      <c r="AB907" s="150"/>
      <c r="AC907" s="150"/>
      <c r="AD907" s="150"/>
      <c r="AE907" s="150"/>
      <c r="AF907" s="150"/>
      <c r="AG907" s="150" t="s">
        <v>295</v>
      </c>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74">
        <v>428</v>
      </c>
      <c r="B908" s="175" t="s">
        <v>2514</v>
      </c>
      <c r="C908" s="185" t="s">
        <v>2515</v>
      </c>
      <c r="D908" s="176" t="s">
        <v>432</v>
      </c>
      <c r="E908" s="177">
        <v>45</v>
      </c>
      <c r="F908" s="178"/>
      <c r="G908" s="179">
        <f>ROUND(E908*F908,2)</f>
        <v>0</v>
      </c>
      <c r="H908" s="178"/>
      <c r="I908" s="179">
        <f>ROUND(E908*H908,2)</f>
        <v>0</v>
      </c>
      <c r="J908" s="178"/>
      <c r="K908" s="179">
        <f>ROUND(E908*J908,2)</f>
        <v>0</v>
      </c>
      <c r="L908" s="179">
        <v>21</v>
      </c>
      <c r="M908" s="179">
        <f>G908*(1+L908/100)</f>
        <v>0</v>
      </c>
      <c r="N908" s="179">
        <v>0</v>
      </c>
      <c r="O908" s="179">
        <f>ROUND(E908*N908,2)</f>
        <v>0</v>
      </c>
      <c r="P908" s="179">
        <v>0</v>
      </c>
      <c r="Q908" s="179">
        <f>ROUND(E908*P908,2)</f>
        <v>0</v>
      </c>
      <c r="R908" s="179"/>
      <c r="S908" s="179" t="s">
        <v>322</v>
      </c>
      <c r="T908" s="180" t="s">
        <v>291</v>
      </c>
      <c r="U908" s="160">
        <v>0</v>
      </c>
      <c r="V908" s="160">
        <f>ROUND(E908*U908,2)</f>
        <v>0</v>
      </c>
      <c r="W908" s="160"/>
      <c r="X908" s="150"/>
      <c r="Y908" s="150"/>
      <c r="Z908" s="150"/>
      <c r="AA908" s="150"/>
      <c r="AB908" s="150"/>
      <c r="AC908" s="150"/>
      <c r="AD908" s="150"/>
      <c r="AE908" s="150"/>
      <c r="AF908" s="150"/>
      <c r="AG908" s="150" t="s">
        <v>472</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
      <c r="A909" s="157"/>
      <c r="B909" s="158"/>
      <c r="C909" s="242"/>
      <c r="D909" s="243"/>
      <c r="E909" s="243"/>
      <c r="F909" s="243"/>
      <c r="G909" s="243"/>
      <c r="H909" s="160"/>
      <c r="I909" s="160"/>
      <c r="J909" s="160"/>
      <c r="K909" s="160"/>
      <c r="L909" s="160"/>
      <c r="M909" s="160"/>
      <c r="N909" s="160"/>
      <c r="O909" s="160"/>
      <c r="P909" s="160"/>
      <c r="Q909" s="160"/>
      <c r="R909" s="160"/>
      <c r="S909" s="160"/>
      <c r="T909" s="160"/>
      <c r="U909" s="160"/>
      <c r="V909" s="160"/>
      <c r="W909" s="160"/>
      <c r="X909" s="150"/>
      <c r="Y909" s="150"/>
      <c r="Z909" s="150"/>
      <c r="AA909" s="150"/>
      <c r="AB909" s="150"/>
      <c r="AC909" s="150"/>
      <c r="AD909" s="150"/>
      <c r="AE909" s="150"/>
      <c r="AF909" s="150"/>
      <c r="AG909" s="150" t="s">
        <v>295</v>
      </c>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74">
        <v>429</v>
      </c>
      <c r="B910" s="175" t="s">
        <v>2516</v>
      </c>
      <c r="C910" s="185" t="s">
        <v>2517</v>
      </c>
      <c r="D910" s="176" t="s">
        <v>432</v>
      </c>
      <c r="E910" s="177">
        <v>40</v>
      </c>
      <c r="F910" s="178"/>
      <c r="G910" s="179">
        <f>ROUND(E910*F910,2)</f>
        <v>0</v>
      </c>
      <c r="H910" s="178"/>
      <c r="I910" s="179">
        <f>ROUND(E910*H910,2)</f>
        <v>0</v>
      </c>
      <c r="J910" s="178"/>
      <c r="K910" s="179">
        <f>ROUND(E910*J910,2)</f>
        <v>0</v>
      </c>
      <c r="L910" s="179">
        <v>21</v>
      </c>
      <c r="M910" s="179">
        <f>G910*(1+L910/100)</f>
        <v>0</v>
      </c>
      <c r="N910" s="179">
        <v>0</v>
      </c>
      <c r="O910" s="179">
        <f>ROUND(E910*N910,2)</f>
        <v>0</v>
      </c>
      <c r="P910" s="179">
        <v>0</v>
      </c>
      <c r="Q910" s="179">
        <f>ROUND(E910*P910,2)</f>
        <v>0</v>
      </c>
      <c r="R910" s="179"/>
      <c r="S910" s="179" t="s">
        <v>322</v>
      </c>
      <c r="T910" s="180" t="s">
        <v>291</v>
      </c>
      <c r="U910" s="160">
        <v>0</v>
      </c>
      <c r="V910" s="160">
        <f>ROUND(E910*U910,2)</f>
        <v>0</v>
      </c>
      <c r="W910" s="160"/>
      <c r="X910" s="150"/>
      <c r="Y910" s="150"/>
      <c r="Z910" s="150"/>
      <c r="AA910" s="150"/>
      <c r="AB910" s="150"/>
      <c r="AC910" s="150"/>
      <c r="AD910" s="150"/>
      <c r="AE910" s="150"/>
      <c r="AF910" s="150"/>
      <c r="AG910" s="150" t="s">
        <v>472</v>
      </c>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
      <c r="A911" s="157"/>
      <c r="B911" s="158"/>
      <c r="C911" s="242"/>
      <c r="D911" s="243"/>
      <c r="E911" s="243"/>
      <c r="F911" s="243"/>
      <c r="G911" s="243"/>
      <c r="H911" s="160"/>
      <c r="I911" s="160"/>
      <c r="J911" s="160"/>
      <c r="K911" s="160"/>
      <c r="L911" s="160"/>
      <c r="M911" s="160"/>
      <c r="N911" s="160"/>
      <c r="O911" s="160"/>
      <c r="P911" s="160"/>
      <c r="Q911" s="160"/>
      <c r="R911" s="160"/>
      <c r="S911" s="160"/>
      <c r="T911" s="160"/>
      <c r="U911" s="160"/>
      <c r="V911" s="160"/>
      <c r="W911" s="160"/>
      <c r="X911" s="150"/>
      <c r="Y911" s="150"/>
      <c r="Z911" s="150"/>
      <c r="AA911" s="150"/>
      <c r="AB911" s="150"/>
      <c r="AC911" s="150"/>
      <c r="AD911" s="150"/>
      <c r="AE911" s="150"/>
      <c r="AF911" s="150"/>
      <c r="AG911" s="150" t="s">
        <v>295</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
      <c r="A912" s="174">
        <v>430</v>
      </c>
      <c r="B912" s="175" t="s">
        <v>2518</v>
      </c>
      <c r="C912" s="185" t="s">
        <v>2519</v>
      </c>
      <c r="D912" s="176" t="s">
        <v>856</v>
      </c>
      <c r="E912" s="177">
        <v>2</v>
      </c>
      <c r="F912" s="178"/>
      <c r="G912" s="179">
        <f>ROUND(E912*F912,2)</f>
        <v>0</v>
      </c>
      <c r="H912" s="178"/>
      <c r="I912" s="179">
        <f>ROUND(E912*H912,2)</f>
        <v>0</v>
      </c>
      <c r="J912" s="178"/>
      <c r="K912" s="179">
        <f>ROUND(E912*J912,2)</f>
        <v>0</v>
      </c>
      <c r="L912" s="179">
        <v>21</v>
      </c>
      <c r="M912" s="179">
        <f>G912*(1+L912/100)</f>
        <v>0</v>
      </c>
      <c r="N912" s="179">
        <v>0</v>
      </c>
      <c r="O912" s="179">
        <f>ROUND(E912*N912,2)</f>
        <v>0</v>
      </c>
      <c r="P912" s="179">
        <v>0</v>
      </c>
      <c r="Q912" s="179">
        <f>ROUND(E912*P912,2)</f>
        <v>0</v>
      </c>
      <c r="R912" s="179"/>
      <c r="S912" s="179" t="s">
        <v>322</v>
      </c>
      <c r="T912" s="180" t="s">
        <v>291</v>
      </c>
      <c r="U912" s="160">
        <v>0</v>
      </c>
      <c r="V912" s="160">
        <f>ROUND(E912*U912,2)</f>
        <v>0</v>
      </c>
      <c r="W912" s="160"/>
      <c r="X912" s="150"/>
      <c r="Y912" s="150"/>
      <c r="Z912" s="150"/>
      <c r="AA912" s="150"/>
      <c r="AB912" s="150"/>
      <c r="AC912" s="150"/>
      <c r="AD912" s="150"/>
      <c r="AE912" s="150"/>
      <c r="AF912" s="150"/>
      <c r="AG912" s="150" t="s">
        <v>472</v>
      </c>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
      <c r="A913" s="157"/>
      <c r="B913" s="158"/>
      <c r="C913" s="242"/>
      <c r="D913" s="243"/>
      <c r="E913" s="243"/>
      <c r="F913" s="243"/>
      <c r="G913" s="243"/>
      <c r="H913" s="160"/>
      <c r="I913" s="160"/>
      <c r="J913" s="160"/>
      <c r="K913" s="160"/>
      <c r="L913" s="160"/>
      <c r="M913" s="160"/>
      <c r="N913" s="160"/>
      <c r="O913" s="160"/>
      <c r="P913" s="160"/>
      <c r="Q913" s="160"/>
      <c r="R913" s="160"/>
      <c r="S913" s="160"/>
      <c r="T913" s="160"/>
      <c r="U913" s="160"/>
      <c r="V913" s="160"/>
      <c r="W913" s="160"/>
      <c r="X913" s="150"/>
      <c r="Y913" s="150"/>
      <c r="Z913" s="150"/>
      <c r="AA913" s="150"/>
      <c r="AB913" s="150"/>
      <c r="AC913" s="150"/>
      <c r="AD913" s="150"/>
      <c r="AE913" s="150"/>
      <c r="AF913" s="150"/>
      <c r="AG913" s="150" t="s">
        <v>295</v>
      </c>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1" x14ac:dyDescent="0.2">
      <c r="A914" s="174">
        <v>431</v>
      </c>
      <c r="B914" s="175" t="s">
        <v>2520</v>
      </c>
      <c r="C914" s="185" t="s">
        <v>2521</v>
      </c>
      <c r="D914" s="176" t="s">
        <v>856</v>
      </c>
      <c r="E914" s="177">
        <v>2</v>
      </c>
      <c r="F914" s="178"/>
      <c r="G914" s="179">
        <f>ROUND(E914*F914,2)</f>
        <v>0</v>
      </c>
      <c r="H914" s="178"/>
      <c r="I914" s="179">
        <f>ROUND(E914*H914,2)</f>
        <v>0</v>
      </c>
      <c r="J914" s="178"/>
      <c r="K914" s="179">
        <f>ROUND(E914*J914,2)</f>
        <v>0</v>
      </c>
      <c r="L914" s="179">
        <v>21</v>
      </c>
      <c r="M914" s="179">
        <f>G914*(1+L914/100)</f>
        <v>0</v>
      </c>
      <c r="N914" s="179">
        <v>0</v>
      </c>
      <c r="O914" s="179">
        <f>ROUND(E914*N914,2)</f>
        <v>0</v>
      </c>
      <c r="P914" s="179">
        <v>0</v>
      </c>
      <c r="Q914" s="179">
        <f>ROUND(E914*P914,2)</f>
        <v>0</v>
      </c>
      <c r="R914" s="179"/>
      <c r="S914" s="179" t="s">
        <v>322</v>
      </c>
      <c r="T914" s="180" t="s">
        <v>291</v>
      </c>
      <c r="U914" s="160">
        <v>0</v>
      </c>
      <c r="V914" s="160">
        <f>ROUND(E914*U914,2)</f>
        <v>0</v>
      </c>
      <c r="W914" s="160"/>
      <c r="X914" s="150"/>
      <c r="Y914" s="150"/>
      <c r="Z914" s="150"/>
      <c r="AA914" s="150"/>
      <c r="AB914" s="150"/>
      <c r="AC914" s="150"/>
      <c r="AD914" s="150"/>
      <c r="AE914" s="150"/>
      <c r="AF914" s="150"/>
      <c r="AG914" s="150" t="s">
        <v>472</v>
      </c>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1" x14ac:dyDescent="0.2">
      <c r="A915" s="157"/>
      <c r="B915" s="158"/>
      <c r="C915" s="242"/>
      <c r="D915" s="243"/>
      <c r="E915" s="243"/>
      <c r="F915" s="243"/>
      <c r="G915" s="243"/>
      <c r="H915" s="160"/>
      <c r="I915" s="160"/>
      <c r="J915" s="160"/>
      <c r="K915" s="160"/>
      <c r="L915" s="160"/>
      <c r="M915" s="160"/>
      <c r="N915" s="160"/>
      <c r="O915" s="160"/>
      <c r="P915" s="160"/>
      <c r="Q915" s="160"/>
      <c r="R915" s="160"/>
      <c r="S915" s="160"/>
      <c r="T915" s="160"/>
      <c r="U915" s="160"/>
      <c r="V915" s="160"/>
      <c r="W915" s="160"/>
      <c r="X915" s="150"/>
      <c r="Y915" s="150"/>
      <c r="Z915" s="150"/>
      <c r="AA915" s="150"/>
      <c r="AB915" s="150"/>
      <c r="AC915" s="150"/>
      <c r="AD915" s="150"/>
      <c r="AE915" s="150"/>
      <c r="AF915" s="150"/>
      <c r="AG915" s="150" t="s">
        <v>295</v>
      </c>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1" x14ac:dyDescent="0.2">
      <c r="A916" s="174">
        <v>432</v>
      </c>
      <c r="B916" s="175" t="s">
        <v>2522</v>
      </c>
      <c r="C916" s="185" t="s">
        <v>2523</v>
      </c>
      <c r="D916" s="176" t="s">
        <v>856</v>
      </c>
      <c r="E916" s="177">
        <v>2</v>
      </c>
      <c r="F916" s="178"/>
      <c r="G916" s="179">
        <f>ROUND(E916*F916,2)</f>
        <v>0</v>
      </c>
      <c r="H916" s="178"/>
      <c r="I916" s="179">
        <f>ROUND(E916*H916,2)</f>
        <v>0</v>
      </c>
      <c r="J916" s="178"/>
      <c r="K916" s="179">
        <f>ROUND(E916*J916,2)</f>
        <v>0</v>
      </c>
      <c r="L916" s="179">
        <v>21</v>
      </c>
      <c r="M916" s="179">
        <f>G916*(1+L916/100)</f>
        <v>0</v>
      </c>
      <c r="N916" s="179">
        <v>0</v>
      </c>
      <c r="O916" s="179">
        <f>ROUND(E916*N916,2)</f>
        <v>0</v>
      </c>
      <c r="P916" s="179">
        <v>0</v>
      </c>
      <c r="Q916" s="179">
        <f>ROUND(E916*P916,2)</f>
        <v>0</v>
      </c>
      <c r="R916" s="179"/>
      <c r="S916" s="179" t="s">
        <v>322</v>
      </c>
      <c r="T916" s="180" t="s">
        <v>291</v>
      </c>
      <c r="U916" s="160">
        <v>0</v>
      </c>
      <c r="V916" s="160">
        <f>ROUND(E916*U916,2)</f>
        <v>0</v>
      </c>
      <c r="W916" s="160"/>
      <c r="X916" s="150"/>
      <c r="Y916" s="150"/>
      <c r="Z916" s="150"/>
      <c r="AA916" s="150"/>
      <c r="AB916" s="150"/>
      <c r="AC916" s="150"/>
      <c r="AD916" s="150"/>
      <c r="AE916" s="150"/>
      <c r="AF916" s="150"/>
      <c r="AG916" s="150" t="s">
        <v>472</v>
      </c>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1" x14ac:dyDescent="0.2">
      <c r="A917" s="157"/>
      <c r="B917" s="158"/>
      <c r="C917" s="242"/>
      <c r="D917" s="243"/>
      <c r="E917" s="243"/>
      <c r="F917" s="243"/>
      <c r="G917" s="243"/>
      <c r="H917" s="160"/>
      <c r="I917" s="160"/>
      <c r="J917" s="160"/>
      <c r="K917" s="160"/>
      <c r="L917" s="160"/>
      <c r="M917" s="160"/>
      <c r="N917" s="160"/>
      <c r="O917" s="160"/>
      <c r="P917" s="160"/>
      <c r="Q917" s="160"/>
      <c r="R917" s="160"/>
      <c r="S917" s="160"/>
      <c r="T917" s="160"/>
      <c r="U917" s="160"/>
      <c r="V917" s="160"/>
      <c r="W917" s="160"/>
      <c r="X917" s="150"/>
      <c r="Y917" s="150"/>
      <c r="Z917" s="150"/>
      <c r="AA917" s="150"/>
      <c r="AB917" s="150"/>
      <c r="AC917" s="150"/>
      <c r="AD917" s="150"/>
      <c r="AE917" s="150"/>
      <c r="AF917" s="150"/>
      <c r="AG917" s="150" t="s">
        <v>295</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ht="22.5" outlineLevel="1" x14ac:dyDescent="0.2">
      <c r="A918" s="174">
        <v>433</v>
      </c>
      <c r="B918" s="175" t="s">
        <v>2524</v>
      </c>
      <c r="C918" s="185" t="s">
        <v>2525</v>
      </c>
      <c r="D918" s="176" t="s">
        <v>432</v>
      </c>
      <c r="E918" s="177">
        <v>15</v>
      </c>
      <c r="F918" s="178"/>
      <c r="G918" s="179">
        <f>ROUND(E918*F918,2)</f>
        <v>0</v>
      </c>
      <c r="H918" s="178"/>
      <c r="I918" s="179">
        <f>ROUND(E918*H918,2)</f>
        <v>0</v>
      </c>
      <c r="J918" s="178"/>
      <c r="K918" s="179">
        <f>ROUND(E918*J918,2)</f>
        <v>0</v>
      </c>
      <c r="L918" s="179">
        <v>21</v>
      </c>
      <c r="M918" s="179">
        <f>G918*(1+L918/100)</f>
        <v>0</v>
      </c>
      <c r="N918" s="179">
        <v>0</v>
      </c>
      <c r="O918" s="179">
        <f>ROUND(E918*N918,2)</f>
        <v>0</v>
      </c>
      <c r="P918" s="179">
        <v>0</v>
      </c>
      <c r="Q918" s="179">
        <f>ROUND(E918*P918,2)</f>
        <v>0</v>
      </c>
      <c r="R918" s="179"/>
      <c r="S918" s="179" t="s">
        <v>322</v>
      </c>
      <c r="T918" s="180" t="s">
        <v>291</v>
      </c>
      <c r="U918" s="160">
        <v>0</v>
      </c>
      <c r="V918" s="160">
        <f>ROUND(E918*U918,2)</f>
        <v>0</v>
      </c>
      <c r="W918" s="160"/>
      <c r="X918" s="150"/>
      <c r="Y918" s="150"/>
      <c r="Z918" s="150"/>
      <c r="AA918" s="150"/>
      <c r="AB918" s="150"/>
      <c r="AC918" s="150"/>
      <c r="AD918" s="150"/>
      <c r="AE918" s="150"/>
      <c r="AF918" s="150"/>
      <c r="AG918" s="150" t="s">
        <v>472</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
      <c r="A919" s="157"/>
      <c r="B919" s="158"/>
      <c r="C919" s="242"/>
      <c r="D919" s="243"/>
      <c r="E919" s="243"/>
      <c r="F919" s="243"/>
      <c r="G919" s="243"/>
      <c r="H919" s="160"/>
      <c r="I919" s="160"/>
      <c r="J919" s="160"/>
      <c r="K919" s="160"/>
      <c r="L919" s="160"/>
      <c r="M919" s="160"/>
      <c r="N919" s="160"/>
      <c r="O919" s="160"/>
      <c r="P919" s="160"/>
      <c r="Q919" s="160"/>
      <c r="R919" s="160"/>
      <c r="S919" s="160"/>
      <c r="T919" s="160"/>
      <c r="U919" s="160"/>
      <c r="V919" s="160"/>
      <c r="W919" s="160"/>
      <c r="X919" s="150"/>
      <c r="Y919" s="150"/>
      <c r="Z919" s="150"/>
      <c r="AA919" s="150"/>
      <c r="AB919" s="150"/>
      <c r="AC919" s="150"/>
      <c r="AD919" s="150"/>
      <c r="AE919" s="150"/>
      <c r="AF919" s="150"/>
      <c r="AG919" s="150" t="s">
        <v>295</v>
      </c>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1" x14ac:dyDescent="0.2">
      <c r="A920" s="174">
        <v>434</v>
      </c>
      <c r="B920" s="175" t="s">
        <v>2526</v>
      </c>
      <c r="C920" s="185" t="s">
        <v>2527</v>
      </c>
      <c r="D920" s="176" t="s">
        <v>1187</v>
      </c>
      <c r="E920" s="177">
        <v>8</v>
      </c>
      <c r="F920" s="178"/>
      <c r="G920" s="179">
        <f>ROUND(E920*F920,2)</f>
        <v>0</v>
      </c>
      <c r="H920" s="178"/>
      <c r="I920" s="179">
        <f>ROUND(E920*H920,2)</f>
        <v>0</v>
      </c>
      <c r="J920" s="178"/>
      <c r="K920" s="179">
        <f>ROUND(E920*J920,2)</f>
        <v>0</v>
      </c>
      <c r="L920" s="179">
        <v>21</v>
      </c>
      <c r="M920" s="179">
        <f>G920*(1+L920/100)</f>
        <v>0</v>
      </c>
      <c r="N920" s="179">
        <v>0</v>
      </c>
      <c r="O920" s="179">
        <f>ROUND(E920*N920,2)</f>
        <v>0</v>
      </c>
      <c r="P920" s="179">
        <v>0</v>
      </c>
      <c r="Q920" s="179">
        <f>ROUND(E920*P920,2)</f>
        <v>0</v>
      </c>
      <c r="R920" s="179"/>
      <c r="S920" s="179" t="s">
        <v>322</v>
      </c>
      <c r="T920" s="180" t="s">
        <v>291</v>
      </c>
      <c r="U920" s="160">
        <v>0</v>
      </c>
      <c r="V920" s="160">
        <f>ROUND(E920*U920,2)</f>
        <v>0</v>
      </c>
      <c r="W920" s="160"/>
      <c r="X920" s="150"/>
      <c r="Y920" s="150"/>
      <c r="Z920" s="150"/>
      <c r="AA920" s="150"/>
      <c r="AB920" s="150"/>
      <c r="AC920" s="150"/>
      <c r="AD920" s="150"/>
      <c r="AE920" s="150"/>
      <c r="AF920" s="150"/>
      <c r="AG920" s="150" t="s">
        <v>472</v>
      </c>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1" x14ac:dyDescent="0.2">
      <c r="A921" s="157"/>
      <c r="B921" s="158"/>
      <c r="C921" s="242"/>
      <c r="D921" s="243"/>
      <c r="E921" s="243"/>
      <c r="F921" s="243"/>
      <c r="G921" s="243"/>
      <c r="H921" s="160"/>
      <c r="I921" s="160"/>
      <c r="J921" s="160"/>
      <c r="K921" s="160"/>
      <c r="L921" s="160"/>
      <c r="M921" s="160"/>
      <c r="N921" s="160"/>
      <c r="O921" s="160"/>
      <c r="P921" s="160"/>
      <c r="Q921" s="160"/>
      <c r="R921" s="160"/>
      <c r="S921" s="160"/>
      <c r="T921" s="160"/>
      <c r="U921" s="160"/>
      <c r="V921" s="160"/>
      <c r="W921" s="160"/>
      <c r="X921" s="150"/>
      <c r="Y921" s="150"/>
      <c r="Z921" s="150"/>
      <c r="AA921" s="150"/>
      <c r="AB921" s="150"/>
      <c r="AC921" s="150"/>
      <c r="AD921" s="150"/>
      <c r="AE921" s="150"/>
      <c r="AF921" s="150"/>
      <c r="AG921" s="150" t="s">
        <v>295</v>
      </c>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ht="22.5" outlineLevel="1" x14ac:dyDescent="0.2">
      <c r="A922" s="174">
        <v>435</v>
      </c>
      <c r="B922" s="175" t="s">
        <v>2528</v>
      </c>
      <c r="C922" s="185" t="s">
        <v>2529</v>
      </c>
      <c r="D922" s="176" t="s">
        <v>1745</v>
      </c>
      <c r="E922" s="177">
        <v>1</v>
      </c>
      <c r="F922" s="178"/>
      <c r="G922" s="179">
        <f>ROUND(E922*F922,2)</f>
        <v>0</v>
      </c>
      <c r="H922" s="178"/>
      <c r="I922" s="179">
        <f>ROUND(E922*H922,2)</f>
        <v>0</v>
      </c>
      <c r="J922" s="178"/>
      <c r="K922" s="179">
        <f>ROUND(E922*J922,2)</f>
        <v>0</v>
      </c>
      <c r="L922" s="179">
        <v>21</v>
      </c>
      <c r="M922" s="179">
        <f>G922*(1+L922/100)</f>
        <v>0</v>
      </c>
      <c r="N922" s="179">
        <v>0</v>
      </c>
      <c r="O922" s="179">
        <f>ROUND(E922*N922,2)</f>
        <v>0</v>
      </c>
      <c r="P922" s="179">
        <v>0</v>
      </c>
      <c r="Q922" s="179">
        <f>ROUND(E922*P922,2)</f>
        <v>0</v>
      </c>
      <c r="R922" s="179"/>
      <c r="S922" s="179" t="s">
        <v>322</v>
      </c>
      <c r="T922" s="180" t="s">
        <v>291</v>
      </c>
      <c r="U922" s="160">
        <v>0</v>
      </c>
      <c r="V922" s="160">
        <f>ROUND(E922*U922,2)</f>
        <v>0</v>
      </c>
      <c r="W922" s="160"/>
      <c r="X922" s="150"/>
      <c r="Y922" s="150"/>
      <c r="Z922" s="150"/>
      <c r="AA922" s="150"/>
      <c r="AB922" s="150"/>
      <c r="AC922" s="150"/>
      <c r="AD922" s="150"/>
      <c r="AE922" s="150"/>
      <c r="AF922" s="150"/>
      <c r="AG922" s="150" t="s">
        <v>1746</v>
      </c>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
      <c r="A923" s="157"/>
      <c r="B923" s="158"/>
      <c r="C923" s="242"/>
      <c r="D923" s="243"/>
      <c r="E923" s="243"/>
      <c r="F923" s="243"/>
      <c r="G923" s="243"/>
      <c r="H923" s="160"/>
      <c r="I923" s="160"/>
      <c r="J923" s="160"/>
      <c r="K923" s="160"/>
      <c r="L923" s="160"/>
      <c r="M923" s="160"/>
      <c r="N923" s="160"/>
      <c r="O923" s="160"/>
      <c r="P923" s="160"/>
      <c r="Q923" s="160"/>
      <c r="R923" s="160"/>
      <c r="S923" s="160"/>
      <c r="T923" s="160"/>
      <c r="U923" s="160"/>
      <c r="V923" s="160"/>
      <c r="W923" s="160"/>
      <c r="X923" s="150"/>
      <c r="Y923" s="150"/>
      <c r="Z923" s="150"/>
      <c r="AA923" s="150"/>
      <c r="AB923" s="150"/>
      <c r="AC923" s="150"/>
      <c r="AD923" s="150"/>
      <c r="AE923" s="150"/>
      <c r="AF923" s="150"/>
      <c r="AG923" s="150" t="s">
        <v>295</v>
      </c>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ht="22.5" outlineLevel="1" x14ac:dyDescent="0.2">
      <c r="A924" s="174">
        <v>436</v>
      </c>
      <c r="B924" s="175" t="s">
        <v>2530</v>
      </c>
      <c r="C924" s="185" t="s">
        <v>2531</v>
      </c>
      <c r="D924" s="176" t="s">
        <v>1745</v>
      </c>
      <c r="E924" s="177">
        <v>3</v>
      </c>
      <c r="F924" s="178"/>
      <c r="G924" s="179">
        <f>ROUND(E924*F924,2)</f>
        <v>0</v>
      </c>
      <c r="H924" s="178"/>
      <c r="I924" s="179">
        <f>ROUND(E924*H924,2)</f>
        <v>0</v>
      </c>
      <c r="J924" s="178"/>
      <c r="K924" s="179">
        <f>ROUND(E924*J924,2)</f>
        <v>0</v>
      </c>
      <c r="L924" s="179">
        <v>21</v>
      </c>
      <c r="M924" s="179">
        <f>G924*(1+L924/100)</f>
        <v>0</v>
      </c>
      <c r="N924" s="179">
        <v>0</v>
      </c>
      <c r="O924" s="179">
        <f>ROUND(E924*N924,2)</f>
        <v>0</v>
      </c>
      <c r="P924" s="179">
        <v>0</v>
      </c>
      <c r="Q924" s="179">
        <f>ROUND(E924*P924,2)</f>
        <v>0</v>
      </c>
      <c r="R924" s="179"/>
      <c r="S924" s="179" t="s">
        <v>322</v>
      </c>
      <c r="T924" s="180" t="s">
        <v>291</v>
      </c>
      <c r="U924" s="160">
        <v>0</v>
      </c>
      <c r="V924" s="160">
        <f>ROUND(E924*U924,2)</f>
        <v>0</v>
      </c>
      <c r="W924" s="160"/>
      <c r="X924" s="150"/>
      <c r="Y924" s="150"/>
      <c r="Z924" s="150"/>
      <c r="AA924" s="150"/>
      <c r="AB924" s="150"/>
      <c r="AC924" s="150"/>
      <c r="AD924" s="150"/>
      <c r="AE924" s="150"/>
      <c r="AF924" s="150"/>
      <c r="AG924" s="150" t="s">
        <v>1746</v>
      </c>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1" x14ac:dyDescent="0.2">
      <c r="A925" s="157"/>
      <c r="B925" s="158"/>
      <c r="C925" s="242"/>
      <c r="D925" s="243"/>
      <c r="E925" s="243"/>
      <c r="F925" s="243"/>
      <c r="G925" s="243"/>
      <c r="H925" s="160"/>
      <c r="I925" s="160"/>
      <c r="J925" s="160"/>
      <c r="K925" s="160"/>
      <c r="L925" s="160"/>
      <c r="M925" s="160"/>
      <c r="N925" s="160"/>
      <c r="O925" s="160"/>
      <c r="P925" s="160"/>
      <c r="Q925" s="160"/>
      <c r="R925" s="160"/>
      <c r="S925" s="160"/>
      <c r="T925" s="160"/>
      <c r="U925" s="160"/>
      <c r="V925" s="160"/>
      <c r="W925" s="160"/>
      <c r="X925" s="150"/>
      <c r="Y925" s="150"/>
      <c r="Z925" s="150"/>
      <c r="AA925" s="150"/>
      <c r="AB925" s="150"/>
      <c r="AC925" s="150"/>
      <c r="AD925" s="150"/>
      <c r="AE925" s="150"/>
      <c r="AF925" s="150"/>
      <c r="AG925" s="150" t="s">
        <v>295</v>
      </c>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ht="22.5" outlineLevel="1" x14ac:dyDescent="0.2">
      <c r="A926" s="174">
        <v>437</v>
      </c>
      <c r="B926" s="175" t="s">
        <v>2532</v>
      </c>
      <c r="C926" s="185" t="s">
        <v>2533</v>
      </c>
      <c r="D926" s="176" t="s">
        <v>1745</v>
      </c>
      <c r="E926" s="177">
        <v>1</v>
      </c>
      <c r="F926" s="178"/>
      <c r="G926" s="179">
        <f>ROUND(E926*F926,2)</f>
        <v>0</v>
      </c>
      <c r="H926" s="178"/>
      <c r="I926" s="179">
        <f>ROUND(E926*H926,2)</f>
        <v>0</v>
      </c>
      <c r="J926" s="178"/>
      <c r="K926" s="179">
        <f>ROUND(E926*J926,2)</f>
        <v>0</v>
      </c>
      <c r="L926" s="179">
        <v>21</v>
      </c>
      <c r="M926" s="179">
        <f>G926*(1+L926/100)</f>
        <v>0</v>
      </c>
      <c r="N926" s="179">
        <v>0</v>
      </c>
      <c r="O926" s="179">
        <f>ROUND(E926*N926,2)</f>
        <v>0</v>
      </c>
      <c r="P926" s="179">
        <v>0</v>
      </c>
      <c r="Q926" s="179">
        <f>ROUND(E926*P926,2)</f>
        <v>0</v>
      </c>
      <c r="R926" s="179"/>
      <c r="S926" s="179" t="s">
        <v>322</v>
      </c>
      <c r="T926" s="180" t="s">
        <v>291</v>
      </c>
      <c r="U926" s="160">
        <v>0</v>
      </c>
      <c r="V926" s="160">
        <f>ROUND(E926*U926,2)</f>
        <v>0</v>
      </c>
      <c r="W926" s="160"/>
      <c r="X926" s="150"/>
      <c r="Y926" s="150"/>
      <c r="Z926" s="150"/>
      <c r="AA926" s="150"/>
      <c r="AB926" s="150"/>
      <c r="AC926" s="150"/>
      <c r="AD926" s="150"/>
      <c r="AE926" s="150"/>
      <c r="AF926" s="150"/>
      <c r="AG926" s="150" t="s">
        <v>1746</v>
      </c>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
      <c r="A927" s="157"/>
      <c r="B927" s="158"/>
      <c r="C927" s="242"/>
      <c r="D927" s="243"/>
      <c r="E927" s="243"/>
      <c r="F927" s="243"/>
      <c r="G927" s="243"/>
      <c r="H927" s="160"/>
      <c r="I927" s="160"/>
      <c r="J927" s="160"/>
      <c r="K927" s="160"/>
      <c r="L927" s="160"/>
      <c r="M927" s="160"/>
      <c r="N927" s="160"/>
      <c r="O927" s="160"/>
      <c r="P927" s="160"/>
      <c r="Q927" s="160"/>
      <c r="R927" s="160"/>
      <c r="S927" s="160"/>
      <c r="T927" s="160"/>
      <c r="U927" s="160"/>
      <c r="V927" s="160"/>
      <c r="W927" s="160"/>
      <c r="X927" s="150"/>
      <c r="Y927" s="150"/>
      <c r="Z927" s="150"/>
      <c r="AA927" s="150"/>
      <c r="AB927" s="150"/>
      <c r="AC927" s="150"/>
      <c r="AD927" s="150"/>
      <c r="AE927" s="150"/>
      <c r="AF927" s="150"/>
      <c r="AG927" s="150" t="s">
        <v>295</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ht="22.5" outlineLevel="1" x14ac:dyDescent="0.2">
      <c r="A928" s="174">
        <v>438</v>
      </c>
      <c r="B928" s="175" t="s">
        <v>2534</v>
      </c>
      <c r="C928" s="185" t="s">
        <v>2535</v>
      </c>
      <c r="D928" s="176" t="s">
        <v>1745</v>
      </c>
      <c r="E928" s="177">
        <v>3</v>
      </c>
      <c r="F928" s="178"/>
      <c r="G928" s="179">
        <f>ROUND(E928*F928,2)</f>
        <v>0</v>
      </c>
      <c r="H928" s="178"/>
      <c r="I928" s="179">
        <f>ROUND(E928*H928,2)</f>
        <v>0</v>
      </c>
      <c r="J928" s="178"/>
      <c r="K928" s="179">
        <f>ROUND(E928*J928,2)</f>
        <v>0</v>
      </c>
      <c r="L928" s="179">
        <v>21</v>
      </c>
      <c r="M928" s="179">
        <f>G928*(1+L928/100)</f>
        <v>0</v>
      </c>
      <c r="N928" s="179">
        <v>0</v>
      </c>
      <c r="O928" s="179">
        <f>ROUND(E928*N928,2)</f>
        <v>0</v>
      </c>
      <c r="P928" s="179">
        <v>0</v>
      </c>
      <c r="Q928" s="179">
        <f>ROUND(E928*P928,2)</f>
        <v>0</v>
      </c>
      <c r="R928" s="179"/>
      <c r="S928" s="179" t="s">
        <v>322</v>
      </c>
      <c r="T928" s="180" t="s">
        <v>291</v>
      </c>
      <c r="U928" s="160">
        <v>0</v>
      </c>
      <c r="V928" s="160">
        <f>ROUND(E928*U928,2)</f>
        <v>0</v>
      </c>
      <c r="W928" s="160"/>
      <c r="X928" s="150"/>
      <c r="Y928" s="150"/>
      <c r="Z928" s="150"/>
      <c r="AA928" s="150"/>
      <c r="AB928" s="150"/>
      <c r="AC928" s="150"/>
      <c r="AD928" s="150"/>
      <c r="AE928" s="150"/>
      <c r="AF928" s="150"/>
      <c r="AG928" s="150" t="s">
        <v>1746</v>
      </c>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
      <c r="A929" s="157"/>
      <c r="B929" s="158"/>
      <c r="C929" s="242"/>
      <c r="D929" s="243"/>
      <c r="E929" s="243"/>
      <c r="F929" s="243"/>
      <c r="G929" s="243"/>
      <c r="H929" s="160"/>
      <c r="I929" s="160"/>
      <c r="J929" s="160"/>
      <c r="K929" s="160"/>
      <c r="L929" s="160"/>
      <c r="M929" s="160"/>
      <c r="N929" s="160"/>
      <c r="O929" s="160"/>
      <c r="P929" s="160"/>
      <c r="Q929" s="160"/>
      <c r="R929" s="160"/>
      <c r="S929" s="160"/>
      <c r="T929" s="160"/>
      <c r="U929" s="160"/>
      <c r="V929" s="160"/>
      <c r="W929" s="160"/>
      <c r="X929" s="150"/>
      <c r="Y929" s="150"/>
      <c r="Z929" s="150"/>
      <c r="AA929" s="150"/>
      <c r="AB929" s="150"/>
      <c r="AC929" s="150"/>
      <c r="AD929" s="150"/>
      <c r="AE929" s="150"/>
      <c r="AF929" s="150"/>
      <c r="AG929" s="150" t="s">
        <v>295</v>
      </c>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x14ac:dyDescent="0.2">
      <c r="A930" s="168" t="s">
        <v>285</v>
      </c>
      <c r="B930" s="169" t="s">
        <v>197</v>
      </c>
      <c r="C930" s="184" t="s">
        <v>198</v>
      </c>
      <c r="D930" s="170"/>
      <c r="E930" s="171"/>
      <c r="F930" s="172"/>
      <c r="G930" s="172">
        <f>SUMIF(AG931:AG936,"&lt;&gt;NOR",G931:G936)</f>
        <v>0</v>
      </c>
      <c r="H930" s="172"/>
      <c r="I930" s="172">
        <f>SUM(I931:I936)</f>
        <v>0</v>
      </c>
      <c r="J930" s="172"/>
      <c r="K930" s="172">
        <f>SUM(K931:K936)</f>
        <v>0</v>
      </c>
      <c r="L930" s="172"/>
      <c r="M930" s="172">
        <f>SUM(M931:M936)</f>
        <v>0</v>
      </c>
      <c r="N930" s="172"/>
      <c r="O930" s="172">
        <f>SUM(O931:O936)</f>
        <v>0</v>
      </c>
      <c r="P930" s="172"/>
      <c r="Q930" s="172">
        <f>SUM(Q931:Q936)</f>
        <v>0</v>
      </c>
      <c r="R930" s="172"/>
      <c r="S930" s="172"/>
      <c r="T930" s="173"/>
      <c r="U930" s="167"/>
      <c r="V930" s="167">
        <f>SUM(V931:V936)</f>
        <v>0</v>
      </c>
      <c r="W930" s="167"/>
      <c r="AG930" t="s">
        <v>286</v>
      </c>
    </row>
    <row r="931" spans="1:60" ht="22.5" outlineLevel="1" x14ac:dyDescent="0.2">
      <c r="A931" s="174">
        <v>439</v>
      </c>
      <c r="B931" s="175" t="s">
        <v>2536</v>
      </c>
      <c r="C931" s="185" t="s">
        <v>2537</v>
      </c>
      <c r="D931" s="176" t="s">
        <v>432</v>
      </c>
      <c r="E931" s="177">
        <v>90</v>
      </c>
      <c r="F931" s="178"/>
      <c r="G931" s="179">
        <f>ROUND(E931*F931,2)</f>
        <v>0</v>
      </c>
      <c r="H931" s="178"/>
      <c r="I931" s="179">
        <f>ROUND(E931*H931,2)</f>
        <v>0</v>
      </c>
      <c r="J931" s="178"/>
      <c r="K931" s="179">
        <f>ROUND(E931*J931,2)</f>
        <v>0</v>
      </c>
      <c r="L931" s="179">
        <v>21</v>
      </c>
      <c r="M931" s="179">
        <f>G931*(1+L931/100)</f>
        <v>0</v>
      </c>
      <c r="N931" s="179">
        <v>0</v>
      </c>
      <c r="O931" s="179">
        <f>ROUND(E931*N931,2)</f>
        <v>0</v>
      </c>
      <c r="P931" s="179">
        <v>0</v>
      </c>
      <c r="Q931" s="179">
        <f>ROUND(E931*P931,2)</f>
        <v>0</v>
      </c>
      <c r="R931" s="179"/>
      <c r="S931" s="179" t="s">
        <v>322</v>
      </c>
      <c r="T931" s="180" t="s">
        <v>291</v>
      </c>
      <c r="U931" s="160">
        <v>0</v>
      </c>
      <c r="V931" s="160">
        <f>ROUND(E931*U931,2)</f>
        <v>0</v>
      </c>
      <c r="W931" s="160"/>
      <c r="X931" s="150"/>
      <c r="Y931" s="150"/>
      <c r="Z931" s="150"/>
      <c r="AA931" s="150"/>
      <c r="AB931" s="150"/>
      <c r="AC931" s="150"/>
      <c r="AD931" s="150"/>
      <c r="AE931" s="150"/>
      <c r="AF931" s="150"/>
      <c r="AG931" s="150" t="s">
        <v>472</v>
      </c>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
      <c r="A932" s="157"/>
      <c r="B932" s="158"/>
      <c r="C932" s="242"/>
      <c r="D932" s="243"/>
      <c r="E932" s="243"/>
      <c r="F932" s="243"/>
      <c r="G932" s="243"/>
      <c r="H932" s="160"/>
      <c r="I932" s="160"/>
      <c r="J932" s="160"/>
      <c r="K932" s="160"/>
      <c r="L932" s="160"/>
      <c r="M932" s="160"/>
      <c r="N932" s="160"/>
      <c r="O932" s="160"/>
      <c r="P932" s="160"/>
      <c r="Q932" s="160"/>
      <c r="R932" s="160"/>
      <c r="S932" s="160"/>
      <c r="T932" s="160"/>
      <c r="U932" s="160"/>
      <c r="V932" s="160"/>
      <c r="W932" s="160"/>
      <c r="X932" s="150"/>
      <c r="Y932" s="150"/>
      <c r="Z932" s="150"/>
      <c r="AA932" s="150"/>
      <c r="AB932" s="150"/>
      <c r="AC932" s="150"/>
      <c r="AD932" s="150"/>
      <c r="AE932" s="150"/>
      <c r="AF932" s="150"/>
      <c r="AG932" s="150" t="s">
        <v>295</v>
      </c>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1" x14ac:dyDescent="0.2">
      <c r="A933" s="174">
        <v>440</v>
      </c>
      <c r="B933" s="175" t="s">
        <v>2538</v>
      </c>
      <c r="C933" s="185" t="s">
        <v>2539</v>
      </c>
      <c r="D933" s="176" t="s">
        <v>856</v>
      </c>
      <c r="E933" s="177">
        <v>2</v>
      </c>
      <c r="F933" s="178"/>
      <c r="G933" s="179">
        <f>ROUND(E933*F933,2)</f>
        <v>0</v>
      </c>
      <c r="H933" s="178"/>
      <c r="I933" s="179">
        <f>ROUND(E933*H933,2)</f>
        <v>0</v>
      </c>
      <c r="J933" s="178"/>
      <c r="K933" s="179">
        <f>ROUND(E933*J933,2)</f>
        <v>0</v>
      </c>
      <c r="L933" s="179">
        <v>21</v>
      </c>
      <c r="M933" s="179">
        <f>G933*(1+L933/100)</f>
        <v>0</v>
      </c>
      <c r="N933" s="179">
        <v>0</v>
      </c>
      <c r="O933" s="179">
        <f>ROUND(E933*N933,2)</f>
        <v>0</v>
      </c>
      <c r="P933" s="179">
        <v>0</v>
      </c>
      <c r="Q933" s="179">
        <f>ROUND(E933*P933,2)</f>
        <v>0</v>
      </c>
      <c r="R933" s="179"/>
      <c r="S933" s="179" t="s">
        <v>322</v>
      </c>
      <c r="T933" s="180" t="s">
        <v>291</v>
      </c>
      <c r="U933" s="160">
        <v>0</v>
      </c>
      <c r="V933" s="160">
        <f>ROUND(E933*U933,2)</f>
        <v>0</v>
      </c>
      <c r="W933" s="160"/>
      <c r="X933" s="150"/>
      <c r="Y933" s="150"/>
      <c r="Z933" s="150"/>
      <c r="AA933" s="150"/>
      <c r="AB933" s="150"/>
      <c r="AC933" s="150"/>
      <c r="AD933" s="150"/>
      <c r="AE933" s="150"/>
      <c r="AF933" s="150"/>
      <c r="AG933" s="150" t="s">
        <v>472</v>
      </c>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57"/>
      <c r="B934" s="158"/>
      <c r="C934" s="242"/>
      <c r="D934" s="243"/>
      <c r="E934" s="243"/>
      <c r="F934" s="243"/>
      <c r="G934" s="243"/>
      <c r="H934" s="160"/>
      <c r="I934" s="160"/>
      <c r="J934" s="160"/>
      <c r="K934" s="160"/>
      <c r="L934" s="160"/>
      <c r="M934" s="160"/>
      <c r="N934" s="160"/>
      <c r="O934" s="160"/>
      <c r="P934" s="160"/>
      <c r="Q934" s="160"/>
      <c r="R934" s="160"/>
      <c r="S934" s="160"/>
      <c r="T934" s="160"/>
      <c r="U934" s="160"/>
      <c r="V934" s="160"/>
      <c r="W934" s="160"/>
      <c r="X934" s="150"/>
      <c r="Y934" s="150"/>
      <c r="Z934" s="150"/>
      <c r="AA934" s="150"/>
      <c r="AB934" s="150"/>
      <c r="AC934" s="150"/>
      <c r="AD934" s="150"/>
      <c r="AE934" s="150"/>
      <c r="AF934" s="150"/>
      <c r="AG934" s="150" t="s">
        <v>295</v>
      </c>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74">
        <v>441</v>
      </c>
      <c r="B935" s="175" t="s">
        <v>2540</v>
      </c>
      <c r="C935" s="185" t="s">
        <v>2541</v>
      </c>
      <c r="D935" s="176" t="s">
        <v>856</v>
      </c>
      <c r="E935" s="177">
        <v>80</v>
      </c>
      <c r="F935" s="178"/>
      <c r="G935" s="179">
        <f>ROUND(E935*F935,2)</f>
        <v>0</v>
      </c>
      <c r="H935" s="178"/>
      <c r="I935" s="179">
        <f>ROUND(E935*H935,2)</f>
        <v>0</v>
      </c>
      <c r="J935" s="178"/>
      <c r="K935" s="179">
        <f>ROUND(E935*J935,2)</f>
        <v>0</v>
      </c>
      <c r="L935" s="179">
        <v>21</v>
      </c>
      <c r="M935" s="179">
        <f>G935*(1+L935/100)</f>
        <v>0</v>
      </c>
      <c r="N935" s="179">
        <v>0</v>
      </c>
      <c r="O935" s="179">
        <f>ROUND(E935*N935,2)</f>
        <v>0</v>
      </c>
      <c r="P935" s="179">
        <v>0</v>
      </c>
      <c r="Q935" s="179">
        <f>ROUND(E935*P935,2)</f>
        <v>0</v>
      </c>
      <c r="R935" s="179"/>
      <c r="S935" s="179" t="s">
        <v>322</v>
      </c>
      <c r="T935" s="180" t="s">
        <v>291</v>
      </c>
      <c r="U935" s="160">
        <v>0</v>
      </c>
      <c r="V935" s="160">
        <f>ROUND(E935*U935,2)</f>
        <v>0</v>
      </c>
      <c r="W935" s="160"/>
      <c r="X935" s="150"/>
      <c r="Y935" s="150"/>
      <c r="Z935" s="150"/>
      <c r="AA935" s="150"/>
      <c r="AB935" s="150"/>
      <c r="AC935" s="150"/>
      <c r="AD935" s="150"/>
      <c r="AE935" s="150"/>
      <c r="AF935" s="150"/>
      <c r="AG935" s="150" t="s">
        <v>472</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57"/>
      <c r="B936" s="158"/>
      <c r="C936" s="242"/>
      <c r="D936" s="243"/>
      <c r="E936" s="243"/>
      <c r="F936" s="243"/>
      <c r="G936" s="243"/>
      <c r="H936" s="160"/>
      <c r="I936" s="160"/>
      <c r="J936" s="160"/>
      <c r="K936" s="160"/>
      <c r="L936" s="160"/>
      <c r="M936" s="160"/>
      <c r="N936" s="160"/>
      <c r="O936" s="160"/>
      <c r="P936" s="160"/>
      <c r="Q936" s="160"/>
      <c r="R936" s="160"/>
      <c r="S936" s="160"/>
      <c r="T936" s="160"/>
      <c r="U936" s="160"/>
      <c r="V936" s="160"/>
      <c r="W936" s="160"/>
      <c r="X936" s="150"/>
      <c r="Y936" s="150"/>
      <c r="Z936" s="150"/>
      <c r="AA936" s="150"/>
      <c r="AB936" s="150"/>
      <c r="AC936" s="150"/>
      <c r="AD936" s="150"/>
      <c r="AE936" s="150"/>
      <c r="AF936" s="150"/>
      <c r="AG936" s="150" t="s">
        <v>295</v>
      </c>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x14ac:dyDescent="0.2">
      <c r="A937" s="168" t="s">
        <v>285</v>
      </c>
      <c r="B937" s="169" t="s">
        <v>199</v>
      </c>
      <c r="C937" s="184" t="s">
        <v>200</v>
      </c>
      <c r="D937" s="170"/>
      <c r="E937" s="171"/>
      <c r="F937" s="172"/>
      <c r="G937" s="172">
        <f>SUMIF(AG938:AG977,"&lt;&gt;NOR",G938:G977)</f>
        <v>0</v>
      </c>
      <c r="H937" s="172"/>
      <c r="I937" s="172">
        <f>SUM(I938:I977)</f>
        <v>0</v>
      </c>
      <c r="J937" s="172"/>
      <c r="K937" s="172">
        <f>SUM(K938:K977)</f>
        <v>0</v>
      </c>
      <c r="L937" s="172"/>
      <c r="M937" s="172">
        <f>SUM(M938:M977)</f>
        <v>0</v>
      </c>
      <c r="N937" s="172"/>
      <c r="O937" s="172">
        <f>SUM(O938:O977)</f>
        <v>0</v>
      </c>
      <c r="P937" s="172"/>
      <c r="Q937" s="172">
        <f>SUM(Q938:Q977)</f>
        <v>0</v>
      </c>
      <c r="R937" s="172"/>
      <c r="S937" s="172"/>
      <c r="T937" s="173"/>
      <c r="U937" s="167"/>
      <c r="V937" s="167">
        <f>SUM(V938:V977)</f>
        <v>0</v>
      </c>
      <c r="W937" s="167"/>
      <c r="AG937" t="s">
        <v>286</v>
      </c>
    </row>
    <row r="938" spans="1:60" ht="22.5" outlineLevel="1" x14ac:dyDescent="0.2">
      <c r="A938" s="174">
        <v>442</v>
      </c>
      <c r="B938" s="175" t="s">
        <v>2542</v>
      </c>
      <c r="C938" s="185" t="s">
        <v>2543</v>
      </c>
      <c r="D938" s="176" t="s">
        <v>1745</v>
      </c>
      <c r="E938" s="177">
        <v>2</v>
      </c>
      <c r="F938" s="178"/>
      <c r="G938" s="179">
        <f>ROUND(E938*F938,2)</f>
        <v>0</v>
      </c>
      <c r="H938" s="178"/>
      <c r="I938" s="179">
        <f>ROUND(E938*H938,2)</f>
        <v>0</v>
      </c>
      <c r="J938" s="178"/>
      <c r="K938" s="179">
        <f>ROUND(E938*J938,2)</f>
        <v>0</v>
      </c>
      <c r="L938" s="179">
        <v>21</v>
      </c>
      <c r="M938" s="179">
        <f>G938*(1+L938/100)</f>
        <v>0</v>
      </c>
      <c r="N938" s="179">
        <v>0</v>
      </c>
      <c r="O938" s="179">
        <f>ROUND(E938*N938,2)</f>
        <v>0</v>
      </c>
      <c r="P938" s="179">
        <v>0</v>
      </c>
      <c r="Q938" s="179">
        <f>ROUND(E938*P938,2)</f>
        <v>0</v>
      </c>
      <c r="R938" s="179"/>
      <c r="S938" s="179" t="s">
        <v>322</v>
      </c>
      <c r="T938" s="180" t="s">
        <v>291</v>
      </c>
      <c r="U938" s="160">
        <v>0</v>
      </c>
      <c r="V938" s="160">
        <f>ROUND(E938*U938,2)</f>
        <v>0</v>
      </c>
      <c r="W938" s="160"/>
      <c r="X938" s="150"/>
      <c r="Y938" s="150"/>
      <c r="Z938" s="150"/>
      <c r="AA938" s="150"/>
      <c r="AB938" s="150"/>
      <c r="AC938" s="150"/>
      <c r="AD938" s="150"/>
      <c r="AE938" s="150"/>
      <c r="AF938" s="150"/>
      <c r="AG938" s="150" t="s">
        <v>472</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57"/>
      <c r="B939" s="158"/>
      <c r="C939" s="242"/>
      <c r="D939" s="243"/>
      <c r="E939" s="243"/>
      <c r="F939" s="243"/>
      <c r="G939" s="243"/>
      <c r="H939" s="160"/>
      <c r="I939" s="160"/>
      <c r="J939" s="160"/>
      <c r="K939" s="160"/>
      <c r="L939" s="160"/>
      <c r="M939" s="160"/>
      <c r="N939" s="160"/>
      <c r="O939" s="160"/>
      <c r="P939" s="160"/>
      <c r="Q939" s="160"/>
      <c r="R939" s="160"/>
      <c r="S939" s="160"/>
      <c r="T939" s="160"/>
      <c r="U939" s="160"/>
      <c r="V939" s="160"/>
      <c r="W939" s="160"/>
      <c r="X939" s="150"/>
      <c r="Y939" s="150"/>
      <c r="Z939" s="150"/>
      <c r="AA939" s="150"/>
      <c r="AB939" s="150"/>
      <c r="AC939" s="150"/>
      <c r="AD939" s="150"/>
      <c r="AE939" s="150"/>
      <c r="AF939" s="150"/>
      <c r="AG939" s="150" t="s">
        <v>295</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74">
        <v>443</v>
      </c>
      <c r="B940" s="175" t="s">
        <v>2544</v>
      </c>
      <c r="C940" s="185" t="s">
        <v>2545</v>
      </c>
      <c r="D940" s="176" t="s">
        <v>1187</v>
      </c>
      <c r="E940" s="177">
        <v>4</v>
      </c>
      <c r="F940" s="178"/>
      <c r="G940" s="179">
        <f>ROUND(E940*F940,2)</f>
        <v>0</v>
      </c>
      <c r="H940" s="178"/>
      <c r="I940" s="179">
        <f>ROUND(E940*H940,2)</f>
        <v>0</v>
      </c>
      <c r="J940" s="178"/>
      <c r="K940" s="179">
        <f>ROUND(E940*J940,2)</f>
        <v>0</v>
      </c>
      <c r="L940" s="179">
        <v>21</v>
      </c>
      <c r="M940" s="179">
        <f>G940*(1+L940/100)</f>
        <v>0</v>
      </c>
      <c r="N940" s="179">
        <v>0</v>
      </c>
      <c r="O940" s="179">
        <f>ROUND(E940*N940,2)</f>
        <v>0</v>
      </c>
      <c r="P940" s="179">
        <v>0</v>
      </c>
      <c r="Q940" s="179">
        <f>ROUND(E940*P940,2)</f>
        <v>0</v>
      </c>
      <c r="R940" s="179"/>
      <c r="S940" s="179" t="s">
        <v>322</v>
      </c>
      <c r="T940" s="180" t="s">
        <v>291</v>
      </c>
      <c r="U940" s="160">
        <v>0</v>
      </c>
      <c r="V940" s="160">
        <f>ROUND(E940*U940,2)</f>
        <v>0</v>
      </c>
      <c r="W940" s="160"/>
      <c r="X940" s="150"/>
      <c r="Y940" s="150"/>
      <c r="Z940" s="150"/>
      <c r="AA940" s="150"/>
      <c r="AB940" s="150"/>
      <c r="AC940" s="150"/>
      <c r="AD940" s="150"/>
      <c r="AE940" s="150"/>
      <c r="AF940" s="150"/>
      <c r="AG940" s="150" t="s">
        <v>472</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57"/>
      <c r="B941" s="158"/>
      <c r="C941" s="242"/>
      <c r="D941" s="243"/>
      <c r="E941" s="243"/>
      <c r="F941" s="243"/>
      <c r="G941" s="243"/>
      <c r="H941" s="160"/>
      <c r="I941" s="160"/>
      <c r="J941" s="160"/>
      <c r="K941" s="160"/>
      <c r="L941" s="160"/>
      <c r="M941" s="160"/>
      <c r="N941" s="160"/>
      <c r="O941" s="160"/>
      <c r="P941" s="160"/>
      <c r="Q941" s="160"/>
      <c r="R941" s="160"/>
      <c r="S941" s="160"/>
      <c r="T941" s="160"/>
      <c r="U941" s="160"/>
      <c r="V941" s="160"/>
      <c r="W941" s="160"/>
      <c r="X941" s="150"/>
      <c r="Y941" s="150"/>
      <c r="Z941" s="150"/>
      <c r="AA941" s="150"/>
      <c r="AB941" s="150"/>
      <c r="AC941" s="150"/>
      <c r="AD941" s="150"/>
      <c r="AE941" s="150"/>
      <c r="AF941" s="150"/>
      <c r="AG941" s="150" t="s">
        <v>295</v>
      </c>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74">
        <v>444</v>
      </c>
      <c r="B942" s="175" t="s">
        <v>2546</v>
      </c>
      <c r="C942" s="185" t="s">
        <v>2547</v>
      </c>
      <c r="D942" s="176" t="s">
        <v>856</v>
      </c>
      <c r="E942" s="177">
        <v>2</v>
      </c>
      <c r="F942" s="178"/>
      <c r="G942" s="179">
        <f>ROUND(E942*F942,2)</f>
        <v>0</v>
      </c>
      <c r="H942" s="178"/>
      <c r="I942" s="179">
        <f>ROUND(E942*H942,2)</f>
        <v>0</v>
      </c>
      <c r="J942" s="178"/>
      <c r="K942" s="179">
        <f>ROUND(E942*J942,2)</f>
        <v>0</v>
      </c>
      <c r="L942" s="179">
        <v>21</v>
      </c>
      <c r="M942" s="179">
        <f>G942*(1+L942/100)</f>
        <v>0</v>
      </c>
      <c r="N942" s="179">
        <v>0</v>
      </c>
      <c r="O942" s="179">
        <f>ROUND(E942*N942,2)</f>
        <v>0</v>
      </c>
      <c r="P942" s="179">
        <v>0</v>
      </c>
      <c r="Q942" s="179">
        <f>ROUND(E942*P942,2)</f>
        <v>0</v>
      </c>
      <c r="R942" s="179"/>
      <c r="S942" s="179" t="s">
        <v>322</v>
      </c>
      <c r="T942" s="180" t="s">
        <v>291</v>
      </c>
      <c r="U942" s="160">
        <v>0</v>
      </c>
      <c r="V942" s="160">
        <f>ROUND(E942*U942,2)</f>
        <v>0</v>
      </c>
      <c r="W942" s="160"/>
      <c r="X942" s="150"/>
      <c r="Y942" s="150"/>
      <c r="Z942" s="150"/>
      <c r="AA942" s="150"/>
      <c r="AB942" s="150"/>
      <c r="AC942" s="150"/>
      <c r="AD942" s="150"/>
      <c r="AE942" s="150"/>
      <c r="AF942" s="150"/>
      <c r="AG942" s="150" t="s">
        <v>472</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57"/>
      <c r="B943" s="158"/>
      <c r="C943" s="242"/>
      <c r="D943" s="243"/>
      <c r="E943" s="243"/>
      <c r="F943" s="243"/>
      <c r="G943" s="243"/>
      <c r="H943" s="160"/>
      <c r="I943" s="160"/>
      <c r="J943" s="160"/>
      <c r="K943" s="160"/>
      <c r="L943" s="160"/>
      <c r="M943" s="160"/>
      <c r="N943" s="160"/>
      <c r="O943" s="160"/>
      <c r="P943" s="160"/>
      <c r="Q943" s="160"/>
      <c r="R943" s="160"/>
      <c r="S943" s="160"/>
      <c r="T943" s="160"/>
      <c r="U943" s="160"/>
      <c r="V943" s="160"/>
      <c r="W943" s="160"/>
      <c r="X943" s="150"/>
      <c r="Y943" s="150"/>
      <c r="Z943" s="150"/>
      <c r="AA943" s="150"/>
      <c r="AB943" s="150"/>
      <c r="AC943" s="150"/>
      <c r="AD943" s="150"/>
      <c r="AE943" s="150"/>
      <c r="AF943" s="150"/>
      <c r="AG943" s="150" t="s">
        <v>295</v>
      </c>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ht="33.75" outlineLevel="1" x14ac:dyDescent="0.2">
      <c r="A944" s="174">
        <v>445</v>
      </c>
      <c r="B944" s="175" t="s">
        <v>219</v>
      </c>
      <c r="C944" s="185" t="s">
        <v>2548</v>
      </c>
      <c r="D944" s="176" t="s">
        <v>432</v>
      </c>
      <c r="E944" s="177">
        <v>30</v>
      </c>
      <c r="F944" s="178"/>
      <c r="G944" s="179">
        <f>ROUND(E944*F944,2)</f>
        <v>0</v>
      </c>
      <c r="H944" s="178"/>
      <c r="I944" s="179">
        <f>ROUND(E944*H944,2)</f>
        <v>0</v>
      </c>
      <c r="J944" s="178"/>
      <c r="K944" s="179">
        <f>ROUND(E944*J944,2)</f>
        <v>0</v>
      </c>
      <c r="L944" s="179">
        <v>21</v>
      </c>
      <c r="M944" s="179">
        <f>G944*(1+L944/100)</f>
        <v>0</v>
      </c>
      <c r="N944" s="179">
        <v>0</v>
      </c>
      <c r="O944" s="179">
        <f>ROUND(E944*N944,2)</f>
        <v>0</v>
      </c>
      <c r="P944" s="179">
        <v>0</v>
      </c>
      <c r="Q944" s="179">
        <f>ROUND(E944*P944,2)</f>
        <v>0</v>
      </c>
      <c r="R944" s="179"/>
      <c r="S944" s="179" t="s">
        <v>322</v>
      </c>
      <c r="T944" s="180" t="s">
        <v>291</v>
      </c>
      <c r="U944" s="160">
        <v>0</v>
      </c>
      <c r="V944" s="160">
        <f>ROUND(E944*U944,2)</f>
        <v>0</v>
      </c>
      <c r="W944" s="160"/>
      <c r="X944" s="150"/>
      <c r="Y944" s="150"/>
      <c r="Z944" s="150"/>
      <c r="AA944" s="150"/>
      <c r="AB944" s="150"/>
      <c r="AC944" s="150"/>
      <c r="AD944" s="150"/>
      <c r="AE944" s="150"/>
      <c r="AF944" s="150"/>
      <c r="AG944" s="150" t="s">
        <v>472</v>
      </c>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
      <c r="A945" s="157"/>
      <c r="B945" s="158"/>
      <c r="C945" s="242"/>
      <c r="D945" s="243"/>
      <c r="E945" s="243"/>
      <c r="F945" s="243"/>
      <c r="G945" s="243"/>
      <c r="H945" s="160"/>
      <c r="I945" s="160"/>
      <c r="J945" s="160"/>
      <c r="K945" s="160"/>
      <c r="L945" s="160"/>
      <c r="M945" s="160"/>
      <c r="N945" s="160"/>
      <c r="O945" s="160"/>
      <c r="P945" s="160"/>
      <c r="Q945" s="160"/>
      <c r="R945" s="160"/>
      <c r="S945" s="160"/>
      <c r="T945" s="160"/>
      <c r="U945" s="160"/>
      <c r="V945" s="160"/>
      <c r="W945" s="160"/>
      <c r="X945" s="150"/>
      <c r="Y945" s="150"/>
      <c r="Z945" s="150"/>
      <c r="AA945" s="150"/>
      <c r="AB945" s="150"/>
      <c r="AC945" s="150"/>
      <c r="AD945" s="150"/>
      <c r="AE945" s="150"/>
      <c r="AF945" s="150"/>
      <c r="AG945" s="150" t="s">
        <v>295</v>
      </c>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ht="33.75" outlineLevel="1" x14ac:dyDescent="0.2">
      <c r="A946" s="174">
        <v>446</v>
      </c>
      <c r="B946" s="175" t="s">
        <v>2549</v>
      </c>
      <c r="C946" s="185" t="s">
        <v>2550</v>
      </c>
      <c r="D946" s="176" t="s">
        <v>432</v>
      </c>
      <c r="E946" s="177">
        <v>440</v>
      </c>
      <c r="F946" s="178"/>
      <c r="G946" s="179">
        <f>ROUND(E946*F946,2)</f>
        <v>0</v>
      </c>
      <c r="H946" s="178"/>
      <c r="I946" s="179">
        <f>ROUND(E946*H946,2)</f>
        <v>0</v>
      </c>
      <c r="J946" s="178"/>
      <c r="K946" s="179">
        <f>ROUND(E946*J946,2)</f>
        <v>0</v>
      </c>
      <c r="L946" s="179">
        <v>21</v>
      </c>
      <c r="M946" s="179">
        <f>G946*(1+L946/100)</f>
        <v>0</v>
      </c>
      <c r="N946" s="179">
        <v>0</v>
      </c>
      <c r="O946" s="179">
        <f>ROUND(E946*N946,2)</f>
        <v>0</v>
      </c>
      <c r="P946" s="179">
        <v>0</v>
      </c>
      <c r="Q946" s="179">
        <f>ROUND(E946*P946,2)</f>
        <v>0</v>
      </c>
      <c r="R946" s="179"/>
      <c r="S946" s="179" t="s">
        <v>322</v>
      </c>
      <c r="T946" s="180" t="s">
        <v>291</v>
      </c>
      <c r="U946" s="160">
        <v>0</v>
      </c>
      <c r="V946" s="160">
        <f>ROUND(E946*U946,2)</f>
        <v>0</v>
      </c>
      <c r="W946" s="160"/>
      <c r="X946" s="150"/>
      <c r="Y946" s="150"/>
      <c r="Z946" s="150"/>
      <c r="AA946" s="150"/>
      <c r="AB946" s="150"/>
      <c r="AC946" s="150"/>
      <c r="AD946" s="150"/>
      <c r="AE946" s="150"/>
      <c r="AF946" s="150"/>
      <c r="AG946" s="150" t="s">
        <v>472</v>
      </c>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1" x14ac:dyDescent="0.2">
      <c r="A947" s="157"/>
      <c r="B947" s="158"/>
      <c r="C947" s="242"/>
      <c r="D947" s="243"/>
      <c r="E947" s="243"/>
      <c r="F947" s="243"/>
      <c r="G947" s="243"/>
      <c r="H947" s="160"/>
      <c r="I947" s="160"/>
      <c r="J947" s="160"/>
      <c r="K947" s="160"/>
      <c r="L947" s="160"/>
      <c r="M947" s="160"/>
      <c r="N947" s="160"/>
      <c r="O947" s="160"/>
      <c r="P947" s="160"/>
      <c r="Q947" s="160"/>
      <c r="R947" s="160"/>
      <c r="S947" s="160"/>
      <c r="T947" s="160"/>
      <c r="U947" s="160"/>
      <c r="V947" s="160"/>
      <c r="W947" s="160"/>
      <c r="X947" s="150"/>
      <c r="Y947" s="150"/>
      <c r="Z947" s="150"/>
      <c r="AA947" s="150"/>
      <c r="AB947" s="150"/>
      <c r="AC947" s="150"/>
      <c r="AD947" s="150"/>
      <c r="AE947" s="150"/>
      <c r="AF947" s="150"/>
      <c r="AG947" s="150" t="s">
        <v>295</v>
      </c>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ht="33.75" outlineLevel="1" x14ac:dyDescent="0.2">
      <c r="A948" s="174">
        <v>447</v>
      </c>
      <c r="B948" s="175" t="s">
        <v>2551</v>
      </c>
      <c r="C948" s="185" t="s">
        <v>2552</v>
      </c>
      <c r="D948" s="176" t="s">
        <v>432</v>
      </c>
      <c r="E948" s="177">
        <v>20</v>
      </c>
      <c r="F948" s="178"/>
      <c r="G948" s="179">
        <f>ROUND(E948*F948,2)</f>
        <v>0</v>
      </c>
      <c r="H948" s="178"/>
      <c r="I948" s="179">
        <f>ROUND(E948*H948,2)</f>
        <v>0</v>
      </c>
      <c r="J948" s="178"/>
      <c r="K948" s="179">
        <f>ROUND(E948*J948,2)</f>
        <v>0</v>
      </c>
      <c r="L948" s="179">
        <v>21</v>
      </c>
      <c r="M948" s="179">
        <f>G948*(1+L948/100)</f>
        <v>0</v>
      </c>
      <c r="N948" s="179">
        <v>0</v>
      </c>
      <c r="O948" s="179">
        <f>ROUND(E948*N948,2)</f>
        <v>0</v>
      </c>
      <c r="P948" s="179">
        <v>0</v>
      </c>
      <c r="Q948" s="179">
        <f>ROUND(E948*P948,2)</f>
        <v>0</v>
      </c>
      <c r="R948" s="179"/>
      <c r="S948" s="179" t="s">
        <v>322</v>
      </c>
      <c r="T948" s="180" t="s">
        <v>291</v>
      </c>
      <c r="U948" s="160">
        <v>0</v>
      </c>
      <c r="V948" s="160">
        <f>ROUND(E948*U948,2)</f>
        <v>0</v>
      </c>
      <c r="W948" s="160"/>
      <c r="X948" s="150"/>
      <c r="Y948" s="150"/>
      <c r="Z948" s="150"/>
      <c r="AA948" s="150"/>
      <c r="AB948" s="150"/>
      <c r="AC948" s="150"/>
      <c r="AD948" s="150"/>
      <c r="AE948" s="150"/>
      <c r="AF948" s="150"/>
      <c r="AG948" s="150" t="s">
        <v>472</v>
      </c>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57"/>
      <c r="B949" s="158"/>
      <c r="C949" s="242"/>
      <c r="D949" s="243"/>
      <c r="E949" s="243"/>
      <c r="F949" s="243"/>
      <c r="G949" s="243"/>
      <c r="H949" s="160"/>
      <c r="I949" s="160"/>
      <c r="J949" s="160"/>
      <c r="K949" s="160"/>
      <c r="L949" s="160"/>
      <c r="M949" s="160"/>
      <c r="N949" s="160"/>
      <c r="O949" s="160"/>
      <c r="P949" s="160"/>
      <c r="Q949" s="160"/>
      <c r="R949" s="160"/>
      <c r="S949" s="160"/>
      <c r="T949" s="160"/>
      <c r="U949" s="160"/>
      <c r="V949" s="160"/>
      <c r="W949" s="160"/>
      <c r="X949" s="150"/>
      <c r="Y949" s="150"/>
      <c r="Z949" s="150"/>
      <c r="AA949" s="150"/>
      <c r="AB949" s="150"/>
      <c r="AC949" s="150"/>
      <c r="AD949" s="150"/>
      <c r="AE949" s="150"/>
      <c r="AF949" s="150"/>
      <c r="AG949" s="150" t="s">
        <v>295</v>
      </c>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74">
        <v>448</v>
      </c>
      <c r="B950" s="175" t="s">
        <v>2553</v>
      </c>
      <c r="C950" s="185" t="s">
        <v>2554</v>
      </c>
      <c r="D950" s="176" t="s">
        <v>856</v>
      </c>
      <c r="E950" s="177">
        <v>8</v>
      </c>
      <c r="F950" s="178"/>
      <c r="G950" s="179">
        <f>ROUND(E950*F950,2)</f>
        <v>0</v>
      </c>
      <c r="H950" s="178"/>
      <c r="I950" s="179">
        <f>ROUND(E950*H950,2)</f>
        <v>0</v>
      </c>
      <c r="J950" s="178"/>
      <c r="K950" s="179">
        <f>ROUND(E950*J950,2)</f>
        <v>0</v>
      </c>
      <c r="L950" s="179">
        <v>21</v>
      </c>
      <c r="M950" s="179">
        <f>G950*(1+L950/100)</f>
        <v>0</v>
      </c>
      <c r="N950" s="179">
        <v>0</v>
      </c>
      <c r="O950" s="179">
        <f>ROUND(E950*N950,2)</f>
        <v>0</v>
      </c>
      <c r="P950" s="179">
        <v>0</v>
      </c>
      <c r="Q950" s="179">
        <f>ROUND(E950*P950,2)</f>
        <v>0</v>
      </c>
      <c r="R950" s="179"/>
      <c r="S950" s="179" t="s">
        <v>322</v>
      </c>
      <c r="T950" s="180" t="s">
        <v>291</v>
      </c>
      <c r="U950" s="160">
        <v>0</v>
      </c>
      <c r="V950" s="160">
        <f>ROUND(E950*U950,2)</f>
        <v>0</v>
      </c>
      <c r="W950" s="160"/>
      <c r="X950" s="150"/>
      <c r="Y950" s="150"/>
      <c r="Z950" s="150"/>
      <c r="AA950" s="150"/>
      <c r="AB950" s="150"/>
      <c r="AC950" s="150"/>
      <c r="AD950" s="150"/>
      <c r="AE950" s="150"/>
      <c r="AF950" s="150"/>
      <c r="AG950" s="150" t="s">
        <v>472</v>
      </c>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57"/>
      <c r="B951" s="158"/>
      <c r="C951" s="242"/>
      <c r="D951" s="243"/>
      <c r="E951" s="243"/>
      <c r="F951" s="243"/>
      <c r="G951" s="243"/>
      <c r="H951" s="160"/>
      <c r="I951" s="160"/>
      <c r="J951" s="160"/>
      <c r="K951" s="160"/>
      <c r="L951" s="160"/>
      <c r="M951" s="160"/>
      <c r="N951" s="160"/>
      <c r="O951" s="160"/>
      <c r="P951" s="160"/>
      <c r="Q951" s="160"/>
      <c r="R951" s="160"/>
      <c r="S951" s="160"/>
      <c r="T951" s="160"/>
      <c r="U951" s="160"/>
      <c r="V951" s="160"/>
      <c r="W951" s="160"/>
      <c r="X951" s="150"/>
      <c r="Y951" s="150"/>
      <c r="Z951" s="150"/>
      <c r="AA951" s="150"/>
      <c r="AB951" s="150"/>
      <c r="AC951" s="150"/>
      <c r="AD951" s="150"/>
      <c r="AE951" s="150"/>
      <c r="AF951" s="150"/>
      <c r="AG951" s="150" t="s">
        <v>295</v>
      </c>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
      <c r="A952" s="174">
        <v>449</v>
      </c>
      <c r="B952" s="175" t="s">
        <v>2555</v>
      </c>
      <c r="C952" s="185" t="s">
        <v>2556</v>
      </c>
      <c r="D952" s="176" t="s">
        <v>856</v>
      </c>
      <c r="E952" s="177">
        <v>4</v>
      </c>
      <c r="F952" s="178"/>
      <c r="G952" s="179">
        <f>ROUND(E952*F952,2)</f>
        <v>0</v>
      </c>
      <c r="H952" s="178"/>
      <c r="I952" s="179">
        <f>ROUND(E952*H952,2)</f>
        <v>0</v>
      </c>
      <c r="J952" s="178"/>
      <c r="K952" s="179">
        <f>ROUND(E952*J952,2)</f>
        <v>0</v>
      </c>
      <c r="L952" s="179">
        <v>21</v>
      </c>
      <c r="M952" s="179">
        <f>G952*(1+L952/100)</f>
        <v>0</v>
      </c>
      <c r="N952" s="179">
        <v>0</v>
      </c>
      <c r="O952" s="179">
        <f>ROUND(E952*N952,2)</f>
        <v>0</v>
      </c>
      <c r="P952" s="179">
        <v>0</v>
      </c>
      <c r="Q952" s="179">
        <f>ROUND(E952*P952,2)</f>
        <v>0</v>
      </c>
      <c r="R952" s="179"/>
      <c r="S952" s="179" t="s">
        <v>322</v>
      </c>
      <c r="T952" s="180" t="s">
        <v>291</v>
      </c>
      <c r="U952" s="160">
        <v>0</v>
      </c>
      <c r="V952" s="160">
        <f>ROUND(E952*U952,2)</f>
        <v>0</v>
      </c>
      <c r="W952" s="160"/>
      <c r="X952" s="150"/>
      <c r="Y952" s="150"/>
      <c r="Z952" s="150"/>
      <c r="AA952" s="150"/>
      <c r="AB952" s="150"/>
      <c r="AC952" s="150"/>
      <c r="AD952" s="150"/>
      <c r="AE952" s="150"/>
      <c r="AF952" s="150"/>
      <c r="AG952" s="150" t="s">
        <v>472</v>
      </c>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
      <c r="A953" s="157"/>
      <c r="B953" s="158"/>
      <c r="C953" s="242"/>
      <c r="D953" s="243"/>
      <c r="E953" s="243"/>
      <c r="F953" s="243"/>
      <c r="G953" s="243"/>
      <c r="H953" s="160"/>
      <c r="I953" s="160"/>
      <c r="J953" s="160"/>
      <c r="K953" s="160"/>
      <c r="L953" s="160"/>
      <c r="M953" s="160"/>
      <c r="N953" s="160"/>
      <c r="O953" s="160"/>
      <c r="P953" s="160"/>
      <c r="Q953" s="160"/>
      <c r="R953" s="160"/>
      <c r="S953" s="160"/>
      <c r="T953" s="160"/>
      <c r="U953" s="160"/>
      <c r="V953" s="160"/>
      <c r="W953" s="160"/>
      <c r="X953" s="150"/>
      <c r="Y953" s="150"/>
      <c r="Z953" s="150"/>
      <c r="AA953" s="150"/>
      <c r="AB953" s="150"/>
      <c r="AC953" s="150"/>
      <c r="AD953" s="150"/>
      <c r="AE953" s="150"/>
      <c r="AF953" s="150"/>
      <c r="AG953" s="150" t="s">
        <v>295</v>
      </c>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
      <c r="A954" s="174">
        <v>450</v>
      </c>
      <c r="B954" s="175" t="s">
        <v>2557</v>
      </c>
      <c r="C954" s="185" t="s">
        <v>2558</v>
      </c>
      <c r="D954" s="176" t="s">
        <v>856</v>
      </c>
      <c r="E954" s="177">
        <v>4</v>
      </c>
      <c r="F954" s="178"/>
      <c r="G954" s="179">
        <f>ROUND(E954*F954,2)</f>
        <v>0</v>
      </c>
      <c r="H954" s="178"/>
      <c r="I954" s="179">
        <f>ROUND(E954*H954,2)</f>
        <v>0</v>
      </c>
      <c r="J954" s="178"/>
      <c r="K954" s="179">
        <f>ROUND(E954*J954,2)</f>
        <v>0</v>
      </c>
      <c r="L954" s="179">
        <v>21</v>
      </c>
      <c r="M954" s="179">
        <f>G954*(1+L954/100)</f>
        <v>0</v>
      </c>
      <c r="N954" s="179">
        <v>0</v>
      </c>
      <c r="O954" s="179">
        <f>ROUND(E954*N954,2)</f>
        <v>0</v>
      </c>
      <c r="P954" s="179">
        <v>0</v>
      </c>
      <c r="Q954" s="179">
        <f>ROUND(E954*P954,2)</f>
        <v>0</v>
      </c>
      <c r="R954" s="179"/>
      <c r="S954" s="179" t="s">
        <v>322</v>
      </c>
      <c r="T954" s="180" t="s">
        <v>291</v>
      </c>
      <c r="U954" s="160">
        <v>0</v>
      </c>
      <c r="V954" s="160">
        <f>ROUND(E954*U954,2)</f>
        <v>0</v>
      </c>
      <c r="W954" s="160"/>
      <c r="X954" s="150"/>
      <c r="Y954" s="150"/>
      <c r="Z954" s="150"/>
      <c r="AA954" s="150"/>
      <c r="AB954" s="150"/>
      <c r="AC954" s="150"/>
      <c r="AD954" s="150"/>
      <c r="AE954" s="150"/>
      <c r="AF954" s="150"/>
      <c r="AG954" s="150" t="s">
        <v>472</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1" x14ac:dyDescent="0.2">
      <c r="A955" s="157"/>
      <c r="B955" s="158"/>
      <c r="C955" s="242"/>
      <c r="D955" s="243"/>
      <c r="E955" s="243"/>
      <c r="F955" s="243"/>
      <c r="G955" s="243"/>
      <c r="H955" s="160"/>
      <c r="I955" s="160"/>
      <c r="J955" s="160"/>
      <c r="K955" s="160"/>
      <c r="L955" s="160"/>
      <c r="M955" s="160"/>
      <c r="N955" s="160"/>
      <c r="O955" s="160"/>
      <c r="P955" s="160"/>
      <c r="Q955" s="160"/>
      <c r="R955" s="160"/>
      <c r="S955" s="160"/>
      <c r="T955" s="160"/>
      <c r="U955" s="160"/>
      <c r="V955" s="160"/>
      <c r="W955" s="160"/>
      <c r="X955" s="150"/>
      <c r="Y955" s="150"/>
      <c r="Z955" s="150"/>
      <c r="AA955" s="150"/>
      <c r="AB955" s="150"/>
      <c r="AC955" s="150"/>
      <c r="AD955" s="150"/>
      <c r="AE955" s="150"/>
      <c r="AF955" s="150"/>
      <c r="AG955" s="150" t="s">
        <v>295</v>
      </c>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1" x14ac:dyDescent="0.2">
      <c r="A956" s="174">
        <v>451</v>
      </c>
      <c r="B956" s="175" t="s">
        <v>2559</v>
      </c>
      <c r="C956" s="185" t="s">
        <v>2560</v>
      </c>
      <c r="D956" s="176" t="s">
        <v>856</v>
      </c>
      <c r="E956" s="177">
        <v>4</v>
      </c>
      <c r="F956" s="178"/>
      <c r="G956" s="179">
        <f>ROUND(E956*F956,2)</f>
        <v>0</v>
      </c>
      <c r="H956" s="178"/>
      <c r="I956" s="179">
        <f>ROUND(E956*H956,2)</f>
        <v>0</v>
      </c>
      <c r="J956" s="178"/>
      <c r="K956" s="179">
        <f>ROUND(E956*J956,2)</f>
        <v>0</v>
      </c>
      <c r="L956" s="179">
        <v>21</v>
      </c>
      <c r="M956" s="179">
        <f>G956*(1+L956/100)</f>
        <v>0</v>
      </c>
      <c r="N956" s="179">
        <v>0</v>
      </c>
      <c r="O956" s="179">
        <f>ROUND(E956*N956,2)</f>
        <v>0</v>
      </c>
      <c r="P956" s="179">
        <v>0</v>
      </c>
      <c r="Q956" s="179">
        <f>ROUND(E956*P956,2)</f>
        <v>0</v>
      </c>
      <c r="R956" s="179"/>
      <c r="S956" s="179" t="s">
        <v>322</v>
      </c>
      <c r="T956" s="180" t="s">
        <v>291</v>
      </c>
      <c r="U956" s="160">
        <v>0</v>
      </c>
      <c r="V956" s="160">
        <f>ROUND(E956*U956,2)</f>
        <v>0</v>
      </c>
      <c r="W956" s="160"/>
      <c r="X956" s="150"/>
      <c r="Y956" s="150"/>
      <c r="Z956" s="150"/>
      <c r="AA956" s="150"/>
      <c r="AB956" s="150"/>
      <c r="AC956" s="150"/>
      <c r="AD956" s="150"/>
      <c r="AE956" s="150"/>
      <c r="AF956" s="150"/>
      <c r="AG956" s="150" t="s">
        <v>472</v>
      </c>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1" x14ac:dyDescent="0.2">
      <c r="A957" s="157"/>
      <c r="B957" s="158"/>
      <c r="C957" s="242"/>
      <c r="D957" s="243"/>
      <c r="E957" s="243"/>
      <c r="F957" s="243"/>
      <c r="G957" s="243"/>
      <c r="H957" s="160"/>
      <c r="I957" s="160"/>
      <c r="J957" s="160"/>
      <c r="K957" s="160"/>
      <c r="L957" s="160"/>
      <c r="M957" s="160"/>
      <c r="N957" s="160"/>
      <c r="O957" s="160"/>
      <c r="P957" s="160"/>
      <c r="Q957" s="160"/>
      <c r="R957" s="160"/>
      <c r="S957" s="160"/>
      <c r="T957" s="160"/>
      <c r="U957" s="160"/>
      <c r="V957" s="160"/>
      <c r="W957" s="160"/>
      <c r="X957" s="150"/>
      <c r="Y957" s="150"/>
      <c r="Z957" s="150"/>
      <c r="AA957" s="150"/>
      <c r="AB957" s="150"/>
      <c r="AC957" s="150"/>
      <c r="AD957" s="150"/>
      <c r="AE957" s="150"/>
      <c r="AF957" s="150"/>
      <c r="AG957" s="150" t="s">
        <v>295</v>
      </c>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ht="22.5" outlineLevel="1" x14ac:dyDescent="0.2">
      <c r="A958" s="174">
        <v>452</v>
      </c>
      <c r="B958" s="175" t="s">
        <v>2561</v>
      </c>
      <c r="C958" s="185" t="s">
        <v>2562</v>
      </c>
      <c r="D958" s="176" t="s">
        <v>432</v>
      </c>
      <c r="E958" s="177">
        <v>47</v>
      </c>
      <c r="F958" s="178"/>
      <c r="G958" s="179">
        <f>ROUND(E958*F958,2)</f>
        <v>0</v>
      </c>
      <c r="H958" s="178"/>
      <c r="I958" s="179">
        <f>ROUND(E958*H958,2)</f>
        <v>0</v>
      </c>
      <c r="J958" s="178"/>
      <c r="K958" s="179">
        <f>ROUND(E958*J958,2)</f>
        <v>0</v>
      </c>
      <c r="L958" s="179">
        <v>21</v>
      </c>
      <c r="M958" s="179">
        <f>G958*(1+L958/100)</f>
        <v>0</v>
      </c>
      <c r="N958" s="179">
        <v>0</v>
      </c>
      <c r="O958" s="179">
        <f>ROUND(E958*N958,2)</f>
        <v>0</v>
      </c>
      <c r="P958" s="179">
        <v>0</v>
      </c>
      <c r="Q958" s="179">
        <f>ROUND(E958*P958,2)</f>
        <v>0</v>
      </c>
      <c r="R958" s="179"/>
      <c r="S958" s="179" t="s">
        <v>322</v>
      </c>
      <c r="T958" s="180" t="s">
        <v>291</v>
      </c>
      <c r="U958" s="160">
        <v>0</v>
      </c>
      <c r="V958" s="160">
        <f>ROUND(E958*U958,2)</f>
        <v>0</v>
      </c>
      <c r="W958" s="160"/>
      <c r="X958" s="150"/>
      <c r="Y958" s="150"/>
      <c r="Z958" s="150"/>
      <c r="AA958" s="150"/>
      <c r="AB958" s="150"/>
      <c r="AC958" s="150"/>
      <c r="AD958" s="150"/>
      <c r="AE958" s="150"/>
      <c r="AF958" s="150"/>
      <c r="AG958" s="150" t="s">
        <v>472</v>
      </c>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57"/>
      <c r="B959" s="158"/>
      <c r="C959" s="242"/>
      <c r="D959" s="243"/>
      <c r="E959" s="243"/>
      <c r="F959" s="243"/>
      <c r="G959" s="243"/>
      <c r="H959" s="160"/>
      <c r="I959" s="160"/>
      <c r="J959" s="160"/>
      <c r="K959" s="160"/>
      <c r="L959" s="160"/>
      <c r="M959" s="160"/>
      <c r="N959" s="160"/>
      <c r="O959" s="160"/>
      <c r="P959" s="160"/>
      <c r="Q959" s="160"/>
      <c r="R959" s="160"/>
      <c r="S959" s="160"/>
      <c r="T959" s="160"/>
      <c r="U959" s="160"/>
      <c r="V959" s="160"/>
      <c r="W959" s="160"/>
      <c r="X959" s="150"/>
      <c r="Y959" s="150"/>
      <c r="Z959" s="150"/>
      <c r="AA959" s="150"/>
      <c r="AB959" s="150"/>
      <c r="AC959" s="150"/>
      <c r="AD959" s="150"/>
      <c r="AE959" s="150"/>
      <c r="AF959" s="150"/>
      <c r="AG959" s="150" t="s">
        <v>295</v>
      </c>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ht="22.5" outlineLevel="1" x14ac:dyDescent="0.2">
      <c r="A960" s="174">
        <v>453</v>
      </c>
      <c r="B960" s="175" t="s">
        <v>2563</v>
      </c>
      <c r="C960" s="185" t="s">
        <v>2564</v>
      </c>
      <c r="D960" s="176" t="s">
        <v>432</v>
      </c>
      <c r="E960" s="177">
        <v>98</v>
      </c>
      <c r="F960" s="178"/>
      <c r="G960" s="179">
        <f>ROUND(E960*F960,2)</f>
        <v>0</v>
      </c>
      <c r="H960" s="178"/>
      <c r="I960" s="179">
        <f>ROUND(E960*H960,2)</f>
        <v>0</v>
      </c>
      <c r="J960" s="178"/>
      <c r="K960" s="179">
        <f>ROUND(E960*J960,2)</f>
        <v>0</v>
      </c>
      <c r="L960" s="179">
        <v>21</v>
      </c>
      <c r="M960" s="179">
        <f>G960*(1+L960/100)</f>
        <v>0</v>
      </c>
      <c r="N960" s="179">
        <v>0</v>
      </c>
      <c r="O960" s="179">
        <f>ROUND(E960*N960,2)</f>
        <v>0</v>
      </c>
      <c r="P960" s="179">
        <v>0</v>
      </c>
      <c r="Q960" s="179">
        <f>ROUND(E960*P960,2)</f>
        <v>0</v>
      </c>
      <c r="R960" s="179"/>
      <c r="S960" s="179" t="s">
        <v>322</v>
      </c>
      <c r="T960" s="180" t="s">
        <v>291</v>
      </c>
      <c r="U960" s="160">
        <v>0</v>
      </c>
      <c r="V960" s="160">
        <f>ROUND(E960*U960,2)</f>
        <v>0</v>
      </c>
      <c r="W960" s="160"/>
      <c r="X960" s="150"/>
      <c r="Y960" s="150"/>
      <c r="Z960" s="150"/>
      <c r="AA960" s="150"/>
      <c r="AB960" s="150"/>
      <c r="AC960" s="150"/>
      <c r="AD960" s="150"/>
      <c r="AE960" s="150"/>
      <c r="AF960" s="150"/>
      <c r="AG960" s="150" t="s">
        <v>472</v>
      </c>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
      <c r="A961" s="157"/>
      <c r="B961" s="158"/>
      <c r="C961" s="242"/>
      <c r="D961" s="243"/>
      <c r="E961" s="243"/>
      <c r="F961" s="243"/>
      <c r="G961" s="243"/>
      <c r="H961" s="160"/>
      <c r="I961" s="160"/>
      <c r="J961" s="160"/>
      <c r="K961" s="160"/>
      <c r="L961" s="160"/>
      <c r="M961" s="160"/>
      <c r="N961" s="160"/>
      <c r="O961" s="160"/>
      <c r="P961" s="160"/>
      <c r="Q961" s="160"/>
      <c r="R961" s="160"/>
      <c r="S961" s="160"/>
      <c r="T961" s="160"/>
      <c r="U961" s="160"/>
      <c r="V961" s="160"/>
      <c r="W961" s="160"/>
      <c r="X961" s="150"/>
      <c r="Y961" s="150"/>
      <c r="Z961" s="150"/>
      <c r="AA961" s="150"/>
      <c r="AB961" s="150"/>
      <c r="AC961" s="150"/>
      <c r="AD961" s="150"/>
      <c r="AE961" s="150"/>
      <c r="AF961" s="150"/>
      <c r="AG961" s="150" t="s">
        <v>295</v>
      </c>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ht="22.5" outlineLevel="1" x14ac:dyDescent="0.2">
      <c r="A962" s="174">
        <v>454</v>
      </c>
      <c r="B962" s="175" t="s">
        <v>2565</v>
      </c>
      <c r="C962" s="185" t="s">
        <v>2566</v>
      </c>
      <c r="D962" s="176" t="s">
        <v>432</v>
      </c>
      <c r="E962" s="177">
        <v>80</v>
      </c>
      <c r="F962" s="178"/>
      <c r="G962" s="179">
        <f>ROUND(E962*F962,2)</f>
        <v>0</v>
      </c>
      <c r="H962" s="178"/>
      <c r="I962" s="179">
        <f>ROUND(E962*H962,2)</f>
        <v>0</v>
      </c>
      <c r="J962" s="178"/>
      <c r="K962" s="179">
        <f>ROUND(E962*J962,2)</f>
        <v>0</v>
      </c>
      <c r="L962" s="179">
        <v>21</v>
      </c>
      <c r="M962" s="179">
        <f>G962*(1+L962/100)</f>
        <v>0</v>
      </c>
      <c r="N962" s="179">
        <v>0</v>
      </c>
      <c r="O962" s="179">
        <f>ROUND(E962*N962,2)</f>
        <v>0</v>
      </c>
      <c r="P962" s="179">
        <v>0</v>
      </c>
      <c r="Q962" s="179">
        <f>ROUND(E962*P962,2)</f>
        <v>0</v>
      </c>
      <c r="R962" s="179"/>
      <c r="S962" s="179" t="s">
        <v>322</v>
      </c>
      <c r="T962" s="180" t="s">
        <v>291</v>
      </c>
      <c r="U962" s="160">
        <v>0</v>
      </c>
      <c r="V962" s="160">
        <f>ROUND(E962*U962,2)</f>
        <v>0</v>
      </c>
      <c r="W962" s="160"/>
      <c r="X962" s="150"/>
      <c r="Y962" s="150"/>
      <c r="Z962" s="150"/>
      <c r="AA962" s="150"/>
      <c r="AB962" s="150"/>
      <c r="AC962" s="150"/>
      <c r="AD962" s="150"/>
      <c r="AE962" s="150"/>
      <c r="AF962" s="150"/>
      <c r="AG962" s="150" t="s">
        <v>472</v>
      </c>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57"/>
      <c r="B963" s="158"/>
      <c r="C963" s="242"/>
      <c r="D963" s="243"/>
      <c r="E963" s="243"/>
      <c r="F963" s="243"/>
      <c r="G963" s="243"/>
      <c r="H963" s="160"/>
      <c r="I963" s="160"/>
      <c r="J963" s="160"/>
      <c r="K963" s="160"/>
      <c r="L963" s="160"/>
      <c r="M963" s="160"/>
      <c r="N963" s="160"/>
      <c r="O963" s="160"/>
      <c r="P963" s="160"/>
      <c r="Q963" s="160"/>
      <c r="R963" s="160"/>
      <c r="S963" s="160"/>
      <c r="T963" s="160"/>
      <c r="U963" s="160"/>
      <c r="V963" s="160"/>
      <c r="W963" s="160"/>
      <c r="X963" s="150"/>
      <c r="Y963" s="150"/>
      <c r="Z963" s="150"/>
      <c r="AA963" s="150"/>
      <c r="AB963" s="150"/>
      <c r="AC963" s="150"/>
      <c r="AD963" s="150"/>
      <c r="AE963" s="150"/>
      <c r="AF963" s="150"/>
      <c r="AG963" s="150" t="s">
        <v>295</v>
      </c>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ht="22.5" outlineLevel="1" x14ac:dyDescent="0.2">
      <c r="A964" s="174">
        <v>455</v>
      </c>
      <c r="B964" s="175" t="s">
        <v>2567</v>
      </c>
      <c r="C964" s="185" t="s">
        <v>2568</v>
      </c>
      <c r="D964" s="176" t="s">
        <v>432</v>
      </c>
      <c r="E964" s="177">
        <v>5</v>
      </c>
      <c r="F964" s="178"/>
      <c r="G964" s="179">
        <f>ROUND(E964*F964,2)</f>
        <v>0</v>
      </c>
      <c r="H964" s="178"/>
      <c r="I964" s="179">
        <f>ROUND(E964*H964,2)</f>
        <v>0</v>
      </c>
      <c r="J964" s="178"/>
      <c r="K964" s="179">
        <f>ROUND(E964*J964,2)</f>
        <v>0</v>
      </c>
      <c r="L964" s="179">
        <v>21</v>
      </c>
      <c r="M964" s="179">
        <f>G964*(1+L964/100)</f>
        <v>0</v>
      </c>
      <c r="N964" s="179">
        <v>0</v>
      </c>
      <c r="O964" s="179">
        <f>ROUND(E964*N964,2)</f>
        <v>0</v>
      </c>
      <c r="P964" s="179">
        <v>0</v>
      </c>
      <c r="Q964" s="179">
        <f>ROUND(E964*P964,2)</f>
        <v>0</v>
      </c>
      <c r="R964" s="179"/>
      <c r="S964" s="179" t="s">
        <v>322</v>
      </c>
      <c r="T964" s="180" t="s">
        <v>291</v>
      </c>
      <c r="U964" s="160">
        <v>0</v>
      </c>
      <c r="V964" s="160">
        <f>ROUND(E964*U964,2)</f>
        <v>0</v>
      </c>
      <c r="W964" s="160"/>
      <c r="X964" s="150"/>
      <c r="Y964" s="150"/>
      <c r="Z964" s="150"/>
      <c r="AA964" s="150"/>
      <c r="AB964" s="150"/>
      <c r="AC964" s="150"/>
      <c r="AD964" s="150"/>
      <c r="AE964" s="150"/>
      <c r="AF964" s="150"/>
      <c r="AG964" s="150" t="s">
        <v>472</v>
      </c>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
      <c r="A965" s="157"/>
      <c r="B965" s="158"/>
      <c r="C965" s="242"/>
      <c r="D965" s="243"/>
      <c r="E965" s="243"/>
      <c r="F965" s="243"/>
      <c r="G965" s="243"/>
      <c r="H965" s="160"/>
      <c r="I965" s="160"/>
      <c r="J965" s="160"/>
      <c r="K965" s="160"/>
      <c r="L965" s="160"/>
      <c r="M965" s="160"/>
      <c r="N965" s="160"/>
      <c r="O965" s="160"/>
      <c r="P965" s="160"/>
      <c r="Q965" s="160"/>
      <c r="R965" s="160"/>
      <c r="S965" s="160"/>
      <c r="T965" s="160"/>
      <c r="U965" s="160"/>
      <c r="V965" s="160"/>
      <c r="W965" s="160"/>
      <c r="X965" s="150"/>
      <c r="Y965" s="150"/>
      <c r="Z965" s="150"/>
      <c r="AA965" s="150"/>
      <c r="AB965" s="150"/>
      <c r="AC965" s="150"/>
      <c r="AD965" s="150"/>
      <c r="AE965" s="150"/>
      <c r="AF965" s="150"/>
      <c r="AG965" s="150" t="s">
        <v>295</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74">
        <v>456</v>
      </c>
      <c r="B966" s="175" t="s">
        <v>2569</v>
      </c>
      <c r="C966" s="185" t="s">
        <v>2570</v>
      </c>
      <c r="D966" s="176" t="s">
        <v>856</v>
      </c>
      <c r="E966" s="177">
        <v>470</v>
      </c>
      <c r="F966" s="178"/>
      <c r="G966" s="179">
        <f>ROUND(E966*F966,2)</f>
        <v>0</v>
      </c>
      <c r="H966" s="178"/>
      <c r="I966" s="179">
        <f>ROUND(E966*H966,2)</f>
        <v>0</v>
      </c>
      <c r="J966" s="178"/>
      <c r="K966" s="179">
        <f>ROUND(E966*J966,2)</f>
        <v>0</v>
      </c>
      <c r="L966" s="179">
        <v>21</v>
      </c>
      <c r="M966" s="179">
        <f>G966*(1+L966/100)</f>
        <v>0</v>
      </c>
      <c r="N966" s="179">
        <v>0</v>
      </c>
      <c r="O966" s="179">
        <f>ROUND(E966*N966,2)</f>
        <v>0</v>
      </c>
      <c r="P966" s="179">
        <v>0</v>
      </c>
      <c r="Q966" s="179">
        <f>ROUND(E966*P966,2)</f>
        <v>0</v>
      </c>
      <c r="R966" s="179"/>
      <c r="S966" s="179" t="s">
        <v>322</v>
      </c>
      <c r="T966" s="180" t="s">
        <v>291</v>
      </c>
      <c r="U966" s="160">
        <v>0</v>
      </c>
      <c r="V966" s="160">
        <f>ROUND(E966*U966,2)</f>
        <v>0</v>
      </c>
      <c r="W966" s="160"/>
      <c r="X966" s="150"/>
      <c r="Y966" s="150"/>
      <c r="Z966" s="150"/>
      <c r="AA966" s="150"/>
      <c r="AB966" s="150"/>
      <c r="AC966" s="150"/>
      <c r="AD966" s="150"/>
      <c r="AE966" s="150"/>
      <c r="AF966" s="150"/>
      <c r="AG966" s="150" t="s">
        <v>472</v>
      </c>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1" x14ac:dyDescent="0.2">
      <c r="A967" s="157"/>
      <c r="B967" s="158"/>
      <c r="C967" s="242"/>
      <c r="D967" s="243"/>
      <c r="E967" s="243"/>
      <c r="F967" s="243"/>
      <c r="G967" s="243"/>
      <c r="H967" s="160"/>
      <c r="I967" s="160"/>
      <c r="J967" s="160"/>
      <c r="K967" s="160"/>
      <c r="L967" s="160"/>
      <c r="M967" s="160"/>
      <c r="N967" s="160"/>
      <c r="O967" s="160"/>
      <c r="P967" s="160"/>
      <c r="Q967" s="160"/>
      <c r="R967" s="160"/>
      <c r="S967" s="160"/>
      <c r="T967" s="160"/>
      <c r="U967" s="160"/>
      <c r="V967" s="160"/>
      <c r="W967" s="160"/>
      <c r="X967" s="150"/>
      <c r="Y967" s="150"/>
      <c r="Z967" s="150"/>
      <c r="AA967" s="150"/>
      <c r="AB967" s="150"/>
      <c r="AC967" s="150"/>
      <c r="AD967" s="150"/>
      <c r="AE967" s="150"/>
      <c r="AF967" s="150"/>
      <c r="AG967" s="150" t="s">
        <v>295</v>
      </c>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
      <c r="A968" s="174">
        <v>457</v>
      </c>
      <c r="B968" s="175" t="s">
        <v>2571</v>
      </c>
      <c r="C968" s="185" t="s">
        <v>2572</v>
      </c>
      <c r="D968" s="176" t="s">
        <v>384</v>
      </c>
      <c r="E968" s="177">
        <v>8</v>
      </c>
      <c r="F968" s="178"/>
      <c r="G968" s="179">
        <f>ROUND(E968*F968,2)</f>
        <v>0</v>
      </c>
      <c r="H968" s="178"/>
      <c r="I968" s="179">
        <f>ROUND(E968*H968,2)</f>
        <v>0</v>
      </c>
      <c r="J968" s="178"/>
      <c r="K968" s="179">
        <f>ROUND(E968*J968,2)</f>
        <v>0</v>
      </c>
      <c r="L968" s="179">
        <v>21</v>
      </c>
      <c r="M968" s="179">
        <f>G968*(1+L968/100)</f>
        <v>0</v>
      </c>
      <c r="N968" s="179">
        <v>0</v>
      </c>
      <c r="O968" s="179">
        <f>ROUND(E968*N968,2)</f>
        <v>0</v>
      </c>
      <c r="P968" s="179">
        <v>0</v>
      </c>
      <c r="Q968" s="179">
        <f>ROUND(E968*P968,2)</f>
        <v>0</v>
      </c>
      <c r="R968" s="179"/>
      <c r="S968" s="179" t="s">
        <v>322</v>
      </c>
      <c r="T968" s="180" t="s">
        <v>291</v>
      </c>
      <c r="U968" s="160">
        <v>0</v>
      </c>
      <c r="V968" s="160">
        <f>ROUND(E968*U968,2)</f>
        <v>0</v>
      </c>
      <c r="W968" s="160"/>
      <c r="X968" s="150"/>
      <c r="Y968" s="150"/>
      <c r="Z968" s="150"/>
      <c r="AA968" s="150"/>
      <c r="AB968" s="150"/>
      <c r="AC968" s="150"/>
      <c r="AD968" s="150"/>
      <c r="AE968" s="150"/>
      <c r="AF968" s="150"/>
      <c r="AG968" s="150" t="s">
        <v>472</v>
      </c>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1" x14ac:dyDescent="0.2">
      <c r="A969" s="157"/>
      <c r="B969" s="158"/>
      <c r="C969" s="242"/>
      <c r="D969" s="243"/>
      <c r="E969" s="243"/>
      <c r="F969" s="243"/>
      <c r="G969" s="243"/>
      <c r="H969" s="160"/>
      <c r="I969" s="160"/>
      <c r="J969" s="160"/>
      <c r="K969" s="160"/>
      <c r="L969" s="160"/>
      <c r="M969" s="160"/>
      <c r="N969" s="160"/>
      <c r="O969" s="160"/>
      <c r="P969" s="160"/>
      <c r="Q969" s="160"/>
      <c r="R969" s="160"/>
      <c r="S969" s="160"/>
      <c r="T969" s="160"/>
      <c r="U969" s="160"/>
      <c r="V969" s="160"/>
      <c r="W969" s="160"/>
      <c r="X969" s="150"/>
      <c r="Y969" s="150"/>
      <c r="Z969" s="150"/>
      <c r="AA969" s="150"/>
      <c r="AB969" s="150"/>
      <c r="AC969" s="150"/>
      <c r="AD969" s="150"/>
      <c r="AE969" s="150"/>
      <c r="AF969" s="150"/>
      <c r="AG969" s="150" t="s">
        <v>295</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ht="22.5" outlineLevel="1" x14ac:dyDescent="0.2">
      <c r="A970" s="174">
        <v>458</v>
      </c>
      <c r="B970" s="175" t="s">
        <v>2573</v>
      </c>
      <c r="C970" s="185" t="s">
        <v>2574</v>
      </c>
      <c r="D970" s="176" t="s">
        <v>1187</v>
      </c>
      <c r="E970" s="177">
        <v>8</v>
      </c>
      <c r="F970" s="178"/>
      <c r="G970" s="179">
        <f>ROUND(E970*F970,2)</f>
        <v>0</v>
      </c>
      <c r="H970" s="178"/>
      <c r="I970" s="179">
        <f>ROUND(E970*H970,2)</f>
        <v>0</v>
      </c>
      <c r="J970" s="178"/>
      <c r="K970" s="179">
        <f>ROUND(E970*J970,2)</f>
        <v>0</v>
      </c>
      <c r="L970" s="179">
        <v>21</v>
      </c>
      <c r="M970" s="179">
        <f>G970*(1+L970/100)</f>
        <v>0</v>
      </c>
      <c r="N970" s="179">
        <v>0</v>
      </c>
      <c r="O970" s="179">
        <f>ROUND(E970*N970,2)</f>
        <v>0</v>
      </c>
      <c r="P970" s="179">
        <v>0</v>
      </c>
      <c r="Q970" s="179">
        <f>ROUND(E970*P970,2)</f>
        <v>0</v>
      </c>
      <c r="R970" s="179"/>
      <c r="S970" s="179" t="s">
        <v>322</v>
      </c>
      <c r="T970" s="180" t="s">
        <v>291</v>
      </c>
      <c r="U970" s="160">
        <v>0</v>
      </c>
      <c r="V970" s="160">
        <f>ROUND(E970*U970,2)</f>
        <v>0</v>
      </c>
      <c r="W970" s="160"/>
      <c r="X970" s="150"/>
      <c r="Y970" s="150"/>
      <c r="Z970" s="150"/>
      <c r="AA970" s="150"/>
      <c r="AB970" s="150"/>
      <c r="AC970" s="150"/>
      <c r="AD970" s="150"/>
      <c r="AE970" s="150"/>
      <c r="AF970" s="150"/>
      <c r="AG970" s="150" t="s">
        <v>472</v>
      </c>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1" x14ac:dyDescent="0.2">
      <c r="A971" s="157"/>
      <c r="B971" s="158"/>
      <c r="C971" s="242"/>
      <c r="D971" s="243"/>
      <c r="E971" s="243"/>
      <c r="F971" s="243"/>
      <c r="G971" s="243"/>
      <c r="H971" s="160"/>
      <c r="I971" s="160"/>
      <c r="J971" s="160"/>
      <c r="K971" s="160"/>
      <c r="L971" s="160"/>
      <c r="M971" s="160"/>
      <c r="N971" s="160"/>
      <c r="O971" s="160"/>
      <c r="P971" s="160"/>
      <c r="Q971" s="160"/>
      <c r="R971" s="160"/>
      <c r="S971" s="160"/>
      <c r="T971" s="160"/>
      <c r="U971" s="160"/>
      <c r="V971" s="160"/>
      <c r="W971" s="160"/>
      <c r="X971" s="150"/>
      <c r="Y971" s="150"/>
      <c r="Z971" s="150"/>
      <c r="AA971" s="150"/>
      <c r="AB971" s="150"/>
      <c r="AC971" s="150"/>
      <c r="AD971" s="150"/>
      <c r="AE971" s="150"/>
      <c r="AF971" s="150"/>
      <c r="AG971" s="150" t="s">
        <v>295</v>
      </c>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ht="22.5" outlineLevel="1" x14ac:dyDescent="0.2">
      <c r="A972" s="174">
        <v>459</v>
      </c>
      <c r="B972" s="175" t="s">
        <v>2575</v>
      </c>
      <c r="C972" s="185" t="s">
        <v>2576</v>
      </c>
      <c r="D972" s="176" t="s">
        <v>1745</v>
      </c>
      <c r="E972" s="177">
        <v>6</v>
      </c>
      <c r="F972" s="178"/>
      <c r="G972" s="179">
        <f>ROUND(E972*F972,2)</f>
        <v>0</v>
      </c>
      <c r="H972" s="178"/>
      <c r="I972" s="179">
        <f>ROUND(E972*H972,2)</f>
        <v>0</v>
      </c>
      <c r="J972" s="178"/>
      <c r="K972" s="179">
        <f>ROUND(E972*J972,2)</f>
        <v>0</v>
      </c>
      <c r="L972" s="179">
        <v>21</v>
      </c>
      <c r="M972" s="179">
        <f>G972*(1+L972/100)</f>
        <v>0</v>
      </c>
      <c r="N972" s="179">
        <v>0</v>
      </c>
      <c r="O972" s="179">
        <f>ROUND(E972*N972,2)</f>
        <v>0</v>
      </c>
      <c r="P972" s="179">
        <v>0</v>
      </c>
      <c r="Q972" s="179">
        <f>ROUND(E972*P972,2)</f>
        <v>0</v>
      </c>
      <c r="R972" s="179"/>
      <c r="S972" s="179" t="s">
        <v>322</v>
      </c>
      <c r="T972" s="180" t="s">
        <v>291</v>
      </c>
      <c r="U972" s="160">
        <v>0</v>
      </c>
      <c r="V972" s="160">
        <f>ROUND(E972*U972,2)</f>
        <v>0</v>
      </c>
      <c r="W972" s="160"/>
      <c r="X972" s="150"/>
      <c r="Y972" s="150"/>
      <c r="Z972" s="150"/>
      <c r="AA972" s="150"/>
      <c r="AB972" s="150"/>
      <c r="AC972" s="150"/>
      <c r="AD972" s="150"/>
      <c r="AE972" s="150"/>
      <c r="AF972" s="150"/>
      <c r="AG972" s="150" t="s">
        <v>1746</v>
      </c>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57"/>
      <c r="B973" s="158"/>
      <c r="C973" s="242"/>
      <c r="D973" s="243"/>
      <c r="E973" s="243"/>
      <c r="F973" s="243"/>
      <c r="G973" s="243"/>
      <c r="H973" s="160"/>
      <c r="I973" s="160"/>
      <c r="J973" s="160"/>
      <c r="K973" s="160"/>
      <c r="L973" s="160"/>
      <c r="M973" s="160"/>
      <c r="N973" s="160"/>
      <c r="O973" s="160"/>
      <c r="P973" s="160"/>
      <c r="Q973" s="160"/>
      <c r="R973" s="160"/>
      <c r="S973" s="160"/>
      <c r="T973" s="160"/>
      <c r="U973" s="160"/>
      <c r="V973" s="160"/>
      <c r="W973" s="160"/>
      <c r="X973" s="150"/>
      <c r="Y973" s="150"/>
      <c r="Z973" s="150"/>
      <c r="AA973" s="150"/>
      <c r="AB973" s="150"/>
      <c r="AC973" s="150"/>
      <c r="AD973" s="150"/>
      <c r="AE973" s="150"/>
      <c r="AF973" s="150"/>
      <c r="AG973" s="150" t="s">
        <v>295</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1" x14ac:dyDescent="0.2">
      <c r="A974" s="174">
        <v>460</v>
      </c>
      <c r="B974" s="175" t="s">
        <v>2577</v>
      </c>
      <c r="C974" s="185" t="s">
        <v>2578</v>
      </c>
      <c r="D974" s="176" t="s">
        <v>856</v>
      </c>
      <c r="E974" s="177">
        <v>27</v>
      </c>
      <c r="F974" s="178"/>
      <c r="G974" s="179">
        <f>ROUND(E974*F974,2)</f>
        <v>0</v>
      </c>
      <c r="H974" s="178"/>
      <c r="I974" s="179">
        <f>ROUND(E974*H974,2)</f>
        <v>0</v>
      </c>
      <c r="J974" s="178"/>
      <c r="K974" s="179">
        <f>ROUND(E974*J974,2)</f>
        <v>0</v>
      </c>
      <c r="L974" s="179">
        <v>21</v>
      </c>
      <c r="M974" s="179">
        <f>G974*(1+L974/100)</f>
        <v>0</v>
      </c>
      <c r="N974" s="179">
        <v>0</v>
      </c>
      <c r="O974" s="179">
        <f>ROUND(E974*N974,2)</f>
        <v>0</v>
      </c>
      <c r="P974" s="179">
        <v>0</v>
      </c>
      <c r="Q974" s="179">
        <f>ROUND(E974*P974,2)</f>
        <v>0</v>
      </c>
      <c r="R974" s="179"/>
      <c r="S974" s="179" t="s">
        <v>322</v>
      </c>
      <c r="T974" s="180" t="s">
        <v>291</v>
      </c>
      <c r="U974" s="160">
        <v>0</v>
      </c>
      <c r="V974" s="160">
        <f>ROUND(E974*U974,2)</f>
        <v>0</v>
      </c>
      <c r="W974" s="160"/>
      <c r="X974" s="150"/>
      <c r="Y974" s="150"/>
      <c r="Z974" s="150"/>
      <c r="AA974" s="150"/>
      <c r="AB974" s="150"/>
      <c r="AC974" s="150"/>
      <c r="AD974" s="150"/>
      <c r="AE974" s="150"/>
      <c r="AF974" s="150"/>
      <c r="AG974" s="150" t="s">
        <v>1746</v>
      </c>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
      <c r="A975" s="157"/>
      <c r="B975" s="158"/>
      <c r="C975" s="242"/>
      <c r="D975" s="243"/>
      <c r="E975" s="243"/>
      <c r="F975" s="243"/>
      <c r="G975" s="243"/>
      <c r="H975" s="160"/>
      <c r="I975" s="160"/>
      <c r="J975" s="160"/>
      <c r="K975" s="160"/>
      <c r="L975" s="160"/>
      <c r="M975" s="160"/>
      <c r="N975" s="160"/>
      <c r="O975" s="160"/>
      <c r="P975" s="160"/>
      <c r="Q975" s="160"/>
      <c r="R975" s="160"/>
      <c r="S975" s="160"/>
      <c r="T975" s="160"/>
      <c r="U975" s="160"/>
      <c r="V975" s="160"/>
      <c r="W975" s="160"/>
      <c r="X975" s="150"/>
      <c r="Y975" s="150"/>
      <c r="Z975" s="150"/>
      <c r="AA975" s="150"/>
      <c r="AB975" s="150"/>
      <c r="AC975" s="150"/>
      <c r="AD975" s="150"/>
      <c r="AE975" s="150"/>
      <c r="AF975" s="150"/>
      <c r="AG975" s="150" t="s">
        <v>295</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74">
        <v>461</v>
      </c>
      <c r="B976" s="175" t="s">
        <v>2579</v>
      </c>
      <c r="C976" s="185" t="s">
        <v>2580</v>
      </c>
      <c r="D976" s="176" t="s">
        <v>856</v>
      </c>
      <c r="E976" s="177">
        <v>16</v>
      </c>
      <c r="F976" s="178"/>
      <c r="G976" s="179">
        <f>ROUND(E976*F976,2)</f>
        <v>0</v>
      </c>
      <c r="H976" s="178"/>
      <c r="I976" s="179">
        <f>ROUND(E976*H976,2)</f>
        <v>0</v>
      </c>
      <c r="J976" s="178"/>
      <c r="K976" s="179">
        <f>ROUND(E976*J976,2)</f>
        <v>0</v>
      </c>
      <c r="L976" s="179">
        <v>21</v>
      </c>
      <c r="M976" s="179">
        <f>G976*(1+L976/100)</f>
        <v>0</v>
      </c>
      <c r="N976" s="179">
        <v>0</v>
      </c>
      <c r="O976" s="179">
        <f>ROUND(E976*N976,2)</f>
        <v>0</v>
      </c>
      <c r="P976" s="179">
        <v>0</v>
      </c>
      <c r="Q976" s="179">
        <f>ROUND(E976*P976,2)</f>
        <v>0</v>
      </c>
      <c r="R976" s="179"/>
      <c r="S976" s="179" t="s">
        <v>322</v>
      </c>
      <c r="T976" s="180" t="s">
        <v>291</v>
      </c>
      <c r="U976" s="160">
        <v>0</v>
      </c>
      <c r="V976" s="160">
        <f>ROUND(E976*U976,2)</f>
        <v>0</v>
      </c>
      <c r="W976" s="160"/>
      <c r="X976" s="150"/>
      <c r="Y976" s="150"/>
      <c r="Z976" s="150"/>
      <c r="AA976" s="150"/>
      <c r="AB976" s="150"/>
      <c r="AC976" s="150"/>
      <c r="AD976" s="150"/>
      <c r="AE976" s="150"/>
      <c r="AF976" s="150"/>
      <c r="AG976" s="150" t="s">
        <v>1746</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
      <c r="A977" s="157"/>
      <c r="B977" s="158"/>
      <c r="C977" s="242"/>
      <c r="D977" s="243"/>
      <c r="E977" s="243"/>
      <c r="F977" s="243"/>
      <c r="G977" s="243"/>
      <c r="H977" s="160"/>
      <c r="I977" s="160"/>
      <c r="J977" s="160"/>
      <c r="K977" s="160"/>
      <c r="L977" s="160"/>
      <c r="M977" s="160"/>
      <c r="N977" s="160"/>
      <c r="O977" s="160"/>
      <c r="P977" s="160"/>
      <c r="Q977" s="160"/>
      <c r="R977" s="160"/>
      <c r="S977" s="160"/>
      <c r="T977" s="160"/>
      <c r="U977" s="160"/>
      <c r="V977" s="160"/>
      <c r="W977" s="160"/>
      <c r="X977" s="150"/>
      <c r="Y977" s="150"/>
      <c r="Z977" s="150"/>
      <c r="AA977" s="150"/>
      <c r="AB977" s="150"/>
      <c r="AC977" s="150"/>
      <c r="AD977" s="150"/>
      <c r="AE977" s="150"/>
      <c r="AF977" s="150"/>
      <c r="AG977" s="150" t="s">
        <v>295</v>
      </c>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x14ac:dyDescent="0.2">
      <c r="A978" s="168" t="s">
        <v>285</v>
      </c>
      <c r="B978" s="169" t="s">
        <v>201</v>
      </c>
      <c r="C978" s="184" t="s">
        <v>202</v>
      </c>
      <c r="D978" s="170"/>
      <c r="E978" s="171"/>
      <c r="F978" s="172"/>
      <c r="G978" s="172">
        <f>SUMIF(AG979:AG986,"&lt;&gt;NOR",G979:G986)</f>
        <v>0</v>
      </c>
      <c r="H978" s="172"/>
      <c r="I978" s="172">
        <f>SUM(I979:I986)</f>
        <v>0</v>
      </c>
      <c r="J978" s="172"/>
      <c r="K978" s="172">
        <f>SUM(K979:K986)</f>
        <v>0</v>
      </c>
      <c r="L978" s="172"/>
      <c r="M978" s="172">
        <f>SUM(M979:M986)</f>
        <v>0</v>
      </c>
      <c r="N978" s="172"/>
      <c r="O978" s="172">
        <f>SUM(O979:O986)</f>
        <v>0</v>
      </c>
      <c r="P978" s="172"/>
      <c r="Q978" s="172">
        <f>SUM(Q979:Q986)</f>
        <v>0</v>
      </c>
      <c r="R978" s="172"/>
      <c r="S978" s="172"/>
      <c r="T978" s="173"/>
      <c r="U978" s="167"/>
      <c r="V978" s="167">
        <f>SUM(V979:V986)</f>
        <v>0</v>
      </c>
      <c r="W978" s="167"/>
      <c r="AG978" t="s">
        <v>286</v>
      </c>
    </row>
    <row r="979" spans="1:60" outlineLevel="1" x14ac:dyDescent="0.2">
      <c r="A979" s="174">
        <v>462</v>
      </c>
      <c r="B979" s="175" t="s">
        <v>2581</v>
      </c>
      <c r="C979" s="185" t="s">
        <v>2582</v>
      </c>
      <c r="D979" s="176" t="s">
        <v>384</v>
      </c>
      <c r="E979" s="177">
        <v>1</v>
      </c>
      <c r="F979" s="178"/>
      <c r="G979" s="179">
        <f>ROUND(E979*F979,2)</f>
        <v>0</v>
      </c>
      <c r="H979" s="178"/>
      <c r="I979" s="179">
        <f>ROUND(E979*H979,2)</f>
        <v>0</v>
      </c>
      <c r="J979" s="178"/>
      <c r="K979" s="179">
        <f>ROUND(E979*J979,2)</f>
        <v>0</v>
      </c>
      <c r="L979" s="179">
        <v>21</v>
      </c>
      <c r="M979" s="179">
        <f>G979*(1+L979/100)</f>
        <v>0</v>
      </c>
      <c r="N979" s="179">
        <v>0</v>
      </c>
      <c r="O979" s="179">
        <f>ROUND(E979*N979,2)</f>
        <v>0</v>
      </c>
      <c r="P979" s="179">
        <v>0</v>
      </c>
      <c r="Q979" s="179">
        <f>ROUND(E979*P979,2)</f>
        <v>0</v>
      </c>
      <c r="R979" s="179"/>
      <c r="S979" s="179" t="s">
        <v>322</v>
      </c>
      <c r="T979" s="180" t="s">
        <v>291</v>
      </c>
      <c r="U979" s="160">
        <v>0</v>
      </c>
      <c r="V979" s="160">
        <f>ROUND(E979*U979,2)</f>
        <v>0</v>
      </c>
      <c r="W979" s="160"/>
      <c r="X979" s="150"/>
      <c r="Y979" s="150"/>
      <c r="Z979" s="150"/>
      <c r="AA979" s="150"/>
      <c r="AB979" s="150"/>
      <c r="AC979" s="150"/>
      <c r="AD979" s="150"/>
      <c r="AE979" s="150"/>
      <c r="AF979" s="150"/>
      <c r="AG979" s="150" t="s">
        <v>472</v>
      </c>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57"/>
      <c r="B980" s="158"/>
      <c r="C980" s="242"/>
      <c r="D980" s="243"/>
      <c r="E980" s="243"/>
      <c r="F980" s="243"/>
      <c r="G980" s="243"/>
      <c r="H980" s="160"/>
      <c r="I980" s="160"/>
      <c r="J980" s="160"/>
      <c r="K980" s="160"/>
      <c r="L980" s="160"/>
      <c r="M980" s="160"/>
      <c r="N980" s="160"/>
      <c r="O980" s="160"/>
      <c r="P980" s="160"/>
      <c r="Q980" s="160"/>
      <c r="R980" s="160"/>
      <c r="S980" s="160"/>
      <c r="T980" s="160"/>
      <c r="U980" s="160"/>
      <c r="V980" s="160"/>
      <c r="W980" s="160"/>
      <c r="X980" s="150"/>
      <c r="Y980" s="150"/>
      <c r="Z980" s="150"/>
      <c r="AA980" s="150"/>
      <c r="AB980" s="150"/>
      <c r="AC980" s="150"/>
      <c r="AD980" s="150"/>
      <c r="AE980" s="150"/>
      <c r="AF980" s="150"/>
      <c r="AG980" s="150" t="s">
        <v>295</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1" x14ac:dyDescent="0.2">
      <c r="A981" s="174">
        <v>463</v>
      </c>
      <c r="B981" s="175" t="s">
        <v>2583</v>
      </c>
      <c r="C981" s="185" t="s">
        <v>2584</v>
      </c>
      <c r="D981" s="176" t="s">
        <v>856</v>
      </c>
      <c r="E981" s="177">
        <v>4</v>
      </c>
      <c r="F981" s="178"/>
      <c r="G981" s="179">
        <f>ROUND(E981*F981,2)</f>
        <v>0</v>
      </c>
      <c r="H981" s="178"/>
      <c r="I981" s="179">
        <f>ROUND(E981*H981,2)</f>
        <v>0</v>
      </c>
      <c r="J981" s="178"/>
      <c r="K981" s="179">
        <f>ROUND(E981*J981,2)</f>
        <v>0</v>
      </c>
      <c r="L981" s="179">
        <v>21</v>
      </c>
      <c r="M981" s="179">
        <f>G981*(1+L981/100)</f>
        <v>0</v>
      </c>
      <c r="N981" s="179">
        <v>0</v>
      </c>
      <c r="O981" s="179">
        <f>ROUND(E981*N981,2)</f>
        <v>0</v>
      </c>
      <c r="P981" s="179">
        <v>0</v>
      </c>
      <c r="Q981" s="179">
        <f>ROUND(E981*P981,2)</f>
        <v>0</v>
      </c>
      <c r="R981" s="179"/>
      <c r="S981" s="179" t="s">
        <v>322</v>
      </c>
      <c r="T981" s="180" t="s">
        <v>291</v>
      </c>
      <c r="U981" s="160">
        <v>0</v>
      </c>
      <c r="V981" s="160">
        <f>ROUND(E981*U981,2)</f>
        <v>0</v>
      </c>
      <c r="W981" s="160"/>
      <c r="X981" s="150"/>
      <c r="Y981" s="150"/>
      <c r="Z981" s="150"/>
      <c r="AA981" s="150"/>
      <c r="AB981" s="150"/>
      <c r="AC981" s="150"/>
      <c r="AD981" s="150"/>
      <c r="AE981" s="150"/>
      <c r="AF981" s="150"/>
      <c r="AG981" s="150" t="s">
        <v>1746</v>
      </c>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1" x14ac:dyDescent="0.2">
      <c r="A982" s="157"/>
      <c r="B982" s="158"/>
      <c r="C982" s="242"/>
      <c r="D982" s="243"/>
      <c r="E982" s="243"/>
      <c r="F982" s="243"/>
      <c r="G982" s="243"/>
      <c r="H982" s="160"/>
      <c r="I982" s="160"/>
      <c r="J982" s="160"/>
      <c r="K982" s="160"/>
      <c r="L982" s="160"/>
      <c r="M982" s="160"/>
      <c r="N982" s="160"/>
      <c r="O982" s="160"/>
      <c r="P982" s="160"/>
      <c r="Q982" s="160"/>
      <c r="R982" s="160"/>
      <c r="S982" s="160"/>
      <c r="T982" s="160"/>
      <c r="U982" s="160"/>
      <c r="V982" s="160"/>
      <c r="W982" s="160"/>
      <c r="X982" s="150"/>
      <c r="Y982" s="150"/>
      <c r="Z982" s="150"/>
      <c r="AA982" s="150"/>
      <c r="AB982" s="150"/>
      <c r="AC982" s="150"/>
      <c r="AD982" s="150"/>
      <c r="AE982" s="150"/>
      <c r="AF982" s="150"/>
      <c r="AG982" s="150" t="s">
        <v>295</v>
      </c>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1" x14ac:dyDescent="0.2">
      <c r="A983" s="174">
        <v>464</v>
      </c>
      <c r="B983" s="175" t="s">
        <v>2585</v>
      </c>
      <c r="C983" s="185" t="s">
        <v>2586</v>
      </c>
      <c r="D983" s="176" t="s">
        <v>856</v>
      </c>
      <c r="E983" s="177">
        <v>2</v>
      </c>
      <c r="F983" s="178"/>
      <c r="G983" s="179">
        <f>ROUND(E983*F983,2)</f>
        <v>0</v>
      </c>
      <c r="H983" s="178"/>
      <c r="I983" s="179">
        <f>ROUND(E983*H983,2)</f>
        <v>0</v>
      </c>
      <c r="J983" s="178"/>
      <c r="K983" s="179">
        <f>ROUND(E983*J983,2)</f>
        <v>0</v>
      </c>
      <c r="L983" s="179">
        <v>21</v>
      </c>
      <c r="M983" s="179">
        <f>G983*(1+L983/100)</f>
        <v>0</v>
      </c>
      <c r="N983" s="179">
        <v>0</v>
      </c>
      <c r="O983" s="179">
        <f>ROUND(E983*N983,2)</f>
        <v>0</v>
      </c>
      <c r="P983" s="179">
        <v>0</v>
      </c>
      <c r="Q983" s="179">
        <f>ROUND(E983*P983,2)</f>
        <v>0</v>
      </c>
      <c r="R983" s="179"/>
      <c r="S983" s="179" t="s">
        <v>322</v>
      </c>
      <c r="T983" s="180" t="s">
        <v>291</v>
      </c>
      <c r="U983" s="160">
        <v>0</v>
      </c>
      <c r="V983" s="160">
        <f>ROUND(E983*U983,2)</f>
        <v>0</v>
      </c>
      <c r="W983" s="160"/>
      <c r="X983" s="150"/>
      <c r="Y983" s="150"/>
      <c r="Z983" s="150"/>
      <c r="AA983" s="150"/>
      <c r="AB983" s="150"/>
      <c r="AC983" s="150"/>
      <c r="AD983" s="150"/>
      <c r="AE983" s="150"/>
      <c r="AF983" s="150"/>
      <c r="AG983" s="150" t="s">
        <v>1746</v>
      </c>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57"/>
      <c r="B984" s="158"/>
      <c r="C984" s="242"/>
      <c r="D984" s="243"/>
      <c r="E984" s="243"/>
      <c r="F984" s="243"/>
      <c r="G984" s="243"/>
      <c r="H984" s="160"/>
      <c r="I984" s="160"/>
      <c r="J984" s="160"/>
      <c r="K984" s="160"/>
      <c r="L984" s="160"/>
      <c r="M984" s="160"/>
      <c r="N984" s="160"/>
      <c r="O984" s="160"/>
      <c r="P984" s="160"/>
      <c r="Q984" s="160"/>
      <c r="R984" s="160"/>
      <c r="S984" s="160"/>
      <c r="T984" s="160"/>
      <c r="U984" s="160"/>
      <c r="V984" s="160"/>
      <c r="W984" s="160"/>
      <c r="X984" s="150"/>
      <c r="Y984" s="150"/>
      <c r="Z984" s="150"/>
      <c r="AA984" s="150"/>
      <c r="AB984" s="150"/>
      <c r="AC984" s="150"/>
      <c r="AD984" s="150"/>
      <c r="AE984" s="150"/>
      <c r="AF984" s="150"/>
      <c r="AG984" s="150" t="s">
        <v>295</v>
      </c>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1" x14ac:dyDescent="0.2">
      <c r="A985" s="174">
        <v>465</v>
      </c>
      <c r="B985" s="175" t="s">
        <v>2587</v>
      </c>
      <c r="C985" s="185" t="s">
        <v>2588</v>
      </c>
      <c r="D985" s="176" t="s">
        <v>384</v>
      </c>
      <c r="E985" s="177">
        <v>210</v>
      </c>
      <c r="F985" s="178"/>
      <c r="G985" s="179">
        <f>ROUND(E985*F985,2)</f>
        <v>0</v>
      </c>
      <c r="H985" s="178"/>
      <c r="I985" s="179">
        <f>ROUND(E985*H985,2)</f>
        <v>0</v>
      </c>
      <c r="J985" s="178"/>
      <c r="K985" s="179">
        <f>ROUND(E985*J985,2)</f>
        <v>0</v>
      </c>
      <c r="L985" s="179">
        <v>21</v>
      </c>
      <c r="M985" s="179">
        <f>G985*(1+L985/100)</f>
        <v>0</v>
      </c>
      <c r="N985" s="179">
        <v>0</v>
      </c>
      <c r="O985" s="179">
        <f>ROUND(E985*N985,2)</f>
        <v>0</v>
      </c>
      <c r="P985" s="179">
        <v>0</v>
      </c>
      <c r="Q985" s="179">
        <f>ROUND(E985*P985,2)</f>
        <v>0</v>
      </c>
      <c r="R985" s="179"/>
      <c r="S985" s="179" t="s">
        <v>322</v>
      </c>
      <c r="T985" s="180" t="s">
        <v>291</v>
      </c>
      <c r="U985" s="160">
        <v>0</v>
      </c>
      <c r="V985" s="160">
        <f>ROUND(E985*U985,2)</f>
        <v>0</v>
      </c>
      <c r="W985" s="160"/>
      <c r="X985" s="150"/>
      <c r="Y985" s="150"/>
      <c r="Z985" s="150"/>
      <c r="AA985" s="150"/>
      <c r="AB985" s="150"/>
      <c r="AC985" s="150"/>
      <c r="AD985" s="150"/>
      <c r="AE985" s="150"/>
      <c r="AF985" s="150"/>
      <c r="AG985" s="150" t="s">
        <v>1746</v>
      </c>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1" x14ac:dyDescent="0.2">
      <c r="A986" s="157"/>
      <c r="B986" s="158"/>
      <c r="C986" s="242"/>
      <c r="D986" s="243"/>
      <c r="E986" s="243"/>
      <c r="F986" s="243"/>
      <c r="G986" s="243"/>
      <c r="H986" s="160"/>
      <c r="I986" s="160"/>
      <c r="J986" s="160"/>
      <c r="K986" s="160"/>
      <c r="L986" s="160"/>
      <c r="M986" s="160"/>
      <c r="N986" s="160"/>
      <c r="O986" s="160"/>
      <c r="P986" s="160"/>
      <c r="Q986" s="160"/>
      <c r="R986" s="160"/>
      <c r="S986" s="160"/>
      <c r="T986" s="160"/>
      <c r="U986" s="160"/>
      <c r="V986" s="160"/>
      <c r="W986" s="160"/>
      <c r="X986" s="150"/>
      <c r="Y986" s="150"/>
      <c r="Z986" s="150"/>
      <c r="AA986" s="150"/>
      <c r="AB986" s="150"/>
      <c r="AC986" s="150"/>
      <c r="AD986" s="150"/>
      <c r="AE986" s="150"/>
      <c r="AF986" s="150"/>
      <c r="AG986" s="150" t="s">
        <v>295</v>
      </c>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x14ac:dyDescent="0.2">
      <c r="A987" s="168" t="s">
        <v>285</v>
      </c>
      <c r="B987" s="169" t="s">
        <v>203</v>
      </c>
      <c r="C987" s="184" t="s">
        <v>204</v>
      </c>
      <c r="D987" s="170"/>
      <c r="E987" s="171"/>
      <c r="F987" s="172"/>
      <c r="G987" s="172">
        <f>SUMIF(AG988:AG1021,"&lt;&gt;NOR",G988:G1021)</f>
        <v>0</v>
      </c>
      <c r="H987" s="172"/>
      <c r="I987" s="172">
        <f>SUM(I988:I1021)</f>
        <v>0</v>
      </c>
      <c r="J987" s="172"/>
      <c r="K987" s="172">
        <f>SUM(K988:K1021)</f>
        <v>0</v>
      </c>
      <c r="L987" s="172"/>
      <c r="M987" s="172">
        <f>SUM(M988:M1021)</f>
        <v>0</v>
      </c>
      <c r="N987" s="172"/>
      <c r="O987" s="172">
        <f>SUM(O988:O1021)</f>
        <v>0</v>
      </c>
      <c r="P987" s="172"/>
      <c r="Q987" s="172">
        <f>SUM(Q988:Q1021)</f>
        <v>0</v>
      </c>
      <c r="R987" s="172"/>
      <c r="S987" s="172"/>
      <c r="T987" s="173"/>
      <c r="U987" s="167"/>
      <c r="V987" s="167">
        <f>SUM(V988:V1021)</f>
        <v>0</v>
      </c>
      <c r="W987" s="167"/>
      <c r="AG987" t="s">
        <v>286</v>
      </c>
    </row>
    <row r="988" spans="1:60" outlineLevel="1" x14ac:dyDescent="0.2">
      <c r="A988" s="174">
        <v>466</v>
      </c>
      <c r="B988" s="175" t="s">
        <v>2589</v>
      </c>
      <c r="C988" s="185" t="s">
        <v>2590</v>
      </c>
      <c r="D988" s="176" t="s">
        <v>1187</v>
      </c>
      <c r="E988" s="177">
        <v>270</v>
      </c>
      <c r="F988" s="178"/>
      <c r="G988" s="179">
        <f>ROUND(E988*F988,2)</f>
        <v>0</v>
      </c>
      <c r="H988" s="178"/>
      <c r="I988" s="179">
        <f>ROUND(E988*H988,2)</f>
        <v>0</v>
      </c>
      <c r="J988" s="178"/>
      <c r="K988" s="179">
        <f>ROUND(E988*J988,2)</f>
        <v>0</v>
      </c>
      <c r="L988" s="179">
        <v>21</v>
      </c>
      <c r="M988" s="179">
        <f>G988*(1+L988/100)</f>
        <v>0</v>
      </c>
      <c r="N988" s="179">
        <v>0</v>
      </c>
      <c r="O988" s="179">
        <f>ROUND(E988*N988,2)</f>
        <v>0</v>
      </c>
      <c r="P988" s="179">
        <v>0</v>
      </c>
      <c r="Q988" s="179">
        <f>ROUND(E988*P988,2)</f>
        <v>0</v>
      </c>
      <c r="R988" s="179"/>
      <c r="S988" s="179" t="s">
        <v>322</v>
      </c>
      <c r="T988" s="180" t="s">
        <v>291</v>
      </c>
      <c r="U988" s="160">
        <v>0</v>
      </c>
      <c r="V988" s="160">
        <f>ROUND(E988*U988,2)</f>
        <v>0</v>
      </c>
      <c r="W988" s="160"/>
      <c r="X988" s="150"/>
      <c r="Y988" s="150"/>
      <c r="Z988" s="150"/>
      <c r="AA988" s="150"/>
      <c r="AB988" s="150"/>
      <c r="AC988" s="150"/>
      <c r="AD988" s="150"/>
      <c r="AE988" s="150"/>
      <c r="AF988" s="150"/>
      <c r="AG988" s="150" t="s">
        <v>472</v>
      </c>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1" x14ac:dyDescent="0.2">
      <c r="A989" s="157"/>
      <c r="B989" s="158"/>
      <c r="C989" s="242"/>
      <c r="D989" s="243"/>
      <c r="E989" s="243"/>
      <c r="F989" s="243"/>
      <c r="G989" s="243"/>
      <c r="H989" s="160"/>
      <c r="I989" s="160"/>
      <c r="J989" s="160"/>
      <c r="K989" s="160"/>
      <c r="L989" s="160"/>
      <c r="M989" s="160"/>
      <c r="N989" s="160"/>
      <c r="O989" s="160"/>
      <c r="P989" s="160"/>
      <c r="Q989" s="160"/>
      <c r="R989" s="160"/>
      <c r="S989" s="160"/>
      <c r="T989" s="160"/>
      <c r="U989" s="160"/>
      <c r="V989" s="160"/>
      <c r="W989" s="160"/>
      <c r="X989" s="150"/>
      <c r="Y989" s="150"/>
      <c r="Z989" s="150"/>
      <c r="AA989" s="150"/>
      <c r="AB989" s="150"/>
      <c r="AC989" s="150"/>
      <c r="AD989" s="150"/>
      <c r="AE989" s="150"/>
      <c r="AF989" s="150"/>
      <c r="AG989" s="150" t="s">
        <v>295</v>
      </c>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1" x14ac:dyDescent="0.2">
      <c r="A990" s="174">
        <v>467</v>
      </c>
      <c r="B990" s="175" t="s">
        <v>2591</v>
      </c>
      <c r="C990" s="185" t="s">
        <v>2592</v>
      </c>
      <c r="D990" s="176" t="s">
        <v>856</v>
      </c>
      <c r="E990" s="177">
        <v>1</v>
      </c>
      <c r="F990" s="178"/>
      <c r="G990" s="179">
        <f>ROUND(E990*F990,2)</f>
        <v>0</v>
      </c>
      <c r="H990" s="178"/>
      <c r="I990" s="179">
        <f>ROUND(E990*H990,2)</f>
        <v>0</v>
      </c>
      <c r="J990" s="178"/>
      <c r="K990" s="179">
        <f>ROUND(E990*J990,2)</f>
        <v>0</v>
      </c>
      <c r="L990" s="179">
        <v>21</v>
      </c>
      <c r="M990" s="179">
        <f>G990*(1+L990/100)</f>
        <v>0</v>
      </c>
      <c r="N990" s="179">
        <v>0</v>
      </c>
      <c r="O990" s="179">
        <f>ROUND(E990*N990,2)</f>
        <v>0</v>
      </c>
      <c r="P990" s="179">
        <v>0</v>
      </c>
      <c r="Q990" s="179">
        <f>ROUND(E990*P990,2)</f>
        <v>0</v>
      </c>
      <c r="R990" s="179"/>
      <c r="S990" s="179" t="s">
        <v>322</v>
      </c>
      <c r="T990" s="180" t="s">
        <v>291</v>
      </c>
      <c r="U990" s="160">
        <v>0</v>
      </c>
      <c r="V990" s="160">
        <f>ROUND(E990*U990,2)</f>
        <v>0</v>
      </c>
      <c r="W990" s="160"/>
      <c r="X990" s="150"/>
      <c r="Y990" s="150"/>
      <c r="Z990" s="150"/>
      <c r="AA990" s="150"/>
      <c r="AB990" s="150"/>
      <c r="AC990" s="150"/>
      <c r="AD990" s="150"/>
      <c r="AE990" s="150"/>
      <c r="AF990" s="150"/>
      <c r="AG990" s="150" t="s">
        <v>472</v>
      </c>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1" x14ac:dyDescent="0.2">
      <c r="A991" s="157"/>
      <c r="B991" s="158"/>
      <c r="C991" s="242"/>
      <c r="D991" s="243"/>
      <c r="E991" s="243"/>
      <c r="F991" s="243"/>
      <c r="G991" s="243"/>
      <c r="H991" s="160"/>
      <c r="I991" s="160"/>
      <c r="J991" s="160"/>
      <c r="K991" s="160"/>
      <c r="L991" s="160"/>
      <c r="M991" s="160"/>
      <c r="N991" s="160"/>
      <c r="O991" s="160"/>
      <c r="P991" s="160"/>
      <c r="Q991" s="160"/>
      <c r="R991" s="160"/>
      <c r="S991" s="160"/>
      <c r="T991" s="160"/>
      <c r="U991" s="160"/>
      <c r="V991" s="160"/>
      <c r="W991" s="160"/>
      <c r="X991" s="150"/>
      <c r="Y991" s="150"/>
      <c r="Z991" s="150"/>
      <c r="AA991" s="150"/>
      <c r="AB991" s="150"/>
      <c r="AC991" s="150"/>
      <c r="AD991" s="150"/>
      <c r="AE991" s="150"/>
      <c r="AF991" s="150"/>
      <c r="AG991" s="150" t="s">
        <v>295</v>
      </c>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ht="22.5" outlineLevel="1" x14ac:dyDescent="0.2">
      <c r="A992" s="174">
        <v>468</v>
      </c>
      <c r="B992" s="175" t="s">
        <v>223</v>
      </c>
      <c r="C992" s="185" t="s">
        <v>2593</v>
      </c>
      <c r="D992" s="176" t="s">
        <v>1187</v>
      </c>
      <c r="E992" s="177">
        <v>50</v>
      </c>
      <c r="F992" s="178"/>
      <c r="G992" s="179">
        <f>ROUND(E992*F992,2)</f>
        <v>0</v>
      </c>
      <c r="H992" s="178"/>
      <c r="I992" s="179">
        <f>ROUND(E992*H992,2)</f>
        <v>0</v>
      </c>
      <c r="J992" s="178"/>
      <c r="K992" s="179">
        <f>ROUND(E992*J992,2)</f>
        <v>0</v>
      </c>
      <c r="L992" s="179">
        <v>21</v>
      </c>
      <c r="M992" s="179">
        <f>G992*(1+L992/100)</f>
        <v>0</v>
      </c>
      <c r="N992" s="179">
        <v>0</v>
      </c>
      <c r="O992" s="179">
        <f>ROUND(E992*N992,2)</f>
        <v>0</v>
      </c>
      <c r="P992" s="179">
        <v>0</v>
      </c>
      <c r="Q992" s="179">
        <f>ROUND(E992*P992,2)</f>
        <v>0</v>
      </c>
      <c r="R992" s="179"/>
      <c r="S992" s="179" t="s">
        <v>322</v>
      </c>
      <c r="T992" s="180" t="s">
        <v>291</v>
      </c>
      <c r="U992" s="160">
        <v>0</v>
      </c>
      <c r="V992" s="160">
        <f>ROUND(E992*U992,2)</f>
        <v>0</v>
      </c>
      <c r="W992" s="160"/>
      <c r="X992" s="150"/>
      <c r="Y992" s="150"/>
      <c r="Z992" s="150"/>
      <c r="AA992" s="150"/>
      <c r="AB992" s="150"/>
      <c r="AC992" s="150"/>
      <c r="AD992" s="150"/>
      <c r="AE992" s="150"/>
      <c r="AF992" s="150"/>
      <c r="AG992" s="150" t="s">
        <v>472</v>
      </c>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1" x14ac:dyDescent="0.2">
      <c r="A993" s="157"/>
      <c r="B993" s="158"/>
      <c r="C993" s="242"/>
      <c r="D993" s="243"/>
      <c r="E993" s="243"/>
      <c r="F993" s="243"/>
      <c r="G993" s="243"/>
      <c r="H993" s="160"/>
      <c r="I993" s="160"/>
      <c r="J993" s="160"/>
      <c r="K993" s="160"/>
      <c r="L993" s="160"/>
      <c r="M993" s="160"/>
      <c r="N993" s="160"/>
      <c r="O993" s="160"/>
      <c r="P993" s="160"/>
      <c r="Q993" s="160"/>
      <c r="R993" s="160"/>
      <c r="S993" s="160"/>
      <c r="T993" s="160"/>
      <c r="U993" s="160"/>
      <c r="V993" s="160"/>
      <c r="W993" s="160"/>
      <c r="X993" s="150"/>
      <c r="Y993" s="150"/>
      <c r="Z993" s="150"/>
      <c r="AA993" s="150"/>
      <c r="AB993" s="150"/>
      <c r="AC993" s="150"/>
      <c r="AD993" s="150"/>
      <c r="AE993" s="150"/>
      <c r="AF993" s="150"/>
      <c r="AG993" s="150" t="s">
        <v>295</v>
      </c>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1" x14ac:dyDescent="0.2">
      <c r="A994" s="174">
        <v>469</v>
      </c>
      <c r="B994" s="175" t="s">
        <v>225</v>
      </c>
      <c r="C994" s="185" t="s">
        <v>2594</v>
      </c>
      <c r="D994" s="176" t="s">
        <v>1187</v>
      </c>
      <c r="E994" s="177">
        <v>30</v>
      </c>
      <c r="F994" s="178"/>
      <c r="G994" s="179">
        <f>ROUND(E994*F994,2)</f>
        <v>0</v>
      </c>
      <c r="H994" s="178"/>
      <c r="I994" s="179">
        <f>ROUND(E994*H994,2)</f>
        <v>0</v>
      </c>
      <c r="J994" s="178"/>
      <c r="K994" s="179">
        <f>ROUND(E994*J994,2)</f>
        <v>0</v>
      </c>
      <c r="L994" s="179">
        <v>21</v>
      </c>
      <c r="M994" s="179">
        <f>G994*(1+L994/100)</f>
        <v>0</v>
      </c>
      <c r="N994" s="179">
        <v>0</v>
      </c>
      <c r="O994" s="179">
        <f>ROUND(E994*N994,2)</f>
        <v>0</v>
      </c>
      <c r="P994" s="179">
        <v>0</v>
      </c>
      <c r="Q994" s="179">
        <f>ROUND(E994*P994,2)</f>
        <v>0</v>
      </c>
      <c r="R994" s="179"/>
      <c r="S994" s="179" t="s">
        <v>322</v>
      </c>
      <c r="T994" s="180" t="s">
        <v>291</v>
      </c>
      <c r="U994" s="160">
        <v>0</v>
      </c>
      <c r="V994" s="160">
        <f>ROUND(E994*U994,2)</f>
        <v>0</v>
      </c>
      <c r="W994" s="160"/>
      <c r="X994" s="150"/>
      <c r="Y994" s="150"/>
      <c r="Z994" s="150"/>
      <c r="AA994" s="150"/>
      <c r="AB994" s="150"/>
      <c r="AC994" s="150"/>
      <c r="AD994" s="150"/>
      <c r="AE994" s="150"/>
      <c r="AF994" s="150"/>
      <c r="AG994" s="150" t="s">
        <v>472</v>
      </c>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1" x14ac:dyDescent="0.2">
      <c r="A995" s="157"/>
      <c r="B995" s="158"/>
      <c r="C995" s="242"/>
      <c r="D995" s="243"/>
      <c r="E995" s="243"/>
      <c r="F995" s="243"/>
      <c r="G995" s="243"/>
      <c r="H995" s="160"/>
      <c r="I995" s="160"/>
      <c r="J995" s="160"/>
      <c r="K995" s="160"/>
      <c r="L995" s="160"/>
      <c r="M995" s="160"/>
      <c r="N995" s="160"/>
      <c r="O995" s="160"/>
      <c r="P995" s="160"/>
      <c r="Q995" s="160"/>
      <c r="R995" s="160"/>
      <c r="S995" s="160"/>
      <c r="T995" s="160"/>
      <c r="U995" s="160"/>
      <c r="V995" s="160"/>
      <c r="W995" s="160"/>
      <c r="X995" s="150"/>
      <c r="Y995" s="150"/>
      <c r="Z995" s="150"/>
      <c r="AA995" s="150"/>
      <c r="AB995" s="150"/>
      <c r="AC995" s="150"/>
      <c r="AD995" s="150"/>
      <c r="AE995" s="150"/>
      <c r="AF995" s="150"/>
      <c r="AG995" s="150" t="s">
        <v>295</v>
      </c>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1" x14ac:dyDescent="0.2">
      <c r="A996" s="174">
        <v>470</v>
      </c>
      <c r="B996" s="175" t="s">
        <v>231</v>
      </c>
      <c r="C996" s="185" t="s">
        <v>2595</v>
      </c>
      <c r="D996" s="176" t="s">
        <v>1187</v>
      </c>
      <c r="E996" s="177">
        <v>35</v>
      </c>
      <c r="F996" s="178"/>
      <c r="G996" s="179">
        <f>ROUND(E996*F996,2)</f>
        <v>0</v>
      </c>
      <c r="H996" s="178"/>
      <c r="I996" s="179">
        <f>ROUND(E996*H996,2)</f>
        <v>0</v>
      </c>
      <c r="J996" s="178"/>
      <c r="K996" s="179">
        <f>ROUND(E996*J996,2)</f>
        <v>0</v>
      </c>
      <c r="L996" s="179">
        <v>21</v>
      </c>
      <c r="M996" s="179">
        <f>G996*(1+L996/100)</f>
        <v>0</v>
      </c>
      <c r="N996" s="179">
        <v>0</v>
      </c>
      <c r="O996" s="179">
        <f>ROUND(E996*N996,2)</f>
        <v>0</v>
      </c>
      <c r="P996" s="179">
        <v>0</v>
      </c>
      <c r="Q996" s="179">
        <f>ROUND(E996*P996,2)</f>
        <v>0</v>
      </c>
      <c r="R996" s="179"/>
      <c r="S996" s="179" t="s">
        <v>322</v>
      </c>
      <c r="T996" s="180" t="s">
        <v>291</v>
      </c>
      <c r="U996" s="160">
        <v>0</v>
      </c>
      <c r="V996" s="160">
        <f>ROUND(E996*U996,2)</f>
        <v>0</v>
      </c>
      <c r="W996" s="160"/>
      <c r="X996" s="150"/>
      <c r="Y996" s="150"/>
      <c r="Z996" s="150"/>
      <c r="AA996" s="150"/>
      <c r="AB996" s="150"/>
      <c r="AC996" s="150"/>
      <c r="AD996" s="150"/>
      <c r="AE996" s="150"/>
      <c r="AF996" s="150"/>
      <c r="AG996" s="150" t="s">
        <v>472</v>
      </c>
      <c r="AH996" s="150"/>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57"/>
      <c r="B997" s="158"/>
      <c r="C997" s="242"/>
      <c r="D997" s="243"/>
      <c r="E997" s="243"/>
      <c r="F997" s="243"/>
      <c r="G997" s="243"/>
      <c r="H997" s="160"/>
      <c r="I997" s="160"/>
      <c r="J997" s="160"/>
      <c r="K997" s="160"/>
      <c r="L997" s="160"/>
      <c r="M997" s="160"/>
      <c r="N997" s="160"/>
      <c r="O997" s="160"/>
      <c r="P997" s="160"/>
      <c r="Q997" s="160"/>
      <c r="R997" s="160"/>
      <c r="S997" s="160"/>
      <c r="T997" s="160"/>
      <c r="U997" s="160"/>
      <c r="V997" s="160"/>
      <c r="W997" s="160"/>
      <c r="X997" s="150"/>
      <c r="Y997" s="150"/>
      <c r="Z997" s="150"/>
      <c r="AA997" s="150"/>
      <c r="AB997" s="150"/>
      <c r="AC997" s="150"/>
      <c r="AD997" s="150"/>
      <c r="AE997" s="150"/>
      <c r="AF997" s="150"/>
      <c r="AG997" s="150" t="s">
        <v>295</v>
      </c>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ht="22.5" outlineLevel="1" x14ac:dyDescent="0.2">
      <c r="A998" s="174">
        <v>471</v>
      </c>
      <c r="B998" s="175" t="s">
        <v>2596</v>
      </c>
      <c r="C998" s="185" t="s">
        <v>2597</v>
      </c>
      <c r="D998" s="176" t="s">
        <v>1187</v>
      </c>
      <c r="E998" s="177">
        <v>25</v>
      </c>
      <c r="F998" s="178"/>
      <c r="G998" s="179">
        <f>ROUND(E998*F998,2)</f>
        <v>0</v>
      </c>
      <c r="H998" s="178"/>
      <c r="I998" s="179">
        <f>ROUND(E998*H998,2)</f>
        <v>0</v>
      </c>
      <c r="J998" s="178"/>
      <c r="K998" s="179">
        <f>ROUND(E998*J998,2)</f>
        <v>0</v>
      </c>
      <c r="L998" s="179">
        <v>21</v>
      </c>
      <c r="M998" s="179">
        <f>G998*(1+L998/100)</f>
        <v>0</v>
      </c>
      <c r="N998" s="179">
        <v>0</v>
      </c>
      <c r="O998" s="179">
        <f>ROUND(E998*N998,2)</f>
        <v>0</v>
      </c>
      <c r="P998" s="179">
        <v>0</v>
      </c>
      <c r="Q998" s="179">
        <f>ROUND(E998*P998,2)</f>
        <v>0</v>
      </c>
      <c r="R998" s="179"/>
      <c r="S998" s="179" t="s">
        <v>322</v>
      </c>
      <c r="T998" s="180" t="s">
        <v>291</v>
      </c>
      <c r="U998" s="160">
        <v>0</v>
      </c>
      <c r="V998" s="160">
        <f>ROUND(E998*U998,2)</f>
        <v>0</v>
      </c>
      <c r="W998" s="160"/>
      <c r="X998" s="150"/>
      <c r="Y998" s="150"/>
      <c r="Z998" s="150"/>
      <c r="AA998" s="150"/>
      <c r="AB998" s="150"/>
      <c r="AC998" s="150"/>
      <c r="AD998" s="150"/>
      <c r="AE998" s="150"/>
      <c r="AF998" s="150"/>
      <c r="AG998" s="150" t="s">
        <v>472</v>
      </c>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57"/>
      <c r="B999" s="158"/>
      <c r="C999" s="242"/>
      <c r="D999" s="243"/>
      <c r="E999" s="243"/>
      <c r="F999" s="243"/>
      <c r="G999" s="243"/>
      <c r="H999" s="160"/>
      <c r="I999" s="160"/>
      <c r="J999" s="160"/>
      <c r="K999" s="160"/>
      <c r="L999" s="160"/>
      <c r="M999" s="160"/>
      <c r="N999" s="160"/>
      <c r="O999" s="160"/>
      <c r="P999" s="160"/>
      <c r="Q999" s="160"/>
      <c r="R999" s="160"/>
      <c r="S999" s="160"/>
      <c r="T999" s="160"/>
      <c r="U999" s="160"/>
      <c r="V999" s="160"/>
      <c r="W999" s="160"/>
      <c r="X999" s="150"/>
      <c r="Y999" s="150"/>
      <c r="Z999" s="150"/>
      <c r="AA999" s="150"/>
      <c r="AB999" s="150"/>
      <c r="AC999" s="150"/>
      <c r="AD999" s="150"/>
      <c r="AE999" s="150"/>
      <c r="AF999" s="150"/>
      <c r="AG999" s="150" t="s">
        <v>295</v>
      </c>
      <c r="AH999" s="150"/>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74">
        <v>472</v>
      </c>
      <c r="B1000" s="175" t="s">
        <v>2598</v>
      </c>
      <c r="C1000" s="185" t="s">
        <v>2599</v>
      </c>
      <c r="D1000" s="176" t="s">
        <v>1187</v>
      </c>
      <c r="E1000" s="177">
        <v>20</v>
      </c>
      <c r="F1000" s="178"/>
      <c r="G1000" s="179">
        <f>ROUND(E1000*F1000,2)</f>
        <v>0</v>
      </c>
      <c r="H1000" s="178"/>
      <c r="I1000" s="179">
        <f>ROUND(E1000*H1000,2)</f>
        <v>0</v>
      </c>
      <c r="J1000" s="178"/>
      <c r="K1000" s="179">
        <f>ROUND(E1000*J1000,2)</f>
        <v>0</v>
      </c>
      <c r="L1000" s="179">
        <v>21</v>
      </c>
      <c r="M1000" s="179">
        <f>G1000*(1+L1000/100)</f>
        <v>0</v>
      </c>
      <c r="N1000" s="179">
        <v>0</v>
      </c>
      <c r="O1000" s="179">
        <f>ROUND(E1000*N1000,2)</f>
        <v>0</v>
      </c>
      <c r="P1000" s="179">
        <v>0</v>
      </c>
      <c r="Q1000" s="179">
        <f>ROUND(E1000*P1000,2)</f>
        <v>0</v>
      </c>
      <c r="R1000" s="179"/>
      <c r="S1000" s="179" t="s">
        <v>322</v>
      </c>
      <c r="T1000" s="180" t="s">
        <v>291</v>
      </c>
      <c r="U1000" s="160">
        <v>0</v>
      </c>
      <c r="V1000" s="160">
        <f>ROUND(E1000*U1000,2)</f>
        <v>0</v>
      </c>
      <c r="W1000" s="160"/>
      <c r="X1000" s="150"/>
      <c r="Y1000" s="150"/>
      <c r="Z1000" s="150"/>
      <c r="AA1000" s="150"/>
      <c r="AB1000" s="150"/>
      <c r="AC1000" s="150"/>
      <c r="AD1000" s="150"/>
      <c r="AE1000" s="150"/>
      <c r="AF1000" s="150"/>
      <c r="AG1000" s="150" t="s">
        <v>472</v>
      </c>
      <c r="AH1000" s="150"/>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57"/>
      <c r="B1001" s="158"/>
      <c r="C1001" s="242"/>
      <c r="D1001" s="243"/>
      <c r="E1001" s="243"/>
      <c r="F1001" s="243"/>
      <c r="G1001" s="243"/>
      <c r="H1001" s="160"/>
      <c r="I1001" s="160"/>
      <c r="J1001" s="160"/>
      <c r="K1001" s="160"/>
      <c r="L1001" s="160"/>
      <c r="M1001" s="160"/>
      <c r="N1001" s="160"/>
      <c r="O1001" s="160"/>
      <c r="P1001" s="160"/>
      <c r="Q1001" s="160"/>
      <c r="R1001" s="160"/>
      <c r="S1001" s="160"/>
      <c r="T1001" s="160"/>
      <c r="U1001" s="160"/>
      <c r="V1001" s="160"/>
      <c r="W1001" s="160"/>
      <c r="X1001" s="150"/>
      <c r="Y1001" s="150"/>
      <c r="Z1001" s="150"/>
      <c r="AA1001" s="150"/>
      <c r="AB1001" s="150"/>
      <c r="AC1001" s="150"/>
      <c r="AD1001" s="150"/>
      <c r="AE1001" s="150"/>
      <c r="AF1001" s="150"/>
      <c r="AG1001" s="150" t="s">
        <v>295</v>
      </c>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1" x14ac:dyDescent="0.2">
      <c r="A1002" s="174">
        <v>473</v>
      </c>
      <c r="B1002" s="175" t="s">
        <v>2600</v>
      </c>
      <c r="C1002" s="185" t="s">
        <v>2601</v>
      </c>
      <c r="D1002" s="176" t="s">
        <v>1187</v>
      </c>
      <c r="E1002" s="177">
        <v>24</v>
      </c>
      <c r="F1002" s="178"/>
      <c r="G1002" s="179">
        <f>ROUND(E1002*F1002,2)</f>
        <v>0</v>
      </c>
      <c r="H1002" s="178"/>
      <c r="I1002" s="179">
        <f>ROUND(E1002*H1002,2)</f>
        <v>0</v>
      </c>
      <c r="J1002" s="178"/>
      <c r="K1002" s="179">
        <f>ROUND(E1002*J1002,2)</f>
        <v>0</v>
      </c>
      <c r="L1002" s="179">
        <v>21</v>
      </c>
      <c r="M1002" s="179">
        <f>G1002*(1+L1002/100)</f>
        <v>0</v>
      </c>
      <c r="N1002" s="179">
        <v>0</v>
      </c>
      <c r="O1002" s="179">
        <f>ROUND(E1002*N1002,2)</f>
        <v>0</v>
      </c>
      <c r="P1002" s="179">
        <v>0</v>
      </c>
      <c r="Q1002" s="179">
        <f>ROUND(E1002*P1002,2)</f>
        <v>0</v>
      </c>
      <c r="R1002" s="179"/>
      <c r="S1002" s="179" t="s">
        <v>322</v>
      </c>
      <c r="T1002" s="180" t="s">
        <v>291</v>
      </c>
      <c r="U1002" s="160">
        <v>0</v>
      </c>
      <c r="V1002" s="160">
        <f>ROUND(E1002*U1002,2)</f>
        <v>0</v>
      </c>
      <c r="W1002" s="160"/>
      <c r="X1002" s="150"/>
      <c r="Y1002" s="150"/>
      <c r="Z1002" s="150"/>
      <c r="AA1002" s="150"/>
      <c r="AB1002" s="150"/>
      <c r="AC1002" s="150"/>
      <c r="AD1002" s="150"/>
      <c r="AE1002" s="150"/>
      <c r="AF1002" s="150"/>
      <c r="AG1002" s="150" t="s">
        <v>472</v>
      </c>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57"/>
      <c r="B1003" s="158"/>
      <c r="C1003" s="242"/>
      <c r="D1003" s="243"/>
      <c r="E1003" s="243"/>
      <c r="F1003" s="243"/>
      <c r="G1003" s="243"/>
      <c r="H1003" s="160"/>
      <c r="I1003" s="160"/>
      <c r="J1003" s="160"/>
      <c r="K1003" s="160"/>
      <c r="L1003" s="160"/>
      <c r="M1003" s="160"/>
      <c r="N1003" s="160"/>
      <c r="O1003" s="160"/>
      <c r="P1003" s="160"/>
      <c r="Q1003" s="160"/>
      <c r="R1003" s="160"/>
      <c r="S1003" s="160"/>
      <c r="T1003" s="160"/>
      <c r="U1003" s="160"/>
      <c r="V1003" s="160"/>
      <c r="W1003" s="160"/>
      <c r="X1003" s="150"/>
      <c r="Y1003" s="150"/>
      <c r="Z1003" s="150"/>
      <c r="AA1003" s="150"/>
      <c r="AB1003" s="150"/>
      <c r="AC1003" s="150"/>
      <c r="AD1003" s="150"/>
      <c r="AE1003" s="150"/>
      <c r="AF1003" s="150"/>
      <c r="AG1003" s="150" t="s">
        <v>295</v>
      </c>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1" x14ac:dyDescent="0.2">
      <c r="A1004" s="174">
        <v>474</v>
      </c>
      <c r="B1004" s="175" t="s">
        <v>235</v>
      </c>
      <c r="C1004" s="185" t="s">
        <v>2602</v>
      </c>
      <c r="D1004" s="176" t="s">
        <v>1187</v>
      </c>
      <c r="E1004" s="177">
        <v>20</v>
      </c>
      <c r="F1004" s="178"/>
      <c r="G1004" s="179">
        <f>ROUND(E1004*F1004,2)</f>
        <v>0</v>
      </c>
      <c r="H1004" s="178"/>
      <c r="I1004" s="179">
        <f>ROUND(E1004*H1004,2)</f>
        <v>0</v>
      </c>
      <c r="J1004" s="178"/>
      <c r="K1004" s="179">
        <f>ROUND(E1004*J1004,2)</f>
        <v>0</v>
      </c>
      <c r="L1004" s="179">
        <v>21</v>
      </c>
      <c r="M1004" s="179">
        <f>G1004*(1+L1004/100)</f>
        <v>0</v>
      </c>
      <c r="N1004" s="179">
        <v>0</v>
      </c>
      <c r="O1004" s="179">
        <f>ROUND(E1004*N1004,2)</f>
        <v>0</v>
      </c>
      <c r="P1004" s="179">
        <v>0</v>
      </c>
      <c r="Q1004" s="179">
        <f>ROUND(E1004*P1004,2)</f>
        <v>0</v>
      </c>
      <c r="R1004" s="179"/>
      <c r="S1004" s="179" t="s">
        <v>322</v>
      </c>
      <c r="T1004" s="180" t="s">
        <v>291</v>
      </c>
      <c r="U1004" s="160">
        <v>0</v>
      </c>
      <c r="V1004" s="160">
        <f>ROUND(E1004*U1004,2)</f>
        <v>0</v>
      </c>
      <c r="W1004" s="160"/>
      <c r="X1004" s="150"/>
      <c r="Y1004" s="150"/>
      <c r="Z1004" s="150"/>
      <c r="AA1004" s="150"/>
      <c r="AB1004" s="150"/>
      <c r="AC1004" s="150"/>
      <c r="AD1004" s="150"/>
      <c r="AE1004" s="150"/>
      <c r="AF1004" s="150"/>
      <c r="AG1004" s="150" t="s">
        <v>472</v>
      </c>
      <c r="AH1004" s="150"/>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1" x14ac:dyDescent="0.2">
      <c r="A1005" s="157"/>
      <c r="B1005" s="158"/>
      <c r="C1005" s="242"/>
      <c r="D1005" s="243"/>
      <c r="E1005" s="243"/>
      <c r="F1005" s="243"/>
      <c r="G1005" s="243"/>
      <c r="H1005" s="160"/>
      <c r="I1005" s="160"/>
      <c r="J1005" s="160"/>
      <c r="K1005" s="160"/>
      <c r="L1005" s="160"/>
      <c r="M1005" s="160"/>
      <c r="N1005" s="160"/>
      <c r="O1005" s="160"/>
      <c r="P1005" s="160"/>
      <c r="Q1005" s="160"/>
      <c r="R1005" s="160"/>
      <c r="S1005" s="160"/>
      <c r="T1005" s="160"/>
      <c r="U1005" s="160"/>
      <c r="V1005" s="160"/>
      <c r="W1005" s="160"/>
      <c r="X1005" s="150"/>
      <c r="Y1005" s="150"/>
      <c r="Z1005" s="150"/>
      <c r="AA1005" s="150"/>
      <c r="AB1005" s="150"/>
      <c r="AC1005" s="150"/>
      <c r="AD1005" s="150"/>
      <c r="AE1005" s="150"/>
      <c r="AF1005" s="150"/>
      <c r="AG1005" s="150" t="s">
        <v>295</v>
      </c>
      <c r="AH1005" s="150"/>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1" x14ac:dyDescent="0.2">
      <c r="A1006" s="174">
        <v>475</v>
      </c>
      <c r="B1006" s="175" t="s">
        <v>2603</v>
      </c>
      <c r="C1006" s="185" t="s">
        <v>2604</v>
      </c>
      <c r="D1006" s="176" t="s">
        <v>1187</v>
      </c>
      <c r="E1006" s="177">
        <v>10</v>
      </c>
      <c r="F1006" s="178"/>
      <c r="G1006" s="179">
        <f>ROUND(E1006*F1006,2)</f>
        <v>0</v>
      </c>
      <c r="H1006" s="178"/>
      <c r="I1006" s="179">
        <f>ROUND(E1006*H1006,2)</f>
        <v>0</v>
      </c>
      <c r="J1006" s="178"/>
      <c r="K1006" s="179">
        <f>ROUND(E1006*J1006,2)</f>
        <v>0</v>
      </c>
      <c r="L1006" s="179">
        <v>21</v>
      </c>
      <c r="M1006" s="179">
        <f>G1006*(1+L1006/100)</f>
        <v>0</v>
      </c>
      <c r="N1006" s="179">
        <v>0</v>
      </c>
      <c r="O1006" s="179">
        <f>ROUND(E1006*N1006,2)</f>
        <v>0</v>
      </c>
      <c r="P1006" s="179">
        <v>0</v>
      </c>
      <c r="Q1006" s="179">
        <f>ROUND(E1006*P1006,2)</f>
        <v>0</v>
      </c>
      <c r="R1006" s="179"/>
      <c r="S1006" s="179" t="s">
        <v>322</v>
      </c>
      <c r="T1006" s="180" t="s">
        <v>291</v>
      </c>
      <c r="U1006" s="160">
        <v>0</v>
      </c>
      <c r="V1006" s="160">
        <f>ROUND(E1006*U1006,2)</f>
        <v>0</v>
      </c>
      <c r="W1006" s="160"/>
      <c r="X1006" s="150"/>
      <c r="Y1006" s="150"/>
      <c r="Z1006" s="150"/>
      <c r="AA1006" s="150"/>
      <c r="AB1006" s="150"/>
      <c r="AC1006" s="150"/>
      <c r="AD1006" s="150"/>
      <c r="AE1006" s="150"/>
      <c r="AF1006" s="150"/>
      <c r="AG1006" s="150" t="s">
        <v>472</v>
      </c>
      <c r="AH1006" s="150"/>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57"/>
      <c r="B1007" s="158"/>
      <c r="C1007" s="242"/>
      <c r="D1007" s="243"/>
      <c r="E1007" s="243"/>
      <c r="F1007" s="243"/>
      <c r="G1007" s="243"/>
      <c r="H1007" s="160"/>
      <c r="I1007" s="160"/>
      <c r="J1007" s="160"/>
      <c r="K1007" s="160"/>
      <c r="L1007" s="160"/>
      <c r="M1007" s="160"/>
      <c r="N1007" s="160"/>
      <c r="O1007" s="160"/>
      <c r="P1007" s="160"/>
      <c r="Q1007" s="160"/>
      <c r="R1007" s="160"/>
      <c r="S1007" s="160"/>
      <c r="T1007" s="160"/>
      <c r="U1007" s="160"/>
      <c r="V1007" s="160"/>
      <c r="W1007" s="160"/>
      <c r="X1007" s="150"/>
      <c r="Y1007" s="150"/>
      <c r="Z1007" s="150"/>
      <c r="AA1007" s="150"/>
      <c r="AB1007" s="150"/>
      <c r="AC1007" s="150"/>
      <c r="AD1007" s="150"/>
      <c r="AE1007" s="150"/>
      <c r="AF1007" s="150"/>
      <c r="AG1007" s="150" t="s">
        <v>295</v>
      </c>
      <c r="AH1007" s="150"/>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74">
        <v>476</v>
      </c>
      <c r="B1008" s="175" t="s">
        <v>2605</v>
      </c>
      <c r="C1008" s="185" t="s">
        <v>2606</v>
      </c>
      <c r="D1008" s="176" t="s">
        <v>1187</v>
      </c>
      <c r="E1008" s="177">
        <v>150</v>
      </c>
      <c r="F1008" s="178"/>
      <c r="G1008" s="179">
        <f>ROUND(E1008*F1008,2)</f>
        <v>0</v>
      </c>
      <c r="H1008" s="178"/>
      <c r="I1008" s="179">
        <f>ROUND(E1008*H1008,2)</f>
        <v>0</v>
      </c>
      <c r="J1008" s="178"/>
      <c r="K1008" s="179">
        <f>ROUND(E1008*J1008,2)</f>
        <v>0</v>
      </c>
      <c r="L1008" s="179">
        <v>21</v>
      </c>
      <c r="M1008" s="179">
        <f>G1008*(1+L1008/100)</f>
        <v>0</v>
      </c>
      <c r="N1008" s="179">
        <v>0</v>
      </c>
      <c r="O1008" s="179">
        <f>ROUND(E1008*N1008,2)</f>
        <v>0</v>
      </c>
      <c r="P1008" s="179">
        <v>0</v>
      </c>
      <c r="Q1008" s="179">
        <f>ROUND(E1008*P1008,2)</f>
        <v>0</v>
      </c>
      <c r="R1008" s="179"/>
      <c r="S1008" s="179" t="s">
        <v>322</v>
      </c>
      <c r="T1008" s="180" t="s">
        <v>291</v>
      </c>
      <c r="U1008" s="160">
        <v>0</v>
      </c>
      <c r="V1008" s="160">
        <f>ROUND(E1008*U1008,2)</f>
        <v>0</v>
      </c>
      <c r="W1008" s="160"/>
      <c r="X1008" s="150"/>
      <c r="Y1008" s="150"/>
      <c r="Z1008" s="150"/>
      <c r="AA1008" s="150"/>
      <c r="AB1008" s="150"/>
      <c r="AC1008" s="150"/>
      <c r="AD1008" s="150"/>
      <c r="AE1008" s="150"/>
      <c r="AF1008" s="150"/>
      <c r="AG1008" s="150" t="s">
        <v>472</v>
      </c>
      <c r="AH1008" s="150"/>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1" x14ac:dyDescent="0.2">
      <c r="A1009" s="157"/>
      <c r="B1009" s="158"/>
      <c r="C1009" s="242"/>
      <c r="D1009" s="243"/>
      <c r="E1009" s="243"/>
      <c r="F1009" s="243"/>
      <c r="G1009" s="243"/>
      <c r="H1009" s="160"/>
      <c r="I1009" s="160"/>
      <c r="J1009" s="160"/>
      <c r="K1009" s="160"/>
      <c r="L1009" s="160"/>
      <c r="M1009" s="160"/>
      <c r="N1009" s="160"/>
      <c r="O1009" s="160"/>
      <c r="P1009" s="160"/>
      <c r="Q1009" s="160"/>
      <c r="R1009" s="160"/>
      <c r="S1009" s="160"/>
      <c r="T1009" s="160"/>
      <c r="U1009" s="160"/>
      <c r="V1009" s="160"/>
      <c r="W1009" s="160"/>
      <c r="X1009" s="150"/>
      <c r="Y1009" s="150"/>
      <c r="Z1009" s="150"/>
      <c r="AA1009" s="150"/>
      <c r="AB1009" s="150"/>
      <c r="AC1009" s="150"/>
      <c r="AD1009" s="150"/>
      <c r="AE1009" s="150"/>
      <c r="AF1009" s="150"/>
      <c r="AG1009" s="150" t="s">
        <v>295</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1" x14ac:dyDescent="0.2">
      <c r="A1010" s="174">
        <v>477</v>
      </c>
      <c r="B1010" s="175" t="s">
        <v>2607</v>
      </c>
      <c r="C1010" s="185" t="s">
        <v>2608</v>
      </c>
      <c r="D1010" s="176" t="s">
        <v>1187</v>
      </c>
      <c r="E1010" s="177">
        <v>330</v>
      </c>
      <c r="F1010" s="178"/>
      <c r="G1010" s="179">
        <f>ROUND(E1010*F1010,2)</f>
        <v>0</v>
      </c>
      <c r="H1010" s="178"/>
      <c r="I1010" s="179">
        <f>ROUND(E1010*H1010,2)</f>
        <v>0</v>
      </c>
      <c r="J1010" s="178"/>
      <c r="K1010" s="179">
        <f>ROUND(E1010*J1010,2)</f>
        <v>0</v>
      </c>
      <c r="L1010" s="179">
        <v>21</v>
      </c>
      <c r="M1010" s="179">
        <f>G1010*(1+L1010/100)</f>
        <v>0</v>
      </c>
      <c r="N1010" s="179">
        <v>0</v>
      </c>
      <c r="O1010" s="179">
        <f>ROUND(E1010*N1010,2)</f>
        <v>0</v>
      </c>
      <c r="P1010" s="179">
        <v>0</v>
      </c>
      <c r="Q1010" s="179">
        <f>ROUND(E1010*P1010,2)</f>
        <v>0</v>
      </c>
      <c r="R1010" s="179"/>
      <c r="S1010" s="179" t="s">
        <v>322</v>
      </c>
      <c r="T1010" s="180" t="s">
        <v>291</v>
      </c>
      <c r="U1010" s="160">
        <v>0</v>
      </c>
      <c r="V1010" s="160">
        <f>ROUND(E1010*U1010,2)</f>
        <v>0</v>
      </c>
      <c r="W1010" s="160"/>
      <c r="X1010" s="150"/>
      <c r="Y1010" s="150"/>
      <c r="Z1010" s="150"/>
      <c r="AA1010" s="150"/>
      <c r="AB1010" s="150"/>
      <c r="AC1010" s="150"/>
      <c r="AD1010" s="150"/>
      <c r="AE1010" s="150"/>
      <c r="AF1010" s="150"/>
      <c r="AG1010" s="150" t="s">
        <v>472</v>
      </c>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1" x14ac:dyDescent="0.2">
      <c r="A1011" s="157"/>
      <c r="B1011" s="158"/>
      <c r="C1011" s="242"/>
      <c r="D1011" s="243"/>
      <c r="E1011" s="243"/>
      <c r="F1011" s="243"/>
      <c r="G1011" s="243"/>
      <c r="H1011" s="160"/>
      <c r="I1011" s="160"/>
      <c r="J1011" s="160"/>
      <c r="K1011" s="160"/>
      <c r="L1011" s="160"/>
      <c r="M1011" s="160"/>
      <c r="N1011" s="160"/>
      <c r="O1011" s="160"/>
      <c r="P1011" s="160"/>
      <c r="Q1011" s="160"/>
      <c r="R1011" s="160"/>
      <c r="S1011" s="160"/>
      <c r="T1011" s="160"/>
      <c r="U1011" s="160"/>
      <c r="V1011" s="160"/>
      <c r="W1011" s="160"/>
      <c r="X1011" s="150"/>
      <c r="Y1011" s="150"/>
      <c r="Z1011" s="150"/>
      <c r="AA1011" s="150"/>
      <c r="AB1011" s="150"/>
      <c r="AC1011" s="150"/>
      <c r="AD1011" s="150"/>
      <c r="AE1011" s="150"/>
      <c r="AF1011" s="150"/>
      <c r="AG1011" s="150" t="s">
        <v>295</v>
      </c>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ht="22.5" outlineLevel="1" x14ac:dyDescent="0.2">
      <c r="A1012" s="174">
        <v>478</v>
      </c>
      <c r="B1012" s="175" t="s">
        <v>237</v>
      </c>
      <c r="C1012" s="185" t="s">
        <v>2609</v>
      </c>
      <c r="D1012" s="176" t="s">
        <v>1187</v>
      </c>
      <c r="E1012" s="177">
        <v>24</v>
      </c>
      <c r="F1012" s="178"/>
      <c r="G1012" s="179">
        <f>ROUND(E1012*F1012,2)</f>
        <v>0</v>
      </c>
      <c r="H1012" s="178"/>
      <c r="I1012" s="179">
        <f>ROUND(E1012*H1012,2)</f>
        <v>0</v>
      </c>
      <c r="J1012" s="178"/>
      <c r="K1012" s="179">
        <f>ROUND(E1012*J1012,2)</f>
        <v>0</v>
      </c>
      <c r="L1012" s="179">
        <v>21</v>
      </c>
      <c r="M1012" s="179">
        <f>G1012*(1+L1012/100)</f>
        <v>0</v>
      </c>
      <c r="N1012" s="179">
        <v>0</v>
      </c>
      <c r="O1012" s="179">
        <f>ROUND(E1012*N1012,2)</f>
        <v>0</v>
      </c>
      <c r="P1012" s="179">
        <v>0</v>
      </c>
      <c r="Q1012" s="179">
        <f>ROUND(E1012*P1012,2)</f>
        <v>0</v>
      </c>
      <c r="R1012" s="179"/>
      <c r="S1012" s="179" t="s">
        <v>322</v>
      </c>
      <c r="T1012" s="180" t="s">
        <v>291</v>
      </c>
      <c r="U1012" s="160">
        <v>0</v>
      </c>
      <c r="V1012" s="160">
        <f>ROUND(E1012*U1012,2)</f>
        <v>0</v>
      </c>
      <c r="W1012" s="160"/>
      <c r="X1012" s="150"/>
      <c r="Y1012" s="150"/>
      <c r="Z1012" s="150"/>
      <c r="AA1012" s="150"/>
      <c r="AB1012" s="150"/>
      <c r="AC1012" s="150"/>
      <c r="AD1012" s="150"/>
      <c r="AE1012" s="150"/>
      <c r="AF1012" s="150"/>
      <c r="AG1012" s="150" t="s">
        <v>472</v>
      </c>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1" x14ac:dyDescent="0.2">
      <c r="A1013" s="157"/>
      <c r="B1013" s="158"/>
      <c r="C1013" s="242"/>
      <c r="D1013" s="243"/>
      <c r="E1013" s="243"/>
      <c r="F1013" s="243"/>
      <c r="G1013" s="243"/>
      <c r="H1013" s="160"/>
      <c r="I1013" s="160"/>
      <c r="J1013" s="160"/>
      <c r="K1013" s="160"/>
      <c r="L1013" s="160"/>
      <c r="M1013" s="160"/>
      <c r="N1013" s="160"/>
      <c r="O1013" s="160"/>
      <c r="P1013" s="160"/>
      <c r="Q1013" s="160"/>
      <c r="R1013" s="160"/>
      <c r="S1013" s="160"/>
      <c r="T1013" s="160"/>
      <c r="U1013" s="160"/>
      <c r="V1013" s="160"/>
      <c r="W1013" s="160"/>
      <c r="X1013" s="150"/>
      <c r="Y1013" s="150"/>
      <c r="Z1013" s="150"/>
      <c r="AA1013" s="150"/>
      <c r="AB1013" s="150"/>
      <c r="AC1013" s="150"/>
      <c r="AD1013" s="150"/>
      <c r="AE1013" s="150"/>
      <c r="AF1013" s="150"/>
      <c r="AG1013" s="150" t="s">
        <v>295</v>
      </c>
      <c r="AH1013" s="150"/>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1" x14ac:dyDescent="0.2">
      <c r="A1014" s="174">
        <v>479</v>
      </c>
      <c r="B1014" s="175" t="s">
        <v>2610</v>
      </c>
      <c r="C1014" s="185" t="s">
        <v>2611</v>
      </c>
      <c r="D1014" s="176" t="s">
        <v>1187</v>
      </c>
      <c r="E1014" s="177">
        <v>20</v>
      </c>
      <c r="F1014" s="178"/>
      <c r="G1014" s="179">
        <f>ROUND(E1014*F1014,2)</f>
        <v>0</v>
      </c>
      <c r="H1014" s="178"/>
      <c r="I1014" s="179">
        <f>ROUND(E1014*H1014,2)</f>
        <v>0</v>
      </c>
      <c r="J1014" s="178"/>
      <c r="K1014" s="179">
        <f>ROUND(E1014*J1014,2)</f>
        <v>0</v>
      </c>
      <c r="L1014" s="179">
        <v>21</v>
      </c>
      <c r="M1014" s="179">
        <f>G1014*(1+L1014/100)</f>
        <v>0</v>
      </c>
      <c r="N1014" s="179">
        <v>0</v>
      </c>
      <c r="O1014" s="179">
        <f>ROUND(E1014*N1014,2)</f>
        <v>0</v>
      </c>
      <c r="P1014" s="179">
        <v>0</v>
      </c>
      <c r="Q1014" s="179">
        <f>ROUND(E1014*P1014,2)</f>
        <v>0</v>
      </c>
      <c r="R1014" s="179"/>
      <c r="S1014" s="179" t="s">
        <v>322</v>
      </c>
      <c r="T1014" s="180" t="s">
        <v>291</v>
      </c>
      <c r="U1014" s="160">
        <v>0</v>
      </c>
      <c r="V1014" s="160">
        <f>ROUND(E1014*U1014,2)</f>
        <v>0</v>
      </c>
      <c r="W1014" s="160"/>
      <c r="X1014" s="150"/>
      <c r="Y1014" s="150"/>
      <c r="Z1014" s="150"/>
      <c r="AA1014" s="150"/>
      <c r="AB1014" s="150"/>
      <c r="AC1014" s="150"/>
      <c r="AD1014" s="150"/>
      <c r="AE1014" s="150"/>
      <c r="AF1014" s="150"/>
      <c r="AG1014" s="150" t="s">
        <v>472</v>
      </c>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1" x14ac:dyDescent="0.2">
      <c r="A1015" s="157"/>
      <c r="B1015" s="158"/>
      <c r="C1015" s="242"/>
      <c r="D1015" s="243"/>
      <c r="E1015" s="243"/>
      <c r="F1015" s="243"/>
      <c r="G1015" s="243"/>
      <c r="H1015" s="160"/>
      <c r="I1015" s="160"/>
      <c r="J1015" s="160"/>
      <c r="K1015" s="160"/>
      <c r="L1015" s="160"/>
      <c r="M1015" s="160"/>
      <c r="N1015" s="160"/>
      <c r="O1015" s="160"/>
      <c r="P1015" s="160"/>
      <c r="Q1015" s="160"/>
      <c r="R1015" s="160"/>
      <c r="S1015" s="160"/>
      <c r="T1015" s="160"/>
      <c r="U1015" s="160"/>
      <c r="V1015" s="160"/>
      <c r="W1015" s="160"/>
      <c r="X1015" s="150"/>
      <c r="Y1015" s="150"/>
      <c r="Z1015" s="150"/>
      <c r="AA1015" s="150"/>
      <c r="AB1015" s="150"/>
      <c r="AC1015" s="150"/>
      <c r="AD1015" s="150"/>
      <c r="AE1015" s="150"/>
      <c r="AF1015" s="150"/>
      <c r="AG1015" s="150" t="s">
        <v>295</v>
      </c>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1" x14ac:dyDescent="0.2">
      <c r="A1016" s="174">
        <v>480</v>
      </c>
      <c r="B1016" s="175" t="s">
        <v>2612</v>
      </c>
      <c r="C1016" s="185" t="s">
        <v>2613</v>
      </c>
      <c r="D1016" s="176" t="s">
        <v>1187</v>
      </c>
      <c r="E1016" s="177">
        <v>25</v>
      </c>
      <c r="F1016" s="178"/>
      <c r="G1016" s="179">
        <f>ROUND(E1016*F1016,2)</f>
        <v>0</v>
      </c>
      <c r="H1016" s="178"/>
      <c r="I1016" s="179">
        <f>ROUND(E1016*H1016,2)</f>
        <v>0</v>
      </c>
      <c r="J1016" s="178"/>
      <c r="K1016" s="179">
        <f>ROUND(E1016*J1016,2)</f>
        <v>0</v>
      </c>
      <c r="L1016" s="179">
        <v>21</v>
      </c>
      <c r="M1016" s="179">
        <f>G1016*(1+L1016/100)</f>
        <v>0</v>
      </c>
      <c r="N1016" s="179">
        <v>0</v>
      </c>
      <c r="O1016" s="179">
        <f>ROUND(E1016*N1016,2)</f>
        <v>0</v>
      </c>
      <c r="P1016" s="179">
        <v>0</v>
      </c>
      <c r="Q1016" s="179">
        <f>ROUND(E1016*P1016,2)</f>
        <v>0</v>
      </c>
      <c r="R1016" s="179"/>
      <c r="S1016" s="179" t="s">
        <v>322</v>
      </c>
      <c r="T1016" s="180" t="s">
        <v>291</v>
      </c>
      <c r="U1016" s="160">
        <v>0</v>
      </c>
      <c r="V1016" s="160">
        <f>ROUND(E1016*U1016,2)</f>
        <v>0</v>
      </c>
      <c r="W1016" s="160"/>
      <c r="X1016" s="150"/>
      <c r="Y1016" s="150"/>
      <c r="Z1016" s="150"/>
      <c r="AA1016" s="150"/>
      <c r="AB1016" s="150"/>
      <c r="AC1016" s="150"/>
      <c r="AD1016" s="150"/>
      <c r="AE1016" s="150"/>
      <c r="AF1016" s="150"/>
      <c r="AG1016" s="150" t="s">
        <v>472</v>
      </c>
      <c r="AH1016" s="150"/>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57"/>
      <c r="B1017" s="158"/>
      <c r="C1017" s="242"/>
      <c r="D1017" s="243"/>
      <c r="E1017" s="243"/>
      <c r="F1017" s="243"/>
      <c r="G1017" s="243"/>
      <c r="H1017" s="160"/>
      <c r="I1017" s="160"/>
      <c r="J1017" s="160"/>
      <c r="K1017" s="160"/>
      <c r="L1017" s="160"/>
      <c r="M1017" s="160"/>
      <c r="N1017" s="160"/>
      <c r="O1017" s="160"/>
      <c r="P1017" s="160"/>
      <c r="Q1017" s="160"/>
      <c r="R1017" s="160"/>
      <c r="S1017" s="160"/>
      <c r="T1017" s="160"/>
      <c r="U1017" s="160"/>
      <c r="V1017" s="160"/>
      <c r="W1017" s="160"/>
      <c r="X1017" s="150"/>
      <c r="Y1017" s="150"/>
      <c r="Z1017" s="150"/>
      <c r="AA1017" s="150"/>
      <c r="AB1017" s="150"/>
      <c r="AC1017" s="150"/>
      <c r="AD1017" s="150"/>
      <c r="AE1017" s="150"/>
      <c r="AF1017" s="150"/>
      <c r="AG1017" s="150" t="s">
        <v>295</v>
      </c>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1" x14ac:dyDescent="0.2">
      <c r="A1018" s="174">
        <v>481</v>
      </c>
      <c r="B1018" s="175" t="s">
        <v>243</v>
      </c>
      <c r="C1018" s="185" t="s">
        <v>2614</v>
      </c>
      <c r="D1018" s="176" t="s">
        <v>1187</v>
      </c>
      <c r="E1018" s="177">
        <v>55</v>
      </c>
      <c r="F1018" s="178"/>
      <c r="G1018" s="179">
        <f>ROUND(E1018*F1018,2)</f>
        <v>0</v>
      </c>
      <c r="H1018" s="178"/>
      <c r="I1018" s="179">
        <f>ROUND(E1018*H1018,2)</f>
        <v>0</v>
      </c>
      <c r="J1018" s="178"/>
      <c r="K1018" s="179">
        <f>ROUND(E1018*J1018,2)</f>
        <v>0</v>
      </c>
      <c r="L1018" s="179">
        <v>21</v>
      </c>
      <c r="M1018" s="179">
        <f>G1018*(1+L1018/100)</f>
        <v>0</v>
      </c>
      <c r="N1018" s="179">
        <v>0</v>
      </c>
      <c r="O1018" s="179">
        <f>ROUND(E1018*N1018,2)</f>
        <v>0</v>
      </c>
      <c r="P1018" s="179">
        <v>0</v>
      </c>
      <c r="Q1018" s="179">
        <f>ROUND(E1018*P1018,2)</f>
        <v>0</v>
      </c>
      <c r="R1018" s="179"/>
      <c r="S1018" s="179" t="s">
        <v>322</v>
      </c>
      <c r="T1018" s="180" t="s">
        <v>291</v>
      </c>
      <c r="U1018" s="160">
        <v>0</v>
      </c>
      <c r="V1018" s="160">
        <f>ROUND(E1018*U1018,2)</f>
        <v>0</v>
      </c>
      <c r="W1018" s="160"/>
      <c r="X1018" s="150"/>
      <c r="Y1018" s="150"/>
      <c r="Z1018" s="150"/>
      <c r="AA1018" s="150"/>
      <c r="AB1018" s="150"/>
      <c r="AC1018" s="150"/>
      <c r="AD1018" s="150"/>
      <c r="AE1018" s="150"/>
      <c r="AF1018" s="150"/>
      <c r="AG1018" s="150" t="s">
        <v>472</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1" x14ac:dyDescent="0.2">
      <c r="A1019" s="157"/>
      <c r="B1019" s="158"/>
      <c r="C1019" s="242"/>
      <c r="D1019" s="243"/>
      <c r="E1019" s="243"/>
      <c r="F1019" s="243"/>
      <c r="G1019" s="243"/>
      <c r="H1019" s="160"/>
      <c r="I1019" s="160"/>
      <c r="J1019" s="160"/>
      <c r="K1019" s="160"/>
      <c r="L1019" s="160"/>
      <c r="M1019" s="160"/>
      <c r="N1019" s="160"/>
      <c r="O1019" s="160"/>
      <c r="P1019" s="160"/>
      <c r="Q1019" s="160"/>
      <c r="R1019" s="160"/>
      <c r="S1019" s="160"/>
      <c r="T1019" s="160"/>
      <c r="U1019" s="160"/>
      <c r="V1019" s="160"/>
      <c r="W1019" s="160"/>
      <c r="X1019" s="150"/>
      <c r="Y1019" s="150"/>
      <c r="Z1019" s="150"/>
      <c r="AA1019" s="150"/>
      <c r="AB1019" s="150"/>
      <c r="AC1019" s="150"/>
      <c r="AD1019" s="150"/>
      <c r="AE1019" s="150"/>
      <c r="AF1019" s="150"/>
      <c r="AG1019" s="150" t="s">
        <v>295</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1" x14ac:dyDescent="0.2">
      <c r="A1020" s="174">
        <v>482</v>
      </c>
      <c r="B1020" s="175" t="s">
        <v>244</v>
      </c>
      <c r="C1020" s="185" t="s">
        <v>2615</v>
      </c>
      <c r="D1020" s="176" t="s">
        <v>1187</v>
      </c>
      <c r="E1020" s="177">
        <v>27</v>
      </c>
      <c r="F1020" s="178"/>
      <c r="G1020" s="179">
        <f>ROUND(E1020*F1020,2)</f>
        <v>0</v>
      </c>
      <c r="H1020" s="178"/>
      <c r="I1020" s="179">
        <f>ROUND(E1020*H1020,2)</f>
        <v>0</v>
      </c>
      <c r="J1020" s="178"/>
      <c r="K1020" s="179">
        <f>ROUND(E1020*J1020,2)</f>
        <v>0</v>
      </c>
      <c r="L1020" s="179">
        <v>21</v>
      </c>
      <c r="M1020" s="179">
        <f>G1020*(1+L1020/100)</f>
        <v>0</v>
      </c>
      <c r="N1020" s="179">
        <v>0</v>
      </c>
      <c r="O1020" s="179">
        <f>ROUND(E1020*N1020,2)</f>
        <v>0</v>
      </c>
      <c r="P1020" s="179">
        <v>0</v>
      </c>
      <c r="Q1020" s="179">
        <f>ROUND(E1020*P1020,2)</f>
        <v>0</v>
      </c>
      <c r="R1020" s="179"/>
      <c r="S1020" s="179" t="s">
        <v>322</v>
      </c>
      <c r="T1020" s="180" t="s">
        <v>291</v>
      </c>
      <c r="U1020" s="160">
        <v>0</v>
      </c>
      <c r="V1020" s="160">
        <f>ROUND(E1020*U1020,2)</f>
        <v>0</v>
      </c>
      <c r="W1020" s="160"/>
      <c r="X1020" s="150"/>
      <c r="Y1020" s="150"/>
      <c r="Z1020" s="150"/>
      <c r="AA1020" s="150"/>
      <c r="AB1020" s="150"/>
      <c r="AC1020" s="150"/>
      <c r="AD1020" s="150"/>
      <c r="AE1020" s="150"/>
      <c r="AF1020" s="150"/>
      <c r="AG1020" s="150" t="s">
        <v>472</v>
      </c>
      <c r="AH1020" s="150"/>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1" x14ac:dyDescent="0.2">
      <c r="A1021" s="157"/>
      <c r="B1021" s="158"/>
      <c r="C1021" s="242"/>
      <c r="D1021" s="243"/>
      <c r="E1021" s="243"/>
      <c r="F1021" s="243"/>
      <c r="G1021" s="243"/>
      <c r="H1021" s="160"/>
      <c r="I1021" s="160"/>
      <c r="J1021" s="160"/>
      <c r="K1021" s="160"/>
      <c r="L1021" s="160"/>
      <c r="M1021" s="160"/>
      <c r="N1021" s="160"/>
      <c r="O1021" s="160"/>
      <c r="P1021" s="160"/>
      <c r="Q1021" s="160"/>
      <c r="R1021" s="160"/>
      <c r="S1021" s="160"/>
      <c r="T1021" s="160"/>
      <c r="U1021" s="160"/>
      <c r="V1021" s="160"/>
      <c r="W1021" s="160"/>
      <c r="X1021" s="150"/>
      <c r="Y1021" s="150"/>
      <c r="Z1021" s="150"/>
      <c r="AA1021" s="150"/>
      <c r="AB1021" s="150"/>
      <c r="AC1021" s="150"/>
      <c r="AD1021" s="150"/>
      <c r="AE1021" s="150"/>
      <c r="AF1021" s="150"/>
      <c r="AG1021" s="150" t="s">
        <v>295</v>
      </c>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x14ac:dyDescent="0.2">
      <c r="A1022" s="5"/>
      <c r="B1022" s="6"/>
      <c r="C1022" s="187"/>
      <c r="D1022" s="8"/>
      <c r="E1022" s="5"/>
      <c r="F1022" s="5"/>
      <c r="G1022" s="5"/>
      <c r="H1022" s="5"/>
      <c r="I1022" s="5"/>
      <c r="J1022" s="5"/>
      <c r="K1022" s="5"/>
      <c r="L1022" s="5"/>
      <c r="M1022" s="5"/>
      <c r="N1022" s="5"/>
      <c r="O1022" s="5"/>
      <c r="P1022" s="5"/>
      <c r="Q1022" s="5"/>
      <c r="R1022" s="5"/>
      <c r="S1022" s="5"/>
      <c r="T1022" s="5"/>
      <c r="U1022" s="5"/>
      <c r="V1022" s="5"/>
      <c r="W1022" s="5"/>
      <c r="AE1022">
        <v>15</v>
      </c>
      <c r="AF1022">
        <v>21</v>
      </c>
    </row>
    <row r="1023" spans="1:60" x14ac:dyDescent="0.2">
      <c r="A1023" s="153"/>
      <c r="B1023" s="154" t="s">
        <v>29</v>
      </c>
      <c r="C1023" s="188"/>
      <c r="D1023" s="155"/>
      <c r="E1023" s="156"/>
      <c r="F1023" s="156"/>
      <c r="G1023" s="183">
        <f>G8+G20+G53+G173+G297+G455+G500+G529+G539+G577+G619+G630+G713+G720+G773+G905+G930+G937+G978+G987</f>
        <v>0</v>
      </c>
      <c r="H1023" s="5"/>
      <c r="I1023" s="5"/>
      <c r="J1023" s="5"/>
      <c r="K1023" s="5"/>
      <c r="L1023" s="5"/>
      <c r="M1023" s="5"/>
      <c r="N1023" s="5"/>
      <c r="O1023" s="5"/>
      <c r="P1023" s="5"/>
      <c r="Q1023" s="5"/>
      <c r="R1023" s="5"/>
      <c r="S1023" s="5"/>
      <c r="T1023" s="5"/>
      <c r="U1023" s="5"/>
      <c r="V1023" s="5"/>
      <c r="W1023" s="5"/>
      <c r="AE1023">
        <f>SUMIF(L7:L1021,AE1022,G7:G1021)</f>
        <v>0</v>
      </c>
      <c r="AF1023">
        <f>SUMIF(L7:L1021,AF1022,G7:G1021)</f>
        <v>0</v>
      </c>
      <c r="AG1023" t="s">
        <v>336</v>
      </c>
    </row>
    <row r="1024" spans="1:60" x14ac:dyDescent="0.2">
      <c r="A1024" s="261" t="s">
        <v>1144</v>
      </c>
      <c r="B1024" s="261"/>
      <c r="C1024" s="187"/>
      <c r="D1024" s="8"/>
      <c r="E1024" s="5"/>
      <c r="F1024" s="5"/>
      <c r="G1024" s="5"/>
      <c r="H1024" s="5"/>
      <c r="I1024" s="5"/>
      <c r="J1024" s="5"/>
      <c r="K1024" s="5"/>
      <c r="L1024" s="5"/>
      <c r="M1024" s="5"/>
      <c r="N1024" s="5"/>
      <c r="O1024" s="5"/>
      <c r="P1024" s="5"/>
      <c r="Q1024" s="5"/>
      <c r="R1024" s="5"/>
      <c r="S1024" s="5"/>
      <c r="T1024" s="5"/>
      <c r="U1024" s="5"/>
      <c r="V1024" s="5"/>
      <c r="W1024" s="5"/>
    </row>
    <row r="1025" spans="1:33" x14ac:dyDescent="0.2">
      <c r="A1025" s="5"/>
      <c r="B1025" s="6" t="s">
        <v>1145</v>
      </c>
      <c r="C1025" s="187" t="s">
        <v>1146</v>
      </c>
      <c r="D1025" s="8"/>
      <c r="E1025" s="5"/>
      <c r="F1025" s="5"/>
      <c r="G1025" s="5"/>
      <c r="H1025" s="5"/>
      <c r="I1025" s="5"/>
      <c r="J1025" s="5"/>
      <c r="K1025" s="5"/>
      <c r="L1025" s="5"/>
      <c r="M1025" s="5"/>
      <c r="N1025" s="5"/>
      <c r="O1025" s="5"/>
      <c r="P1025" s="5"/>
      <c r="Q1025" s="5"/>
      <c r="R1025" s="5"/>
      <c r="S1025" s="5"/>
      <c r="T1025" s="5"/>
      <c r="U1025" s="5"/>
      <c r="V1025" s="5"/>
      <c r="W1025" s="5"/>
      <c r="AG1025" t="s">
        <v>1147</v>
      </c>
    </row>
    <row r="1026" spans="1:33" x14ac:dyDescent="0.2">
      <c r="A1026" s="5"/>
      <c r="B1026" s="6" t="s">
        <v>1148</v>
      </c>
      <c r="C1026" s="187" t="s">
        <v>1149</v>
      </c>
      <c r="D1026" s="8"/>
      <c r="E1026" s="5"/>
      <c r="F1026" s="5"/>
      <c r="G1026" s="5"/>
      <c r="H1026" s="5"/>
      <c r="I1026" s="5"/>
      <c r="J1026" s="5"/>
      <c r="K1026" s="5"/>
      <c r="L1026" s="5"/>
      <c r="M1026" s="5"/>
      <c r="N1026" s="5"/>
      <c r="O1026" s="5"/>
      <c r="P1026" s="5"/>
      <c r="Q1026" s="5"/>
      <c r="R1026" s="5"/>
      <c r="S1026" s="5"/>
      <c r="T1026" s="5"/>
      <c r="U1026" s="5"/>
      <c r="V1026" s="5"/>
      <c r="W1026" s="5"/>
      <c r="AG1026" t="s">
        <v>1150</v>
      </c>
    </row>
    <row r="1027" spans="1:33" x14ac:dyDescent="0.2">
      <c r="A1027" s="5"/>
      <c r="B1027" s="6"/>
      <c r="C1027" s="187" t="s">
        <v>1151</v>
      </c>
      <c r="D1027" s="8"/>
      <c r="E1027" s="5"/>
      <c r="F1027" s="5"/>
      <c r="G1027" s="5"/>
      <c r="H1027" s="5"/>
      <c r="I1027" s="5"/>
      <c r="J1027" s="5"/>
      <c r="K1027" s="5"/>
      <c r="L1027" s="5"/>
      <c r="M1027" s="5"/>
      <c r="N1027" s="5"/>
      <c r="O1027" s="5"/>
      <c r="P1027" s="5"/>
      <c r="Q1027" s="5"/>
      <c r="R1027" s="5"/>
      <c r="S1027" s="5"/>
      <c r="T1027" s="5"/>
      <c r="U1027" s="5"/>
      <c r="V1027" s="5"/>
      <c r="W1027" s="5"/>
      <c r="AG1027" t="s">
        <v>1152</v>
      </c>
    </row>
    <row r="1028" spans="1:33" x14ac:dyDescent="0.2">
      <c r="A1028" s="5"/>
      <c r="B1028" s="6"/>
      <c r="C1028" s="187"/>
      <c r="D1028" s="8"/>
      <c r="E1028" s="5"/>
      <c r="F1028" s="5"/>
      <c r="G1028" s="5"/>
      <c r="H1028" s="5"/>
      <c r="I1028" s="5"/>
      <c r="J1028" s="5"/>
      <c r="K1028" s="5"/>
      <c r="L1028" s="5"/>
      <c r="M1028" s="5"/>
      <c r="N1028" s="5"/>
      <c r="O1028" s="5"/>
      <c r="P1028" s="5"/>
      <c r="Q1028" s="5"/>
      <c r="R1028" s="5"/>
      <c r="S1028" s="5"/>
      <c r="T1028" s="5"/>
      <c r="U1028" s="5"/>
      <c r="V1028" s="5"/>
      <c r="W1028" s="5"/>
    </row>
    <row r="1029" spans="1:33" x14ac:dyDescent="0.2">
      <c r="C1029" s="189"/>
      <c r="D1029" s="141"/>
      <c r="AG1029" t="s">
        <v>337</v>
      </c>
    </row>
    <row r="1030" spans="1:33" x14ac:dyDescent="0.2">
      <c r="D1030" s="141"/>
    </row>
    <row r="1031" spans="1:33" x14ac:dyDescent="0.2">
      <c r="D1031" s="141"/>
    </row>
    <row r="1032" spans="1:33" x14ac:dyDescent="0.2">
      <c r="D1032" s="141"/>
    </row>
    <row r="1033" spans="1:33" x14ac:dyDescent="0.2">
      <c r="D1033" s="141"/>
    </row>
    <row r="1034" spans="1:33" x14ac:dyDescent="0.2">
      <c r="D1034" s="141"/>
    </row>
    <row r="1035" spans="1:33" x14ac:dyDescent="0.2">
      <c r="D1035" s="141"/>
    </row>
    <row r="1036" spans="1:33" x14ac:dyDescent="0.2">
      <c r="D1036" s="141"/>
    </row>
    <row r="1037" spans="1:33" x14ac:dyDescent="0.2">
      <c r="D1037" s="141"/>
    </row>
    <row r="1038" spans="1:33" x14ac:dyDescent="0.2">
      <c r="D1038" s="141"/>
    </row>
    <row r="1039" spans="1:33" x14ac:dyDescent="0.2">
      <c r="D1039" s="141"/>
    </row>
    <row r="1040" spans="1:33"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499">
    <mergeCell ref="A1:G1"/>
    <mergeCell ref="C2:G2"/>
    <mergeCell ref="C3:G3"/>
    <mergeCell ref="C4:G4"/>
    <mergeCell ref="A1024:B1024"/>
    <mergeCell ref="C19:G19"/>
    <mergeCell ref="C22:G22"/>
    <mergeCell ref="C24:G24"/>
    <mergeCell ref="C26:G26"/>
    <mergeCell ref="C28:G28"/>
    <mergeCell ref="C42:G42"/>
    <mergeCell ref="C44:G44"/>
    <mergeCell ref="C46:G46"/>
    <mergeCell ref="C48:G48"/>
    <mergeCell ref="C50:G50"/>
    <mergeCell ref="C52:G52"/>
    <mergeCell ref="C30:G30"/>
    <mergeCell ref="C32:G32"/>
    <mergeCell ref="C34:G34"/>
    <mergeCell ref="C36:G36"/>
    <mergeCell ref="C38:G38"/>
    <mergeCell ref="C40:G40"/>
    <mergeCell ref="C67:G67"/>
    <mergeCell ref="C69:G69"/>
    <mergeCell ref="C71:G71"/>
    <mergeCell ref="C73:G73"/>
    <mergeCell ref="C75:G75"/>
    <mergeCell ref="C77:G77"/>
    <mergeCell ref="C55:G55"/>
    <mergeCell ref="C57:G57"/>
    <mergeCell ref="C59:G59"/>
    <mergeCell ref="C61:G61"/>
    <mergeCell ref="C63:G63"/>
    <mergeCell ref="C65:G65"/>
    <mergeCell ref="C91:G91"/>
    <mergeCell ref="C93:G93"/>
    <mergeCell ref="C95:G95"/>
    <mergeCell ref="C97:G97"/>
    <mergeCell ref="C99:G99"/>
    <mergeCell ref="C101:G101"/>
    <mergeCell ref="C79:G79"/>
    <mergeCell ref="C81:G81"/>
    <mergeCell ref="C83:G83"/>
    <mergeCell ref="C85:G85"/>
    <mergeCell ref="C87:G87"/>
    <mergeCell ref="C89:G89"/>
    <mergeCell ref="C115:G115"/>
    <mergeCell ref="C117:G117"/>
    <mergeCell ref="C119:G119"/>
    <mergeCell ref="C121:G121"/>
    <mergeCell ref="C123:G123"/>
    <mergeCell ref="C125:G125"/>
    <mergeCell ref="C103:G103"/>
    <mergeCell ref="C105:G105"/>
    <mergeCell ref="C107:G107"/>
    <mergeCell ref="C109:G109"/>
    <mergeCell ref="C111:G111"/>
    <mergeCell ref="C113:G113"/>
    <mergeCell ref="C138:G138"/>
    <mergeCell ref="C140:G140"/>
    <mergeCell ref="C142:G142"/>
    <mergeCell ref="C144:G144"/>
    <mergeCell ref="C146:G146"/>
    <mergeCell ref="C148:G148"/>
    <mergeCell ref="C127:G127"/>
    <mergeCell ref="C129:G129"/>
    <mergeCell ref="C131:G131"/>
    <mergeCell ref="C133:G133"/>
    <mergeCell ref="C135:G135"/>
    <mergeCell ref="C137:G137"/>
    <mergeCell ref="C162:G162"/>
    <mergeCell ref="C164:G164"/>
    <mergeCell ref="C166:G166"/>
    <mergeCell ref="C168:G168"/>
    <mergeCell ref="C170:G170"/>
    <mergeCell ref="C172:G172"/>
    <mergeCell ref="C150:G150"/>
    <mergeCell ref="C152:G152"/>
    <mergeCell ref="C154:G154"/>
    <mergeCell ref="C156:G156"/>
    <mergeCell ref="C158:G158"/>
    <mergeCell ref="C160:G160"/>
    <mergeCell ref="C187:G187"/>
    <mergeCell ref="C189:G189"/>
    <mergeCell ref="C191:G191"/>
    <mergeCell ref="C193:G193"/>
    <mergeCell ref="C195:G195"/>
    <mergeCell ref="C197:G197"/>
    <mergeCell ref="C175:G175"/>
    <mergeCell ref="C177:G177"/>
    <mergeCell ref="C179:G179"/>
    <mergeCell ref="C181:G181"/>
    <mergeCell ref="C183:G183"/>
    <mergeCell ref="C185:G185"/>
    <mergeCell ref="C211:G211"/>
    <mergeCell ref="C213:G213"/>
    <mergeCell ref="C215:G215"/>
    <mergeCell ref="C217:G217"/>
    <mergeCell ref="C219:G219"/>
    <mergeCell ref="C221:G221"/>
    <mergeCell ref="C199:G199"/>
    <mergeCell ref="C201:G201"/>
    <mergeCell ref="C203:G203"/>
    <mergeCell ref="C205:G205"/>
    <mergeCell ref="C207:G207"/>
    <mergeCell ref="C209:G209"/>
    <mergeCell ref="C235:G235"/>
    <mergeCell ref="C237:G237"/>
    <mergeCell ref="C239:G239"/>
    <mergeCell ref="C240:G240"/>
    <mergeCell ref="C242:G242"/>
    <mergeCell ref="C244:G244"/>
    <mergeCell ref="C223:G223"/>
    <mergeCell ref="C225:G225"/>
    <mergeCell ref="C227:G227"/>
    <mergeCell ref="C229:G229"/>
    <mergeCell ref="C231:G231"/>
    <mergeCell ref="C233:G233"/>
    <mergeCell ref="C258:G258"/>
    <mergeCell ref="C260:G260"/>
    <mergeCell ref="C262:G262"/>
    <mergeCell ref="C264:G264"/>
    <mergeCell ref="C266:G266"/>
    <mergeCell ref="C268:G268"/>
    <mergeCell ref="C246:G246"/>
    <mergeCell ref="C248:G248"/>
    <mergeCell ref="C250:G250"/>
    <mergeCell ref="C252:G252"/>
    <mergeCell ref="C254:G254"/>
    <mergeCell ref="C256:G256"/>
    <mergeCell ref="C282:G282"/>
    <mergeCell ref="C284:G284"/>
    <mergeCell ref="C286:G286"/>
    <mergeCell ref="C288:G288"/>
    <mergeCell ref="C290:G290"/>
    <mergeCell ref="C292:G292"/>
    <mergeCell ref="C270:G270"/>
    <mergeCell ref="C272:G272"/>
    <mergeCell ref="C274:G274"/>
    <mergeCell ref="C276:G276"/>
    <mergeCell ref="C278:G278"/>
    <mergeCell ref="C280:G280"/>
    <mergeCell ref="C307:G307"/>
    <mergeCell ref="C309:G309"/>
    <mergeCell ref="C311:G311"/>
    <mergeCell ref="C313:G313"/>
    <mergeCell ref="C315:G315"/>
    <mergeCell ref="C317:G317"/>
    <mergeCell ref="C294:G294"/>
    <mergeCell ref="C296:G296"/>
    <mergeCell ref="C299:G299"/>
    <mergeCell ref="C301:G301"/>
    <mergeCell ref="C303:G303"/>
    <mergeCell ref="C305:G305"/>
    <mergeCell ref="C331:G331"/>
    <mergeCell ref="C333:G333"/>
    <mergeCell ref="C335:G335"/>
    <mergeCell ref="C337:G337"/>
    <mergeCell ref="C339:G339"/>
    <mergeCell ref="C341:G341"/>
    <mergeCell ref="C319:G319"/>
    <mergeCell ref="C321:G321"/>
    <mergeCell ref="C323:G323"/>
    <mergeCell ref="C325:G325"/>
    <mergeCell ref="C327:G327"/>
    <mergeCell ref="C329:G329"/>
    <mergeCell ref="C355:G355"/>
    <mergeCell ref="C357:G357"/>
    <mergeCell ref="C359:G359"/>
    <mergeCell ref="C361:G361"/>
    <mergeCell ref="C363:G363"/>
    <mergeCell ref="C365:G365"/>
    <mergeCell ref="C343:G343"/>
    <mergeCell ref="C345:G345"/>
    <mergeCell ref="C347:G347"/>
    <mergeCell ref="C349:G349"/>
    <mergeCell ref="C351:G351"/>
    <mergeCell ref="C353:G353"/>
    <mergeCell ref="C378:G378"/>
    <mergeCell ref="C380:G380"/>
    <mergeCell ref="C382:G382"/>
    <mergeCell ref="C384:G384"/>
    <mergeCell ref="C386:G386"/>
    <mergeCell ref="C388:G388"/>
    <mergeCell ref="C367:G367"/>
    <mergeCell ref="C369:G369"/>
    <mergeCell ref="C371:G371"/>
    <mergeCell ref="C373:G373"/>
    <mergeCell ref="C374:G374"/>
    <mergeCell ref="C376:G376"/>
    <mergeCell ref="C402:G402"/>
    <mergeCell ref="C404:G404"/>
    <mergeCell ref="C406:G406"/>
    <mergeCell ref="C408:G408"/>
    <mergeCell ref="C410:G410"/>
    <mergeCell ref="C412:G412"/>
    <mergeCell ref="C390:G390"/>
    <mergeCell ref="C392:G392"/>
    <mergeCell ref="C394:G394"/>
    <mergeCell ref="C396:G396"/>
    <mergeCell ref="C398:G398"/>
    <mergeCell ref="C400:G400"/>
    <mergeCell ref="C426:G426"/>
    <mergeCell ref="C428:G428"/>
    <mergeCell ref="C430:G430"/>
    <mergeCell ref="C432:G432"/>
    <mergeCell ref="C434:G434"/>
    <mergeCell ref="C436:G436"/>
    <mergeCell ref="C414:G414"/>
    <mergeCell ref="C416:G416"/>
    <mergeCell ref="C418:G418"/>
    <mergeCell ref="C420:G420"/>
    <mergeCell ref="C422:G422"/>
    <mergeCell ref="C424:G424"/>
    <mergeCell ref="C450:G450"/>
    <mergeCell ref="C452:G452"/>
    <mergeCell ref="C454:G454"/>
    <mergeCell ref="C457:G457"/>
    <mergeCell ref="C459:G459"/>
    <mergeCell ref="C461:G461"/>
    <mergeCell ref="C438:G438"/>
    <mergeCell ref="C440:G440"/>
    <mergeCell ref="C442:G442"/>
    <mergeCell ref="C444:G444"/>
    <mergeCell ref="C446:G446"/>
    <mergeCell ref="C448:G448"/>
    <mergeCell ref="C475:G475"/>
    <mergeCell ref="C477:G477"/>
    <mergeCell ref="C479:G479"/>
    <mergeCell ref="C481:G481"/>
    <mergeCell ref="C483:G483"/>
    <mergeCell ref="C485:G485"/>
    <mergeCell ref="C463:G463"/>
    <mergeCell ref="C465:G465"/>
    <mergeCell ref="C467:G467"/>
    <mergeCell ref="C469:G469"/>
    <mergeCell ref="C471:G471"/>
    <mergeCell ref="C473:G473"/>
    <mergeCell ref="C499:G499"/>
    <mergeCell ref="C502:G502"/>
    <mergeCell ref="C504:G504"/>
    <mergeCell ref="C506:G506"/>
    <mergeCell ref="C508:G508"/>
    <mergeCell ref="C510:G510"/>
    <mergeCell ref="C487:G487"/>
    <mergeCell ref="C489:G489"/>
    <mergeCell ref="C491:G491"/>
    <mergeCell ref="C493:G493"/>
    <mergeCell ref="C495:G495"/>
    <mergeCell ref="C497:G497"/>
    <mergeCell ref="C524:G524"/>
    <mergeCell ref="C526:G526"/>
    <mergeCell ref="C528:G528"/>
    <mergeCell ref="C534:G534"/>
    <mergeCell ref="C536:G536"/>
    <mergeCell ref="C538:G538"/>
    <mergeCell ref="C512:G512"/>
    <mergeCell ref="C514:G514"/>
    <mergeCell ref="C516:G516"/>
    <mergeCell ref="C518:G518"/>
    <mergeCell ref="C520:G520"/>
    <mergeCell ref="C522:G522"/>
    <mergeCell ref="C552:G552"/>
    <mergeCell ref="C554:G554"/>
    <mergeCell ref="C556:G556"/>
    <mergeCell ref="C558:G558"/>
    <mergeCell ref="C560:G560"/>
    <mergeCell ref="C562:G562"/>
    <mergeCell ref="C541:G541"/>
    <mergeCell ref="C543:G543"/>
    <mergeCell ref="C545:G545"/>
    <mergeCell ref="C547:G547"/>
    <mergeCell ref="C548:G548"/>
    <mergeCell ref="C550:G550"/>
    <mergeCell ref="C576:G576"/>
    <mergeCell ref="C579:G579"/>
    <mergeCell ref="C581:G581"/>
    <mergeCell ref="C583:G583"/>
    <mergeCell ref="C585:G585"/>
    <mergeCell ref="C587:G587"/>
    <mergeCell ref="C564:G564"/>
    <mergeCell ref="C566:G566"/>
    <mergeCell ref="C568:G568"/>
    <mergeCell ref="C570:G570"/>
    <mergeCell ref="C572:G572"/>
    <mergeCell ref="C574:G574"/>
    <mergeCell ref="C600:G600"/>
    <mergeCell ref="C602:G602"/>
    <mergeCell ref="C604:G604"/>
    <mergeCell ref="C606:G606"/>
    <mergeCell ref="C608:G608"/>
    <mergeCell ref="C610:G610"/>
    <mergeCell ref="C589:G589"/>
    <mergeCell ref="C591:G591"/>
    <mergeCell ref="C593:G593"/>
    <mergeCell ref="C595:G595"/>
    <mergeCell ref="C597:G597"/>
    <mergeCell ref="C598:G598"/>
    <mergeCell ref="C632:G632"/>
    <mergeCell ref="C634:G634"/>
    <mergeCell ref="C635:G635"/>
    <mergeCell ref="C637:G637"/>
    <mergeCell ref="C638:G638"/>
    <mergeCell ref="C640:G640"/>
    <mergeCell ref="C612:G612"/>
    <mergeCell ref="C614:G614"/>
    <mergeCell ref="C616:G616"/>
    <mergeCell ref="C618:G618"/>
    <mergeCell ref="C627:G627"/>
    <mergeCell ref="C629:G629"/>
    <mergeCell ref="C652:G652"/>
    <mergeCell ref="C654:G654"/>
    <mergeCell ref="C656:G656"/>
    <mergeCell ref="C658:G658"/>
    <mergeCell ref="C660:G660"/>
    <mergeCell ref="C662:G662"/>
    <mergeCell ref="C641:G641"/>
    <mergeCell ref="C643:G643"/>
    <mergeCell ref="C644:G644"/>
    <mergeCell ref="C646:G646"/>
    <mergeCell ref="C648:G648"/>
    <mergeCell ref="C650:G650"/>
    <mergeCell ref="C676:G676"/>
    <mergeCell ref="C678:G678"/>
    <mergeCell ref="C680:G680"/>
    <mergeCell ref="C682:G682"/>
    <mergeCell ref="C684:G684"/>
    <mergeCell ref="C686:G686"/>
    <mergeCell ref="C664:G664"/>
    <mergeCell ref="C666:G666"/>
    <mergeCell ref="C668:G668"/>
    <mergeCell ref="C670:G670"/>
    <mergeCell ref="C672:G672"/>
    <mergeCell ref="C674:G674"/>
    <mergeCell ref="C700:G700"/>
    <mergeCell ref="C702:G702"/>
    <mergeCell ref="C704:G704"/>
    <mergeCell ref="C706:G706"/>
    <mergeCell ref="C708:G708"/>
    <mergeCell ref="C710:G710"/>
    <mergeCell ref="C688:G688"/>
    <mergeCell ref="C690:G690"/>
    <mergeCell ref="C692:G692"/>
    <mergeCell ref="C694:G694"/>
    <mergeCell ref="C696:G696"/>
    <mergeCell ref="C698:G698"/>
    <mergeCell ref="C726:G726"/>
    <mergeCell ref="C728:G728"/>
    <mergeCell ref="C729:G729"/>
    <mergeCell ref="C731:G731"/>
    <mergeCell ref="C732:G732"/>
    <mergeCell ref="C734:G734"/>
    <mergeCell ref="C712:G712"/>
    <mergeCell ref="C715:G715"/>
    <mergeCell ref="C717:G717"/>
    <mergeCell ref="C719:G719"/>
    <mergeCell ref="C722:G722"/>
    <mergeCell ref="C724:G724"/>
    <mergeCell ref="C748:G748"/>
    <mergeCell ref="C750:G750"/>
    <mergeCell ref="C752:G752"/>
    <mergeCell ref="C754:G754"/>
    <mergeCell ref="C756:G756"/>
    <mergeCell ref="C758:G758"/>
    <mergeCell ref="C736:G736"/>
    <mergeCell ref="C738:G738"/>
    <mergeCell ref="C740:G740"/>
    <mergeCell ref="C742:G742"/>
    <mergeCell ref="C744:G744"/>
    <mergeCell ref="C746:G746"/>
    <mergeCell ref="C772:G772"/>
    <mergeCell ref="C775:G775"/>
    <mergeCell ref="C777:G777"/>
    <mergeCell ref="C779:G779"/>
    <mergeCell ref="C781:G781"/>
    <mergeCell ref="C783:G783"/>
    <mergeCell ref="C760:G760"/>
    <mergeCell ref="C762:G762"/>
    <mergeCell ref="C764:G764"/>
    <mergeCell ref="C766:G766"/>
    <mergeCell ref="C768:G768"/>
    <mergeCell ref="C770:G770"/>
    <mergeCell ref="C796:G796"/>
    <mergeCell ref="C798:G798"/>
    <mergeCell ref="C800:G800"/>
    <mergeCell ref="C802:G802"/>
    <mergeCell ref="C804:G804"/>
    <mergeCell ref="C806:G806"/>
    <mergeCell ref="C784:G784"/>
    <mergeCell ref="C786:G786"/>
    <mergeCell ref="C788:G788"/>
    <mergeCell ref="C790:G790"/>
    <mergeCell ref="C792:G792"/>
    <mergeCell ref="C794:G794"/>
    <mergeCell ref="C820:G820"/>
    <mergeCell ref="C822:G822"/>
    <mergeCell ref="C824:G824"/>
    <mergeCell ref="C826:G826"/>
    <mergeCell ref="C828:G828"/>
    <mergeCell ref="C830:G830"/>
    <mergeCell ref="C808:G808"/>
    <mergeCell ref="C810:G810"/>
    <mergeCell ref="C812:G812"/>
    <mergeCell ref="C814:G814"/>
    <mergeCell ref="C816:G816"/>
    <mergeCell ref="C818:G818"/>
    <mergeCell ref="C844:G844"/>
    <mergeCell ref="C846:G846"/>
    <mergeCell ref="C848:G848"/>
    <mergeCell ref="C850:G850"/>
    <mergeCell ref="C852:G852"/>
    <mergeCell ref="C854:G854"/>
    <mergeCell ref="C832:G832"/>
    <mergeCell ref="C834:G834"/>
    <mergeCell ref="C836:G836"/>
    <mergeCell ref="C838:G838"/>
    <mergeCell ref="C840:G840"/>
    <mergeCell ref="C842:G842"/>
    <mergeCell ref="C868:G868"/>
    <mergeCell ref="C870:G870"/>
    <mergeCell ref="C872:G872"/>
    <mergeCell ref="C874:G874"/>
    <mergeCell ref="C876:G876"/>
    <mergeCell ref="C878:G878"/>
    <mergeCell ref="C856:G856"/>
    <mergeCell ref="C858:G858"/>
    <mergeCell ref="C860:G860"/>
    <mergeCell ref="C862:G862"/>
    <mergeCell ref="C864:G864"/>
    <mergeCell ref="C866:G866"/>
    <mergeCell ref="C892:G892"/>
    <mergeCell ref="C894:G894"/>
    <mergeCell ref="C896:G896"/>
    <mergeCell ref="C898:G898"/>
    <mergeCell ref="C900:G900"/>
    <mergeCell ref="C902:G902"/>
    <mergeCell ref="C880:G880"/>
    <mergeCell ref="C882:G882"/>
    <mergeCell ref="C884:G884"/>
    <mergeCell ref="C886:G886"/>
    <mergeCell ref="C888:G888"/>
    <mergeCell ref="C890:G890"/>
    <mergeCell ref="C917:G917"/>
    <mergeCell ref="C919:G919"/>
    <mergeCell ref="C921:G921"/>
    <mergeCell ref="C923:G923"/>
    <mergeCell ref="C925:G925"/>
    <mergeCell ref="C927:G927"/>
    <mergeCell ref="C904:G904"/>
    <mergeCell ref="C907:G907"/>
    <mergeCell ref="C909:G909"/>
    <mergeCell ref="C911:G911"/>
    <mergeCell ref="C913:G913"/>
    <mergeCell ref="C915:G915"/>
    <mergeCell ref="C943:G943"/>
    <mergeCell ref="C945:G945"/>
    <mergeCell ref="C947:G947"/>
    <mergeCell ref="C949:G949"/>
    <mergeCell ref="C951:G951"/>
    <mergeCell ref="C953:G953"/>
    <mergeCell ref="C929:G929"/>
    <mergeCell ref="C932:G932"/>
    <mergeCell ref="C934:G934"/>
    <mergeCell ref="C936:G936"/>
    <mergeCell ref="C939:G939"/>
    <mergeCell ref="C941:G941"/>
    <mergeCell ref="C967:G967"/>
    <mergeCell ref="C969:G969"/>
    <mergeCell ref="C971:G971"/>
    <mergeCell ref="C973:G973"/>
    <mergeCell ref="C975:G975"/>
    <mergeCell ref="C977:G977"/>
    <mergeCell ref="C955:G955"/>
    <mergeCell ref="C957:G957"/>
    <mergeCell ref="C959:G959"/>
    <mergeCell ref="C961:G961"/>
    <mergeCell ref="C963:G963"/>
    <mergeCell ref="C965:G965"/>
    <mergeCell ref="C993:G993"/>
    <mergeCell ref="C995:G995"/>
    <mergeCell ref="C997:G997"/>
    <mergeCell ref="C999:G999"/>
    <mergeCell ref="C1001:G1001"/>
    <mergeCell ref="C1003:G1003"/>
    <mergeCell ref="C980:G980"/>
    <mergeCell ref="C982:G982"/>
    <mergeCell ref="C984:G984"/>
    <mergeCell ref="C986:G986"/>
    <mergeCell ref="C989:G989"/>
    <mergeCell ref="C991:G991"/>
    <mergeCell ref="C1017:G1017"/>
    <mergeCell ref="C1019:G1019"/>
    <mergeCell ref="C1021:G1021"/>
    <mergeCell ref="C1005:G1005"/>
    <mergeCell ref="C1007:G1007"/>
    <mergeCell ref="C1009:G1009"/>
    <mergeCell ref="C1011:G1011"/>
    <mergeCell ref="C1013:G1013"/>
    <mergeCell ref="C1015:G10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61</v>
      </c>
      <c r="C3" s="249" t="s">
        <v>62</v>
      </c>
      <c r="D3" s="250"/>
      <c r="E3" s="250"/>
      <c r="F3" s="250"/>
      <c r="G3" s="251"/>
      <c r="AC3" s="89" t="s">
        <v>261</v>
      </c>
      <c r="AG3" t="s">
        <v>263</v>
      </c>
    </row>
    <row r="4" spans="1:60" ht="24.95" customHeight="1" x14ac:dyDescent="0.2">
      <c r="A4" s="143" t="s">
        <v>9</v>
      </c>
      <c r="B4" s="144" t="s">
        <v>71</v>
      </c>
      <c r="C4" s="252" t="s">
        <v>72</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99</v>
      </c>
      <c r="C8" s="184" t="s">
        <v>100</v>
      </c>
      <c r="D8" s="170"/>
      <c r="E8" s="171"/>
      <c r="F8" s="172"/>
      <c r="G8" s="172">
        <f>SUMIF(AG9:AG168,"&lt;&gt;NOR",G9:G168)</f>
        <v>0</v>
      </c>
      <c r="H8" s="172"/>
      <c r="I8" s="172">
        <f>SUM(I9:I168)</f>
        <v>0</v>
      </c>
      <c r="J8" s="172"/>
      <c r="K8" s="172">
        <f>SUM(K9:K168)</f>
        <v>0</v>
      </c>
      <c r="L8" s="172"/>
      <c r="M8" s="172">
        <f>SUM(M9:M168)</f>
        <v>0</v>
      </c>
      <c r="N8" s="172"/>
      <c r="O8" s="172">
        <f>SUM(O9:O168)</f>
        <v>0</v>
      </c>
      <c r="P8" s="172"/>
      <c r="Q8" s="172">
        <f>SUM(Q9:Q168)</f>
        <v>0</v>
      </c>
      <c r="R8" s="172"/>
      <c r="S8" s="172"/>
      <c r="T8" s="173"/>
      <c r="U8" s="167"/>
      <c r="V8" s="167">
        <f>SUM(V9:V168)</f>
        <v>0</v>
      </c>
      <c r="W8" s="167"/>
      <c r="AG8" t="s">
        <v>286</v>
      </c>
    </row>
    <row r="9" spans="1:60" outlineLevel="1" x14ac:dyDescent="0.2">
      <c r="A9" s="174">
        <v>1</v>
      </c>
      <c r="B9" s="175" t="s">
        <v>2616</v>
      </c>
      <c r="C9" s="185" t="s">
        <v>2617</v>
      </c>
      <c r="D9" s="176" t="s">
        <v>856</v>
      </c>
      <c r="E9" s="177">
        <v>4</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472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2618</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2.5" outlineLevel="1" x14ac:dyDescent="0.2">
      <c r="A11" s="157"/>
      <c r="B11" s="158"/>
      <c r="C11" s="186" t="s">
        <v>2619</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124</v>
      </c>
      <c r="D12" s="165"/>
      <c r="E12" s="166">
        <v>4</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295</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74">
        <v>2</v>
      </c>
      <c r="B14" s="175" t="s">
        <v>2620</v>
      </c>
      <c r="C14" s="185" t="s">
        <v>2621</v>
      </c>
      <c r="D14" s="176" t="s">
        <v>432</v>
      </c>
      <c r="E14" s="177">
        <v>11987</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c r="S14" s="179" t="s">
        <v>322</v>
      </c>
      <c r="T14" s="180" t="s">
        <v>291</v>
      </c>
      <c r="U14" s="160">
        <v>0</v>
      </c>
      <c r="V14" s="160">
        <f>ROUND(E14*U14,2)</f>
        <v>0</v>
      </c>
      <c r="W14" s="160"/>
      <c r="X14" s="150"/>
      <c r="Y14" s="150"/>
      <c r="Z14" s="150"/>
      <c r="AA14" s="150"/>
      <c r="AB14" s="150"/>
      <c r="AC14" s="150"/>
      <c r="AD14" s="150"/>
      <c r="AE14" s="150"/>
      <c r="AF14" s="150"/>
      <c r="AG14" s="150" t="s">
        <v>472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2618</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3.75" outlineLevel="1" x14ac:dyDescent="0.2">
      <c r="A16" s="157"/>
      <c r="B16" s="158"/>
      <c r="C16" s="186" t="s">
        <v>2622</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57"/>
      <c r="B17" s="158"/>
      <c r="C17" s="186" t="s">
        <v>2623</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315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2624</v>
      </c>
      <c r="D18" s="165"/>
      <c r="E18" s="166">
        <v>11987</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46"/>
      <c r="D19" s="247"/>
      <c r="E19" s="247"/>
      <c r="F19" s="247"/>
      <c r="G19" s="247"/>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295</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74">
        <v>3</v>
      </c>
      <c r="B20" s="175" t="s">
        <v>2625</v>
      </c>
      <c r="C20" s="185" t="s">
        <v>2626</v>
      </c>
      <c r="D20" s="176" t="s">
        <v>856</v>
      </c>
      <c r="E20" s="177">
        <v>1</v>
      </c>
      <c r="F20" s="178"/>
      <c r="G20" s="179">
        <f>ROUND(E20*F20,2)</f>
        <v>0</v>
      </c>
      <c r="H20" s="178"/>
      <c r="I20" s="179">
        <f>ROUND(E20*H20,2)</f>
        <v>0</v>
      </c>
      <c r="J20" s="178"/>
      <c r="K20" s="179">
        <f>ROUND(E20*J20,2)</f>
        <v>0</v>
      </c>
      <c r="L20" s="179">
        <v>21</v>
      </c>
      <c r="M20" s="179">
        <f>G20*(1+L20/100)</f>
        <v>0</v>
      </c>
      <c r="N20" s="179">
        <v>0</v>
      </c>
      <c r="O20" s="179">
        <f>ROUND(E20*N20,2)</f>
        <v>0</v>
      </c>
      <c r="P20" s="179">
        <v>0</v>
      </c>
      <c r="Q20" s="179">
        <f>ROUND(E20*P20,2)</f>
        <v>0</v>
      </c>
      <c r="R20" s="179"/>
      <c r="S20" s="179" t="s">
        <v>322</v>
      </c>
      <c r="T20" s="180" t="s">
        <v>291</v>
      </c>
      <c r="U20" s="160">
        <v>0</v>
      </c>
      <c r="V20" s="160">
        <f>ROUND(E20*U20,2)</f>
        <v>0</v>
      </c>
      <c r="W20" s="160"/>
      <c r="X20" s="150"/>
      <c r="Y20" s="150"/>
      <c r="Z20" s="150"/>
      <c r="AA20" s="150"/>
      <c r="AB20" s="150"/>
      <c r="AC20" s="150"/>
      <c r="AD20" s="150"/>
      <c r="AE20" s="150"/>
      <c r="AF20" s="150"/>
      <c r="AG20" s="150" t="s">
        <v>472</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42"/>
      <c r="D21" s="243"/>
      <c r="E21" s="243"/>
      <c r="F21" s="243"/>
      <c r="G21" s="243"/>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295</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4">
        <v>4</v>
      </c>
      <c r="B22" s="175" t="s">
        <v>2627</v>
      </c>
      <c r="C22" s="185" t="s">
        <v>2628</v>
      </c>
      <c r="D22" s="176" t="s">
        <v>856</v>
      </c>
      <c r="E22" s="177">
        <v>1</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c r="S22" s="179" t="s">
        <v>322</v>
      </c>
      <c r="T22" s="180" t="s">
        <v>291</v>
      </c>
      <c r="U22" s="160">
        <v>0</v>
      </c>
      <c r="V22" s="160">
        <f>ROUND(E22*U22,2)</f>
        <v>0</v>
      </c>
      <c r="W22" s="160"/>
      <c r="X22" s="150"/>
      <c r="Y22" s="150"/>
      <c r="Z22" s="150"/>
      <c r="AA22" s="150"/>
      <c r="AB22" s="150"/>
      <c r="AC22" s="150"/>
      <c r="AD22" s="150"/>
      <c r="AE22" s="150"/>
      <c r="AF22" s="150"/>
      <c r="AG22" s="150" t="s">
        <v>472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2"/>
      <c r="D23" s="243"/>
      <c r="E23" s="243"/>
      <c r="F23" s="243"/>
      <c r="G23" s="243"/>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295</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5</v>
      </c>
      <c r="B24" s="175" t="s">
        <v>2629</v>
      </c>
      <c r="C24" s="185" t="s">
        <v>2630</v>
      </c>
      <c r="D24" s="176" t="s">
        <v>856</v>
      </c>
      <c r="E24" s="177">
        <v>2</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322</v>
      </c>
      <c r="T24" s="180" t="s">
        <v>291</v>
      </c>
      <c r="U24" s="160">
        <v>0</v>
      </c>
      <c r="V24" s="160">
        <f>ROUND(E24*U24,2)</f>
        <v>0</v>
      </c>
      <c r="W24" s="160"/>
      <c r="X24" s="150"/>
      <c r="Y24" s="150"/>
      <c r="Z24" s="150"/>
      <c r="AA24" s="150"/>
      <c r="AB24" s="150"/>
      <c r="AC24" s="150"/>
      <c r="AD24" s="150"/>
      <c r="AE24" s="150"/>
      <c r="AF24" s="150"/>
      <c r="AG24" s="150" t="s">
        <v>472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2618</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315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105</v>
      </c>
      <c r="D26" s="165"/>
      <c r="E26" s="166">
        <v>2</v>
      </c>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315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295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4">
        <v>6</v>
      </c>
      <c r="B28" s="175" t="s">
        <v>2631</v>
      </c>
      <c r="C28" s="185" t="s">
        <v>2632</v>
      </c>
      <c r="D28" s="176" t="s">
        <v>856</v>
      </c>
      <c r="E28" s="177">
        <v>2</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322</v>
      </c>
      <c r="T28" s="180" t="s">
        <v>291</v>
      </c>
      <c r="U28" s="160">
        <v>0</v>
      </c>
      <c r="V28" s="160">
        <f>ROUND(E28*U28,2)</f>
        <v>0</v>
      </c>
      <c r="W28" s="160"/>
      <c r="X28" s="150"/>
      <c r="Y28" s="150"/>
      <c r="Z28" s="150"/>
      <c r="AA28" s="150"/>
      <c r="AB28" s="150"/>
      <c r="AC28" s="150"/>
      <c r="AD28" s="150"/>
      <c r="AE28" s="150"/>
      <c r="AF28" s="150"/>
      <c r="AG28" s="150" t="s">
        <v>472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2"/>
      <c r="D29" s="243"/>
      <c r="E29" s="243"/>
      <c r="F29" s="243"/>
      <c r="G29" s="243"/>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295</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74">
        <v>7</v>
      </c>
      <c r="B30" s="175" t="s">
        <v>2633</v>
      </c>
      <c r="C30" s="185" t="s">
        <v>2634</v>
      </c>
      <c r="D30" s="176" t="s">
        <v>856</v>
      </c>
      <c r="E30" s="177">
        <v>4</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c r="S30" s="179" t="s">
        <v>322</v>
      </c>
      <c r="T30" s="180" t="s">
        <v>291</v>
      </c>
      <c r="U30" s="160">
        <v>0</v>
      </c>
      <c r="V30" s="160">
        <f>ROUND(E30*U30,2)</f>
        <v>0</v>
      </c>
      <c r="W30" s="160"/>
      <c r="X30" s="150"/>
      <c r="Y30" s="150"/>
      <c r="Z30" s="150"/>
      <c r="AA30" s="150"/>
      <c r="AB30" s="150"/>
      <c r="AC30" s="150"/>
      <c r="AD30" s="150"/>
      <c r="AE30" s="150"/>
      <c r="AF30" s="150"/>
      <c r="AG30" s="150" t="s">
        <v>472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2618</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57"/>
      <c r="B32" s="158"/>
      <c r="C32" s="186" t="s">
        <v>2635</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124</v>
      </c>
      <c r="D33" s="165"/>
      <c r="E33" s="166">
        <v>4</v>
      </c>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6"/>
      <c r="D34" s="247"/>
      <c r="E34" s="247"/>
      <c r="F34" s="247"/>
      <c r="G34" s="247"/>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295</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4">
        <v>8</v>
      </c>
      <c r="B35" s="175" t="s">
        <v>2636</v>
      </c>
      <c r="C35" s="185" t="s">
        <v>2637</v>
      </c>
      <c r="D35" s="176" t="s">
        <v>856</v>
      </c>
      <c r="E35" s="177">
        <v>1</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c r="S35" s="179" t="s">
        <v>322</v>
      </c>
      <c r="T35" s="180" t="s">
        <v>291</v>
      </c>
      <c r="U35" s="160">
        <v>0</v>
      </c>
      <c r="V35" s="160">
        <f>ROUND(E35*U35,2)</f>
        <v>0</v>
      </c>
      <c r="W35" s="160"/>
      <c r="X35" s="150"/>
      <c r="Y35" s="150"/>
      <c r="Z35" s="150"/>
      <c r="AA35" s="150"/>
      <c r="AB35" s="150"/>
      <c r="AC35" s="150"/>
      <c r="AD35" s="150"/>
      <c r="AE35" s="150"/>
      <c r="AF35" s="150"/>
      <c r="AG35" s="150" t="s">
        <v>472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2"/>
      <c r="D36" s="243"/>
      <c r="E36" s="243"/>
      <c r="F36" s="243"/>
      <c r="G36" s="243"/>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295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4">
        <v>9</v>
      </c>
      <c r="B37" s="175" t="s">
        <v>2638</v>
      </c>
      <c r="C37" s="185" t="s">
        <v>2639</v>
      </c>
      <c r="D37" s="176" t="s">
        <v>432</v>
      </c>
      <c r="E37" s="177">
        <v>38</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322</v>
      </c>
      <c r="T37" s="180" t="s">
        <v>291</v>
      </c>
      <c r="U37" s="160">
        <v>0</v>
      </c>
      <c r="V37" s="160">
        <f>ROUND(E37*U37,2)</f>
        <v>0</v>
      </c>
      <c r="W37" s="160"/>
      <c r="X37" s="150"/>
      <c r="Y37" s="150"/>
      <c r="Z37" s="150"/>
      <c r="AA37" s="150"/>
      <c r="AB37" s="150"/>
      <c r="AC37" s="150"/>
      <c r="AD37" s="150"/>
      <c r="AE37" s="150"/>
      <c r="AF37" s="150"/>
      <c r="AG37" s="150" t="s">
        <v>472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2618</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1200</v>
      </c>
      <c r="D39" s="165"/>
      <c r="E39" s="166">
        <v>38</v>
      </c>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6"/>
      <c r="D40" s="247"/>
      <c r="E40" s="247"/>
      <c r="F40" s="247"/>
      <c r="G40" s="247"/>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295</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4">
        <v>10</v>
      </c>
      <c r="B41" s="175" t="s">
        <v>2640</v>
      </c>
      <c r="C41" s="185" t="s">
        <v>2641</v>
      </c>
      <c r="D41" s="176" t="s">
        <v>856</v>
      </c>
      <c r="E41" s="177">
        <v>129</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322</v>
      </c>
      <c r="T41" s="180" t="s">
        <v>291</v>
      </c>
      <c r="U41" s="160">
        <v>0</v>
      </c>
      <c r="V41" s="160">
        <f>ROUND(E41*U41,2)</f>
        <v>0</v>
      </c>
      <c r="W41" s="160"/>
      <c r="X41" s="150"/>
      <c r="Y41" s="150"/>
      <c r="Z41" s="150"/>
      <c r="AA41" s="150"/>
      <c r="AB41" s="150"/>
      <c r="AC41" s="150"/>
      <c r="AD41" s="150"/>
      <c r="AE41" s="150"/>
      <c r="AF41" s="150"/>
      <c r="AG41" s="150" t="s">
        <v>472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42"/>
      <c r="D42" s="243"/>
      <c r="E42" s="243"/>
      <c r="F42" s="243"/>
      <c r="G42" s="243"/>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295</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22.5" outlineLevel="1" x14ac:dyDescent="0.2">
      <c r="A43" s="174">
        <v>11</v>
      </c>
      <c r="B43" s="175" t="s">
        <v>2642</v>
      </c>
      <c r="C43" s="185" t="s">
        <v>2643</v>
      </c>
      <c r="D43" s="176" t="s">
        <v>432</v>
      </c>
      <c r="E43" s="177">
        <v>618</v>
      </c>
      <c r="F43" s="178"/>
      <c r="G43" s="179">
        <f>ROUND(E43*F43,2)</f>
        <v>0</v>
      </c>
      <c r="H43" s="178"/>
      <c r="I43" s="179">
        <f>ROUND(E43*H43,2)</f>
        <v>0</v>
      </c>
      <c r="J43" s="178"/>
      <c r="K43" s="179">
        <f>ROUND(E43*J43,2)</f>
        <v>0</v>
      </c>
      <c r="L43" s="179">
        <v>21</v>
      </c>
      <c r="M43" s="179">
        <f>G43*(1+L43/100)</f>
        <v>0</v>
      </c>
      <c r="N43" s="179">
        <v>0</v>
      </c>
      <c r="O43" s="179">
        <f>ROUND(E43*N43,2)</f>
        <v>0</v>
      </c>
      <c r="P43" s="179">
        <v>0</v>
      </c>
      <c r="Q43" s="179">
        <f>ROUND(E43*P43,2)</f>
        <v>0</v>
      </c>
      <c r="R43" s="179"/>
      <c r="S43" s="179" t="s">
        <v>322</v>
      </c>
      <c r="T43" s="180" t="s">
        <v>291</v>
      </c>
      <c r="U43" s="160">
        <v>0</v>
      </c>
      <c r="V43" s="160">
        <f>ROUND(E43*U43,2)</f>
        <v>0</v>
      </c>
      <c r="W43" s="160"/>
      <c r="X43" s="150"/>
      <c r="Y43" s="150"/>
      <c r="Z43" s="150"/>
      <c r="AA43" s="150"/>
      <c r="AB43" s="150"/>
      <c r="AC43" s="150"/>
      <c r="AD43" s="150"/>
      <c r="AE43" s="150"/>
      <c r="AF43" s="150"/>
      <c r="AG43" s="150" t="s">
        <v>472</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2"/>
      <c r="D44" s="243"/>
      <c r="E44" s="243"/>
      <c r="F44" s="243"/>
      <c r="G44" s="243"/>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295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12</v>
      </c>
      <c r="B45" s="175" t="s">
        <v>2644</v>
      </c>
      <c r="C45" s="185" t="s">
        <v>2645</v>
      </c>
      <c r="D45" s="176" t="s">
        <v>432</v>
      </c>
      <c r="E45" s="177">
        <v>175</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c r="S45" s="179" t="s">
        <v>322</v>
      </c>
      <c r="T45" s="180" t="s">
        <v>291</v>
      </c>
      <c r="U45" s="160">
        <v>0</v>
      </c>
      <c r="V45" s="160">
        <f>ROUND(E45*U45,2)</f>
        <v>0</v>
      </c>
      <c r="W45" s="160"/>
      <c r="X45" s="150"/>
      <c r="Y45" s="150"/>
      <c r="Z45" s="150"/>
      <c r="AA45" s="150"/>
      <c r="AB45" s="150"/>
      <c r="AC45" s="150"/>
      <c r="AD45" s="150"/>
      <c r="AE45" s="150"/>
      <c r="AF45" s="150"/>
      <c r="AG45" s="150" t="s">
        <v>472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2"/>
      <c r="D46" s="243"/>
      <c r="E46" s="243"/>
      <c r="F46" s="243"/>
      <c r="G46" s="243"/>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295</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4">
        <v>13</v>
      </c>
      <c r="B47" s="175" t="s">
        <v>2646</v>
      </c>
      <c r="C47" s="185" t="s">
        <v>2647</v>
      </c>
      <c r="D47" s="176" t="s">
        <v>432</v>
      </c>
      <c r="E47" s="177">
        <v>150</v>
      </c>
      <c r="F47" s="178"/>
      <c r="G47" s="179">
        <f>ROUND(E47*F47,2)</f>
        <v>0</v>
      </c>
      <c r="H47" s="178"/>
      <c r="I47" s="179">
        <f>ROUND(E47*H47,2)</f>
        <v>0</v>
      </c>
      <c r="J47" s="178"/>
      <c r="K47" s="179">
        <f>ROUND(E47*J47,2)</f>
        <v>0</v>
      </c>
      <c r="L47" s="179">
        <v>21</v>
      </c>
      <c r="M47" s="179">
        <f>G47*(1+L47/100)</f>
        <v>0</v>
      </c>
      <c r="N47" s="179">
        <v>0</v>
      </c>
      <c r="O47" s="179">
        <f>ROUND(E47*N47,2)</f>
        <v>0</v>
      </c>
      <c r="P47" s="179">
        <v>0</v>
      </c>
      <c r="Q47" s="179">
        <f>ROUND(E47*P47,2)</f>
        <v>0</v>
      </c>
      <c r="R47" s="179"/>
      <c r="S47" s="179" t="s">
        <v>322</v>
      </c>
      <c r="T47" s="180" t="s">
        <v>291</v>
      </c>
      <c r="U47" s="160">
        <v>0</v>
      </c>
      <c r="V47" s="160">
        <f>ROUND(E47*U47,2)</f>
        <v>0</v>
      </c>
      <c r="W47" s="160"/>
      <c r="X47" s="150"/>
      <c r="Y47" s="150"/>
      <c r="Z47" s="150"/>
      <c r="AA47" s="150"/>
      <c r="AB47" s="150"/>
      <c r="AC47" s="150"/>
      <c r="AD47" s="150"/>
      <c r="AE47" s="150"/>
      <c r="AF47" s="150"/>
      <c r="AG47" s="150" t="s">
        <v>472</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2"/>
      <c r="D48" s="243"/>
      <c r="E48" s="243"/>
      <c r="F48" s="243"/>
      <c r="G48" s="243"/>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295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14</v>
      </c>
      <c r="B49" s="175" t="s">
        <v>2648</v>
      </c>
      <c r="C49" s="185" t="s">
        <v>2649</v>
      </c>
      <c r="D49" s="176" t="s">
        <v>432</v>
      </c>
      <c r="E49" s="177">
        <v>140</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322</v>
      </c>
      <c r="T49" s="180" t="s">
        <v>291</v>
      </c>
      <c r="U49" s="160">
        <v>0</v>
      </c>
      <c r="V49" s="160">
        <f>ROUND(E49*U49,2)</f>
        <v>0</v>
      </c>
      <c r="W49" s="160"/>
      <c r="X49" s="150"/>
      <c r="Y49" s="150"/>
      <c r="Z49" s="150"/>
      <c r="AA49" s="150"/>
      <c r="AB49" s="150"/>
      <c r="AC49" s="150"/>
      <c r="AD49" s="150"/>
      <c r="AE49" s="150"/>
      <c r="AF49" s="150"/>
      <c r="AG49" s="150" t="s">
        <v>472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2"/>
      <c r="D50" s="243"/>
      <c r="E50" s="243"/>
      <c r="F50" s="243"/>
      <c r="G50" s="243"/>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295</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74">
        <v>15</v>
      </c>
      <c r="B51" s="175" t="s">
        <v>2650</v>
      </c>
      <c r="C51" s="185" t="s">
        <v>2651</v>
      </c>
      <c r="D51" s="176" t="s">
        <v>432</v>
      </c>
      <c r="E51" s="177">
        <v>115</v>
      </c>
      <c r="F51" s="178"/>
      <c r="G51" s="179">
        <f>ROUND(E51*F51,2)</f>
        <v>0</v>
      </c>
      <c r="H51" s="178"/>
      <c r="I51" s="179">
        <f>ROUND(E51*H51,2)</f>
        <v>0</v>
      </c>
      <c r="J51" s="178"/>
      <c r="K51" s="179">
        <f>ROUND(E51*J51,2)</f>
        <v>0</v>
      </c>
      <c r="L51" s="179">
        <v>21</v>
      </c>
      <c r="M51" s="179">
        <f>G51*(1+L51/100)</f>
        <v>0</v>
      </c>
      <c r="N51" s="179">
        <v>0</v>
      </c>
      <c r="O51" s="179">
        <f>ROUND(E51*N51,2)</f>
        <v>0</v>
      </c>
      <c r="P51" s="179">
        <v>0</v>
      </c>
      <c r="Q51" s="179">
        <f>ROUND(E51*P51,2)</f>
        <v>0</v>
      </c>
      <c r="R51" s="179"/>
      <c r="S51" s="179" t="s">
        <v>322</v>
      </c>
      <c r="T51" s="180" t="s">
        <v>291</v>
      </c>
      <c r="U51" s="160">
        <v>0</v>
      </c>
      <c r="V51" s="160">
        <f>ROUND(E51*U51,2)</f>
        <v>0</v>
      </c>
      <c r="W51" s="160"/>
      <c r="X51" s="150"/>
      <c r="Y51" s="150"/>
      <c r="Z51" s="150"/>
      <c r="AA51" s="150"/>
      <c r="AB51" s="150"/>
      <c r="AC51" s="150"/>
      <c r="AD51" s="150"/>
      <c r="AE51" s="150"/>
      <c r="AF51" s="150"/>
      <c r="AG51" s="150" t="s">
        <v>472</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2"/>
      <c r="D52" s="243"/>
      <c r="E52" s="243"/>
      <c r="F52" s="243"/>
      <c r="G52" s="243"/>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295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16</v>
      </c>
      <c r="B53" s="175" t="s">
        <v>2652</v>
      </c>
      <c r="C53" s="185" t="s">
        <v>2653</v>
      </c>
      <c r="D53" s="176" t="s">
        <v>856</v>
      </c>
      <c r="E53" s="177">
        <v>432</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322</v>
      </c>
      <c r="T53" s="180" t="s">
        <v>291</v>
      </c>
      <c r="U53" s="160">
        <v>0</v>
      </c>
      <c r="V53" s="160">
        <f>ROUND(E53*U53,2)</f>
        <v>0</v>
      </c>
      <c r="W53" s="160"/>
      <c r="X53" s="150"/>
      <c r="Y53" s="150"/>
      <c r="Z53" s="150"/>
      <c r="AA53" s="150"/>
      <c r="AB53" s="150"/>
      <c r="AC53" s="150"/>
      <c r="AD53" s="150"/>
      <c r="AE53" s="150"/>
      <c r="AF53" s="150"/>
      <c r="AG53" s="150" t="s">
        <v>472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42"/>
      <c r="D54" s="243"/>
      <c r="E54" s="243"/>
      <c r="F54" s="243"/>
      <c r="G54" s="243"/>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295</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74">
        <v>17</v>
      </c>
      <c r="B55" s="175" t="s">
        <v>2654</v>
      </c>
      <c r="C55" s="185" t="s">
        <v>2655</v>
      </c>
      <c r="D55" s="176" t="s">
        <v>856</v>
      </c>
      <c r="E55" s="177">
        <v>374</v>
      </c>
      <c r="F55" s="178"/>
      <c r="G55" s="179">
        <f>ROUND(E55*F55,2)</f>
        <v>0</v>
      </c>
      <c r="H55" s="178"/>
      <c r="I55" s="179">
        <f>ROUND(E55*H55,2)</f>
        <v>0</v>
      </c>
      <c r="J55" s="178"/>
      <c r="K55" s="179">
        <f>ROUND(E55*J55,2)</f>
        <v>0</v>
      </c>
      <c r="L55" s="179">
        <v>21</v>
      </c>
      <c r="M55" s="179">
        <f>G55*(1+L55/100)</f>
        <v>0</v>
      </c>
      <c r="N55" s="179">
        <v>0</v>
      </c>
      <c r="O55" s="179">
        <f>ROUND(E55*N55,2)</f>
        <v>0</v>
      </c>
      <c r="P55" s="179">
        <v>0</v>
      </c>
      <c r="Q55" s="179">
        <f>ROUND(E55*P55,2)</f>
        <v>0</v>
      </c>
      <c r="R55" s="179"/>
      <c r="S55" s="179" t="s">
        <v>322</v>
      </c>
      <c r="T55" s="180" t="s">
        <v>291</v>
      </c>
      <c r="U55" s="160">
        <v>0</v>
      </c>
      <c r="V55" s="160">
        <f>ROUND(E55*U55,2)</f>
        <v>0</v>
      </c>
      <c r="W55" s="160"/>
      <c r="X55" s="150"/>
      <c r="Y55" s="150"/>
      <c r="Z55" s="150"/>
      <c r="AA55" s="150"/>
      <c r="AB55" s="150"/>
      <c r="AC55" s="150"/>
      <c r="AD55" s="150"/>
      <c r="AE55" s="150"/>
      <c r="AF55" s="150"/>
      <c r="AG55" s="150" t="s">
        <v>472</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2"/>
      <c r="D56" s="243"/>
      <c r="E56" s="243"/>
      <c r="F56" s="243"/>
      <c r="G56" s="243"/>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295</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4">
        <v>18</v>
      </c>
      <c r="B57" s="175" t="s">
        <v>2656</v>
      </c>
      <c r="C57" s="185" t="s">
        <v>2657</v>
      </c>
      <c r="D57" s="176" t="s">
        <v>856</v>
      </c>
      <c r="E57" s="177">
        <v>150</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322</v>
      </c>
      <c r="T57" s="180" t="s">
        <v>291</v>
      </c>
      <c r="U57" s="160">
        <v>0</v>
      </c>
      <c r="V57" s="160">
        <f>ROUND(E57*U57,2)</f>
        <v>0</v>
      </c>
      <c r="W57" s="160"/>
      <c r="X57" s="150"/>
      <c r="Y57" s="150"/>
      <c r="Z57" s="150"/>
      <c r="AA57" s="150"/>
      <c r="AB57" s="150"/>
      <c r="AC57" s="150"/>
      <c r="AD57" s="150"/>
      <c r="AE57" s="150"/>
      <c r="AF57" s="150"/>
      <c r="AG57" s="150" t="s">
        <v>472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2618</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649</v>
      </c>
      <c r="D59" s="165"/>
      <c r="E59" s="166">
        <v>150</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315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295</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4">
        <v>19</v>
      </c>
      <c r="B61" s="175" t="s">
        <v>2658</v>
      </c>
      <c r="C61" s="185" t="s">
        <v>2659</v>
      </c>
      <c r="D61" s="176" t="s">
        <v>856</v>
      </c>
      <c r="E61" s="177">
        <v>8</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322</v>
      </c>
      <c r="T61" s="180" t="s">
        <v>291</v>
      </c>
      <c r="U61" s="160">
        <v>0</v>
      </c>
      <c r="V61" s="160">
        <f>ROUND(E61*U61,2)</f>
        <v>0</v>
      </c>
      <c r="W61" s="160"/>
      <c r="X61" s="150"/>
      <c r="Y61" s="150"/>
      <c r="Z61" s="150"/>
      <c r="AA61" s="150"/>
      <c r="AB61" s="150"/>
      <c r="AC61" s="150"/>
      <c r="AD61" s="150"/>
      <c r="AE61" s="150"/>
      <c r="AF61" s="150"/>
      <c r="AG61" s="150" t="s">
        <v>472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2618</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139</v>
      </c>
      <c r="D63" s="165"/>
      <c r="E63" s="166">
        <v>8</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295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20</v>
      </c>
      <c r="B65" s="175" t="s">
        <v>2660</v>
      </c>
      <c r="C65" s="185" t="s">
        <v>2661</v>
      </c>
      <c r="D65" s="176" t="s">
        <v>1187</v>
      </c>
      <c r="E65" s="177">
        <v>94</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322</v>
      </c>
      <c r="T65" s="180" t="s">
        <v>291</v>
      </c>
      <c r="U65" s="160">
        <v>0</v>
      </c>
      <c r="V65" s="160">
        <f>ROUND(E65*U65,2)</f>
        <v>0</v>
      </c>
      <c r="W65" s="160"/>
      <c r="X65" s="150"/>
      <c r="Y65" s="150"/>
      <c r="Z65" s="150"/>
      <c r="AA65" s="150"/>
      <c r="AB65" s="150"/>
      <c r="AC65" s="150"/>
      <c r="AD65" s="150"/>
      <c r="AE65" s="150"/>
      <c r="AF65" s="150"/>
      <c r="AG65" s="150" t="s">
        <v>472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2"/>
      <c r="D66" s="243"/>
      <c r="E66" s="243"/>
      <c r="F66" s="243"/>
      <c r="G66" s="243"/>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295</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4">
        <v>21</v>
      </c>
      <c r="B67" s="175" t="s">
        <v>2662</v>
      </c>
      <c r="C67" s="185" t="s">
        <v>2663</v>
      </c>
      <c r="D67" s="176" t="s">
        <v>1187</v>
      </c>
      <c r="E67" s="177">
        <v>62</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322</v>
      </c>
      <c r="T67" s="180" t="s">
        <v>291</v>
      </c>
      <c r="U67" s="160">
        <v>0</v>
      </c>
      <c r="V67" s="160">
        <f>ROUND(E67*U67,2)</f>
        <v>0</v>
      </c>
      <c r="W67" s="160"/>
      <c r="X67" s="150"/>
      <c r="Y67" s="150"/>
      <c r="Z67" s="150"/>
      <c r="AA67" s="150"/>
      <c r="AB67" s="150"/>
      <c r="AC67" s="150"/>
      <c r="AD67" s="150"/>
      <c r="AE67" s="150"/>
      <c r="AF67" s="150"/>
      <c r="AG67" s="150" t="s">
        <v>472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2"/>
      <c r="D68" s="243"/>
      <c r="E68" s="243"/>
      <c r="F68" s="243"/>
      <c r="G68" s="243"/>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295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33.75" outlineLevel="1" x14ac:dyDescent="0.2">
      <c r="A69" s="174">
        <v>22</v>
      </c>
      <c r="B69" s="175" t="s">
        <v>2664</v>
      </c>
      <c r="C69" s="185" t="s">
        <v>2665</v>
      </c>
      <c r="D69" s="176" t="s">
        <v>0</v>
      </c>
      <c r="E69" s="177">
        <v>4</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322</v>
      </c>
      <c r="T69" s="180" t="s">
        <v>291</v>
      </c>
      <c r="U69" s="160">
        <v>0</v>
      </c>
      <c r="V69" s="160">
        <f>ROUND(E69*U69,2)</f>
        <v>0</v>
      </c>
      <c r="W69" s="160"/>
      <c r="X69" s="150"/>
      <c r="Y69" s="150"/>
      <c r="Z69" s="150"/>
      <c r="AA69" s="150"/>
      <c r="AB69" s="150"/>
      <c r="AC69" s="150"/>
      <c r="AD69" s="150"/>
      <c r="AE69" s="150"/>
      <c r="AF69" s="150"/>
      <c r="AG69" s="150" t="s">
        <v>472</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2"/>
      <c r="D70" s="243"/>
      <c r="E70" s="243"/>
      <c r="F70" s="243"/>
      <c r="G70" s="243"/>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295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4">
        <v>23</v>
      </c>
      <c r="B71" s="175" t="s">
        <v>2666</v>
      </c>
      <c r="C71" s="185" t="s">
        <v>2667</v>
      </c>
      <c r="D71" s="176" t="s">
        <v>856</v>
      </c>
      <c r="E71" s="177">
        <v>6</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322</v>
      </c>
      <c r="T71" s="180" t="s">
        <v>291</v>
      </c>
      <c r="U71" s="160">
        <v>0</v>
      </c>
      <c r="V71" s="160">
        <f>ROUND(E71*U71,2)</f>
        <v>0</v>
      </c>
      <c r="W71" s="160"/>
      <c r="X71" s="150"/>
      <c r="Y71" s="150"/>
      <c r="Z71" s="150"/>
      <c r="AA71" s="150"/>
      <c r="AB71" s="150"/>
      <c r="AC71" s="150"/>
      <c r="AD71" s="150"/>
      <c r="AE71" s="150"/>
      <c r="AF71" s="150"/>
      <c r="AG71" s="150" t="s">
        <v>472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2618</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33.75" outlineLevel="1" x14ac:dyDescent="0.2">
      <c r="A73" s="157"/>
      <c r="B73" s="158"/>
      <c r="C73" s="186" t="s">
        <v>2668</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315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33.75" outlineLevel="1" x14ac:dyDescent="0.2">
      <c r="A74" s="157"/>
      <c r="B74" s="158"/>
      <c r="C74" s="186" t="s">
        <v>2669</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315</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33.75" outlineLevel="1" x14ac:dyDescent="0.2">
      <c r="A75" s="157"/>
      <c r="B75" s="158"/>
      <c r="C75" s="186" t="s">
        <v>2670</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315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33.75" outlineLevel="1" x14ac:dyDescent="0.2">
      <c r="A76" s="157"/>
      <c r="B76" s="158"/>
      <c r="C76" s="186" t="s">
        <v>2671</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132</v>
      </c>
      <c r="D77" s="165"/>
      <c r="E77" s="166">
        <v>6</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315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295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4">
        <v>24</v>
      </c>
      <c r="B79" s="175" t="s">
        <v>2672</v>
      </c>
      <c r="C79" s="185" t="s">
        <v>2673</v>
      </c>
      <c r="D79" s="176" t="s">
        <v>856</v>
      </c>
      <c r="E79" s="177">
        <v>150</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322</v>
      </c>
      <c r="T79" s="180" t="s">
        <v>291</v>
      </c>
      <c r="U79" s="160">
        <v>0</v>
      </c>
      <c r="V79" s="160">
        <f>ROUND(E79*U79,2)</f>
        <v>0</v>
      </c>
      <c r="W79" s="160"/>
      <c r="X79" s="150"/>
      <c r="Y79" s="150"/>
      <c r="Z79" s="150"/>
      <c r="AA79" s="150"/>
      <c r="AB79" s="150"/>
      <c r="AC79" s="150"/>
      <c r="AD79" s="150"/>
      <c r="AE79" s="150"/>
      <c r="AF79" s="150"/>
      <c r="AG79" s="150" t="s">
        <v>472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2"/>
      <c r="D80" s="243"/>
      <c r="E80" s="243"/>
      <c r="F80" s="243"/>
      <c r="G80" s="243"/>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295</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25</v>
      </c>
      <c r="B81" s="175" t="s">
        <v>2674</v>
      </c>
      <c r="C81" s="185" t="s">
        <v>2675</v>
      </c>
      <c r="D81" s="176" t="s">
        <v>0</v>
      </c>
      <c r="E81" s="177">
        <v>6</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322</v>
      </c>
      <c r="T81" s="180" t="s">
        <v>291</v>
      </c>
      <c r="U81" s="160">
        <v>0</v>
      </c>
      <c r="V81" s="160">
        <f>ROUND(E81*U81,2)</f>
        <v>0</v>
      </c>
      <c r="W81" s="160"/>
      <c r="X81" s="150"/>
      <c r="Y81" s="150"/>
      <c r="Z81" s="150"/>
      <c r="AA81" s="150"/>
      <c r="AB81" s="150"/>
      <c r="AC81" s="150"/>
      <c r="AD81" s="150"/>
      <c r="AE81" s="150"/>
      <c r="AF81" s="150"/>
      <c r="AG81" s="150" t="s">
        <v>472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2"/>
      <c r="D82" s="243"/>
      <c r="E82" s="243"/>
      <c r="F82" s="243"/>
      <c r="G82" s="243"/>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295</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4">
        <v>26</v>
      </c>
      <c r="B83" s="175" t="s">
        <v>2676</v>
      </c>
      <c r="C83" s="185" t="s">
        <v>2677</v>
      </c>
      <c r="D83" s="176" t="s">
        <v>856</v>
      </c>
      <c r="E83" s="177">
        <v>50</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322</v>
      </c>
      <c r="T83" s="180" t="s">
        <v>291</v>
      </c>
      <c r="U83" s="160">
        <v>0</v>
      </c>
      <c r="V83" s="160">
        <f>ROUND(E83*U83,2)</f>
        <v>0</v>
      </c>
      <c r="W83" s="160"/>
      <c r="X83" s="150"/>
      <c r="Y83" s="150"/>
      <c r="Z83" s="150"/>
      <c r="AA83" s="150"/>
      <c r="AB83" s="150"/>
      <c r="AC83" s="150"/>
      <c r="AD83" s="150"/>
      <c r="AE83" s="150"/>
      <c r="AF83" s="150"/>
      <c r="AG83" s="150" t="s">
        <v>472</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2618</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33.75" outlineLevel="1" x14ac:dyDescent="0.2">
      <c r="A85" s="157"/>
      <c r="B85" s="158"/>
      <c r="C85" s="186" t="s">
        <v>2678</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315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33.75" outlineLevel="1" x14ac:dyDescent="0.2">
      <c r="A86" s="157"/>
      <c r="B86" s="158"/>
      <c r="C86" s="186" t="s">
        <v>2669</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ht="33.75" outlineLevel="1" x14ac:dyDescent="0.2">
      <c r="A87" s="157"/>
      <c r="B87" s="158"/>
      <c r="C87" s="186" t="s">
        <v>2670</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33.75" outlineLevel="1" x14ac:dyDescent="0.2">
      <c r="A88" s="157"/>
      <c r="B88" s="158"/>
      <c r="C88" s="186" t="s">
        <v>2671</v>
      </c>
      <c r="D88" s="165"/>
      <c r="E88" s="166"/>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1853</v>
      </c>
      <c r="D89" s="165"/>
      <c r="E89" s="166">
        <v>50</v>
      </c>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315</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46"/>
      <c r="D90" s="247"/>
      <c r="E90" s="247"/>
      <c r="F90" s="247"/>
      <c r="G90" s="247"/>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295</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ht="22.5" outlineLevel="1" x14ac:dyDescent="0.2">
      <c r="A91" s="174">
        <v>27</v>
      </c>
      <c r="B91" s="175" t="s">
        <v>2679</v>
      </c>
      <c r="C91" s="185" t="s">
        <v>2680</v>
      </c>
      <c r="D91" s="176" t="s">
        <v>856</v>
      </c>
      <c r="E91" s="177">
        <v>2</v>
      </c>
      <c r="F91" s="178"/>
      <c r="G91" s="179">
        <f>ROUND(E91*F91,2)</f>
        <v>0</v>
      </c>
      <c r="H91" s="178"/>
      <c r="I91" s="179">
        <f>ROUND(E91*H91,2)</f>
        <v>0</v>
      </c>
      <c r="J91" s="178"/>
      <c r="K91" s="179">
        <f>ROUND(E91*J91,2)</f>
        <v>0</v>
      </c>
      <c r="L91" s="179">
        <v>21</v>
      </c>
      <c r="M91" s="179">
        <f>G91*(1+L91/100)</f>
        <v>0</v>
      </c>
      <c r="N91" s="179">
        <v>0</v>
      </c>
      <c r="O91" s="179">
        <f>ROUND(E91*N91,2)</f>
        <v>0</v>
      </c>
      <c r="P91" s="179">
        <v>0</v>
      </c>
      <c r="Q91" s="179">
        <f>ROUND(E91*P91,2)</f>
        <v>0</v>
      </c>
      <c r="R91" s="179"/>
      <c r="S91" s="179" t="s">
        <v>322</v>
      </c>
      <c r="T91" s="180" t="s">
        <v>291</v>
      </c>
      <c r="U91" s="160">
        <v>0</v>
      </c>
      <c r="V91" s="160">
        <f>ROUND(E91*U91,2)</f>
        <v>0</v>
      </c>
      <c r="W91" s="160"/>
      <c r="X91" s="150"/>
      <c r="Y91" s="150"/>
      <c r="Z91" s="150"/>
      <c r="AA91" s="150"/>
      <c r="AB91" s="150"/>
      <c r="AC91" s="150"/>
      <c r="AD91" s="150"/>
      <c r="AE91" s="150"/>
      <c r="AF91" s="150"/>
      <c r="AG91" s="150" t="s">
        <v>472</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2618</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45" outlineLevel="1" x14ac:dyDescent="0.2">
      <c r="A93" s="157"/>
      <c r="B93" s="158"/>
      <c r="C93" s="186" t="s">
        <v>2681</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315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105</v>
      </c>
      <c r="D94" s="165"/>
      <c r="E94" s="166">
        <v>2</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6"/>
      <c r="D95" s="247"/>
      <c r="E95" s="247"/>
      <c r="F95" s="247"/>
      <c r="G95" s="247"/>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295</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4">
        <v>28</v>
      </c>
      <c r="B96" s="175" t="s">
        <v>2682</v>
      </c>
      <c r="C96" s="185" t="s">
        <v>2683</v>
      </c>
      <c r="D96" s="176" t="s">
        <v>856</v>
      </c>
      <c r="E96" s="177">
        <v>38</v>
      </c>
      <c r="F96" s="178"/>
      <c r="G96" s="179">
        <f>ROUND(E96*F96,2)</f>
        <v>0</v>
      </c>
      <c r="H96" s="178"/>
      <c r="I96" s="179">
        <f>ROUND(E96*H96,2)</f>
        <v>0</v>
      </c>
      <c r="J96" s="178"/>
      <c r="K96" s="179">
        <f>ROUND(E96*J96,2)</f>
        <v>0</v>
      </c>
      <c r="L96" s="179">
        <v>21</v>
      </c>
      <c r="M96" s="179">
        <f>G96*(1+L96/100)</f>
        <v>0</v>
      </c>
      <c r="N96" s="179">
        <v>0</v>
      </c>
      <c r="O96" s="179">
        <f>ROUND(E96*N96,2)</f>
        <v>0</v>
      </c>
      <c r="P96" s="179">
        <v>0</v>
      </c>
      <c r="Q96" s="179">
        <f>ROUND(E96*P96,2)</f>
        <v>0</v>
      </c>
      <c r="R96" s="179"/>
      <c r="S96" s="179" t="s">
        <v>322</v>
      </c>
      <c r="T96" s="180" t="s">
        <v>291</v>
      </c>
      <c r="U96" s="160">
        <v>0</v>
      </c>
      <c r="V96" s="160">
        <f>ROUND(E96*U96,2)</f>
        <v>0</v>
      </c>
      <c r="W96" s="160"/>
      <c r="X96" s="150"/>
      <c r="Y96" s="150"/>
      <c r="Z96" s="150"/>
      <c r="AA96" s="150"/>
      <c r="AB96" s="150"/>
      <c r="AC96" s="150"/>
      <c r="AD96" s="150"/>
      <c r="AE96" s="150"/>
      <c r="AF96" s="150"/>
      <c r="AG96" s="150" t="s">
        <v>1746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2618</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33.75" outlineLevel="1" x14ac:dyDescent="0.2">
      <c r="A98" s="157"/>
      <c r="B98" s="158"/>
      <c r="C98" s="186" t="s">
        <v>2684</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33.75" outlineLevel="1" x14ac:dyDescent="0.2">
      <c r="A99" s="157"/>
      <c r="B99" s="158"/>
      <c r="C99" s="186" t="s">
        <v>2685</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1200</v>
      </c>
      <c r="D100" s="165"/>
      <c r="E100" s="166">
        <v>38</v>
      </c>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6"/>
      <c r="D101" s="247"/>
      <c r="E101" s="247"/>
      <c r="F101" s="247"/>
      <c r="G101" s="247"/>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295</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4">
        <v>29</v>
      </c>
      <c r="B102" s="175" t="s">
        <v>2686</v>
      </c>
      <c r="C102" s="185" t="s">
        <v>2687</v>
      </c>
      <c r="D102" s="176" t="s">
        <v>856</v>
      </c>
      <c r="E102" s="177">
        <v>37</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322</v>
      </c>
      <c r="T102" s="180" t="s">
        <v>291</v>
      </c>
      <c r="U102" s="160">
        <v>0</v>
      </c>
      <c r="V102" s="160">
        <f>ROUND(E102*U102,2)</f>
        <v>0</v>
      </c>
      <c r="W102" s="160"/>
      <c r="X102" s="150"/>
      <c r="Y102" s="150"/>
      <c r="Z102" s="150"/>
      <c r="AA102" s="150"/>
      <c r="AB102" s="150"/>
      <c r="AC102" s="150"/>
      <c r="AD102" s="150"/>
      <c r="AE102" s="150"/>
      <c r="AF102" s="150"/>
      <c r="AG102" s="150" t="s">
        <v>1746</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2618</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ht="33.75" outlineLevel="1" x14ac:dyDescent="0.2">
      <c r="A104" s="157"/>
      <c r="B104" s="158"/>
      <c r="C104" s="186" t="s">
        <v>2688</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33.75" outlineLevel="1" x14ac:dyDescent="0.2">
      <c r="A105" s="157"/>
      <c r="B105" s="158"/>
      <c r="C105" s="186" t="s">
        <v>2685</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1789</v>
      </c>
      <c r="D106" s="165"/>
      <c r="E106" s="166">
        <v>37</v>
      </c>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315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6"/>
      <c r="D107" s="247"/>
      <c r="E107" s="247"/>
      <c r="F107" s="247"/>
      <c r="G107" s="247"/>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295</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4">
        <v>30</v>
      </c>
      <c r="B108" s="175" t="s">
        <v>2689</v>
      </c>
      <c r="C108" s="185" t="s">
        <v>2690</v>
      </c>
      <c r="D108" s="176" t="s">
        <v>856</v>
      </c>
      <c r="E108" s="177">
        <v>38</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c r="S108" s="179" t="s">
        <v>322</v>
      </c>
      <c r="T108" s="180" t="s">
        <v>291</v>
      </c>
      <c r="U108" s="160">
        <v>0</v>
      </c>
      <c r="V108" s="160">
        <f>ROUND(E108*U108,2)</f>
        <v>0</v>
      </c>
      <c r="W108" s="160"/>
      <c r="X108" s="150"/>
      <c r="Y108" s="150"/>
      <c r="Z108" s="150"/>
      <c r="AA108" s="150"/>
      <c r="AB108" s="150"/>
      <c r="AC108" s="150"/>
      <c r="AD108" s="150"/>
      <c r="AE108" s="150"/>
      <c r="AF108" s="150"/>
      <c r="AG108" s="150" t="s">
        <v>1746</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2618</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315</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ht="33.75" outlineLevel="1" x14ac:dyDescent="0.2">
      <c r="A110" s="157"/>
      <c r="B110" s="158"/>
      <c r="C110" s="186" t="s">
        <v>2691</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315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ht="33.75" outlineLevel="1" x14ac:dyDescent="0.2">
      <c r="A111" s="157"/>
      <c r="B111" s="158"/>
      <c r="C111" s="186" t="s">
        <v>2685</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315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1200</v>
      </c>
      <c r="D112" s="165"/>
      <c r="E112" s="166">
        <v>38</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295</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31</v>
      </c>
      <c r="B114" s="175" t="s">
        <v>2692</v>
      </c>
      <c r="C114" s="185" t="s">
        <v>2693</v>
      </c>
      <c r="D114" s="176" t="s">
        <v>856</v>
      </c>
      <c r="E114" s="177">
        <v>37</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322</v>
      </c>
      <c r="T114" s="180" t="s">
        <v>291</v>
      </c>
      <c r="U114" s="160">
        <v>0</v>
      </c>
      <c r="V114" s="160">
        <f>ROUND(E114*U114,2)</f>
        <v>0</v>
      </c>
      <c r="W114" s="160"/>
      <c r="X114" s="150"/>
      <c r="Y114" s="150"/>
      <c r="Z114" s="150"/>
      <c r="AA114" s="150"/>
      <c r="AB114" s="150"/>
      <c r="AC114" s="150"/>
      <c r="AD114" s="150"/>
      <c r="AE114" s="150"/>
      <c r="AF114" s="150"/>
      <c r="AG114" s="150" t="s">
        <v>1746</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2618</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315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ht="33.75" outlineLevel="1" x14ac:dyDescent="0.2">
      <c r="A116" s="157"/>
      <c r="B116" s="158"/>
      <c r="C116" s="186" t="s">
        <v>2694</v>
      </c>
      <c r="D116" s="165"/>
      <c r="E116" s="166"/>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315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33.75" outlineLevel="1" x14ac:dyDescent="0.2">
      <c r="A117" s="157"/>
      <c r="B117" s="158"/>
      <c r="C117" s="186" t="s">
        <v>2685</v>
      </c>
      <c r="D117" s="165"/>
      <c r="E117" s="166"/>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1789</v>
      </c>
      <c r="D118" s="165"/>
      <c r="E118" s="166">
        <v>37</v>
      </c>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6"/>
      <c r="D119" s="247"/>
      <c r="E119" s="247"/>
      <c r="F119" s="247"/>
      <c r="G119" s="247"/>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295</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2.5" outlineLevel="1" x14ac:dyDescent="0.2">
      <c r="A120" s="174">
        <v>32</v>
      </c>
      <c r="B120" s="175" t="s">
        <v>2695</v>
      </c>
      <c r="C120" s="185" t="s">
        <v>2696</v>
      </c>
      <c r="D120" s="176" t="s">
        <v>856</v>
      </c>
      <c r="E120" s="177">
        <v>3</v>
      </c>
      <c r="F120" s="178"/>
      <c r="G120" s="179">
        <f>ROUND(E120*F120,2)</f>
        <v>0</v>
      </c>
      <c r="H120" s="178"/>
      <c r="I120" s="179">
        <f>ROUND(E120*H120,2)</f>
        <v>0</v>
      </c>
      <c r="J120" s="178"/>
      <c r="K120" s="179">
        <f>ROUND(E120*J120,2)</f>
        <v>0</v>
      </c>
      <c r="L120" s="179">
        <v>21</v>
      </c>
      <c r="M120" s="179">
        <f>G120*(1+L120/100)</f>
        <v>0</v>
      </c>
      <c r="N120" s="179">
        <v>0</v>
      </c>
      <c r="O120" s="179">
        <f>ROUND(E120*N120,2)</f>
        <v>0</v>
      </c>
      <c r="P120" s="179">
        <v>0</v>
      </c>
      <c r="Q120" s="179">
        <f>ROUND(E120*P120,2)</f>
        <v>0</v>
      </c>
      <c r="R120" s="179"/>
      <c r="S120" s="179" t="s">
        <v>322</v>
      </c>
      <c r="T120" s="180" t="s">
        <v>291</v>
      </c>
      <c r="U120" s="160">
        <v>0</v>
      </c>
      <c r="V120" s="160">
        <f>ROUND(E120*U120,2)</f>
        <v>0</v>
      </c>
      <c r="W120" s="160"/>
      <c r="X120" s="150"/>
      <c r="Y120" s="150"/>
      <c r="Z120" s="150"/>
      <c r="AA120" s="150"/>
      <c r="AB120" s="150"/>
      <c r="AC120" s="150"/>
      <c r="AD120" s="150"/>
      <c r="AE120" s="150"/>
      <c r="AF120" s="150"/>
      <c r="AG120" s="150" t="s">
        <v>1746</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2618</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114</v>
      </c>
      <c r="D122" s="165"/>
      <c r="E122" s="166">
        <v>3</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6"/>
      <c r="D123" s="247"/>
      <c r="E123" s="247"/>
      <c r="F123" s="247"/>
      <c r="G123" s="247"/>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295</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74">
        <v>33</v>
      </c>
      <c r="B124" s="175" t="s">
        <v>2697</v>
      </c>
      <c r="C124" s="185" t="s">
        <v>2698</v>
      </c>
      <c r="D124" s="176" t="s">
        <v>856</v>
      </c>
      <c r="E124" s="177">
        <v>150</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c r="S124" s="179" t="s">
        <v>322</v>
      </c>
      <c r="T124" s="180" t="s">
        <v>291</v>
      </c>
      <c r="U124" s="160">
        <v>0</v>
      </c>
      <c r="V124" s="160">
        <f>ROUND(E124*U124,2)</f>
        <v>0</v>
      </c>
      <c r="W124" s="160"/>
      <c r="X124" s="150"/>
      <c r="Y124" s="150"/>
      <c r="Z124" s="150"/>
      <c r="AA124" s="150"/>
      <c r="AB124" s="150"/>
      <c r="AC124" s="150"/>
      <c r="AD124" s="150"/>
      <c r="AE124" s="150"/>
      <c r="AF124" s="150"/>
      <c r="AG124" s="150" t="s">
        <v>1746</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2"/>
      <c r="D125" s="243"/>
      <c r="E125" s="243"/>
      <c r="F125" s="243"/>
      <c r="G125" s="243"/>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295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4">
        <v>34</v>
      </c>
      <c r="B126" s="175" t="s">
        <v>2699</v>
      </c>
      <c r="C126" s="185" t="s">
        <v>2700</v>
      </c>
      <c r="D126" s="176" t="s">
        <v>856</v>
      </c>
      <c r="E126" s="177">
        <v>150</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322</v>
      </c>
      <c r="T126" s="180" t="s">
        <v>291</v>
      </c>
      <c r="U126" s="160">
        <v>0</v>
      </c>
      <c r="V126" s="160">
        <f>ROUND(E126*U126,2)</f>
        <v>0</v>
      </c>
      <c r="W126" s="160"/>
      <c r="X126" s="150"/>
      <c r="Y126" s="150"/>
      <c r="Z126" s="150"/>
      <c r="AA126" s="150"/>
      <c r="AB126" s="150"/>
      <c r="AC126" s="150"/>
      <c r="AD126" s="150"/>
      <c r="AE126" s="150"/>
      <c r="AF126" s="150"/>
      <c r="AG126" s="150" t="s">
        <v>1746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2618</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315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649</v>
      </c>
      <c r="D128" s="165"/>
      <c r="E128" s="166">
        <v>150</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315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295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35</v>
      </c>
      <c r="B130" s="175" t="s">
        <v>2701</v>
      </c>
      <c r="C130" s="185" t="s">
        <v>2702</v>
      </c>
      <c r="D130" s="176" t="s">
        <v>856</v>
      </c>
      <c r="E130" s="177">
        <v>1</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322</v>
      </c>
      <c r="T130" s="180" t="s">
        <v>291</v>
      </c>
      <c r="U130" s="160">
        <v>0</v>
      </c>
      <c r="V130" s="160">
        <f>ROUND(E130*U130,2)</f>
        <v>0</v>
      </c>
      <c r="W130" s="160"/>
      <c r="X130" s="150"/>
      <c r="Y130" s="150"/>
      <c r="Z130" s="150"/>
      <c r="AA130" s="150"/>
      <c r="AB130" s="150"/>
      <c r="AC130" s="150"/>
      <c r="AD130" s="150"/>
      <c r="AE130" s="150"/>
      <c r="AF130" s="150"/>
      <c r="AG130" s="150" t="s">
        <v>1746</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2703</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33.75" outlineLevel="1" x14ac:dyDescent="0.2">
      <c r="A132" s="157"/>
      <c r="B132" s="158"/>
      <c r="C132" s="186" t="s">
        <v>2704</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ht="33.75" outlineLevel="1" x14ac:dyDescent="0.2">
      <c r="A133" s="157"/>
      <c r="B133" s="158"/>
      <c r="C133" s="186" t="s">
        <v>2705</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92</v>
      </c>
      <c r="D134" s="165"/>
      <c r="E134" s="166">
        <v>1</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46"/>
      <c r="D135" s="247"/>
      <c r="E135" s="247"/>
      <c r="F135" s="247"/>
      <c r="G135" s="247"/>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295</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22.5" outlineLevel="1" x14ac:dyDescent="0.2">
      <c r="A136" s="174">
        <v>36</v>
      </c>
      <c r="B136" s="175" t="s">
        <v>2706</v>
      </c>
      <c r="C136" s="185" t="s">
        <v>2707</v>
      </c>
      <c r="D136" s="176" t="s">
        <v>856</v>
      </c>
      <c r="E136" s="177">
        <v>1</v>
      </c>
      <c r="F136" s="178"/>
      <c r="G136" s="179">
        <f>ROUND(E136*F136,2)</f>
        <v>0</v>
      </c>
      <c r="H136" s="178"/>
      <c r="I136" s="179">
        <f>ROUND(E136*H136,2)</f>
        <v>0</v>
      </c>
      <c r="J136" s="178"/>
      <c r="K136" s="179">
        <f>ROUND(E136*J136,2)</f>
        <v>0</v>
      </c>
      <c r="L136" s="179">
        <v>21</v>
      </c>
      <c r="M136" s="179">
        <f>G136*(1+L136/100)</f>
        <v>0</v>
      </c>
      <c r="N136" s="179">
        <v>0</v>
      </c>
      <c r="O136" s="179">
        <f>ROUND(E136*N136,2)</f>
        <v>0</v>
      </c>
      <c r="P136" s="179">
        <v>0</v>
      </c>
      <c r="Q136" s="179">
        <f>ROUND(E136*P136,2)</f>
        <v>0</v>
      </c>
      <c r="R136" s="179"/>
      <c r="S136" s="179" t="s">
        <v>322</v>
      </c>
      <c r="T136" s="180" t="s">
        <v>291</v>
      </c>
      <c r="U136" s="160">
        <v>0</v>
      </c>
      <c r="V136" s="160">
        <f>ROUND(E136*U136,2)</f>
        <v>0</v>
      </c>
      <c r="W136" s="160"/>
      <c r="X136" s="150"/>
      <c r="Y136" s="150"/>
      <c r="Z136" s="150"/>
      <c r="AA136" s="150"/>
      <c r="AB136" s="150"/>
      <c r="AC136" s="150"/>
      <c r="AD136" s="150"/>
      <c r="AE136" s="150"/>
      <c r="AF136" s="150"/>
      <c r="AG136" s="150" t="s">
        <v>1746</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2"/>
      <c r="D137" s="243"/>
      <c r="E137" s="243"/>
      <c r="F137" s="243"/>
      <c r="G137" s="243"/>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295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37</v>
      </c>
      <c r="B138" s="175" t="s">
        <v>2708</v>
      </c>
      <c r="C138" s="185" t="s">
        <v>2709</v>
      </c>
      <c r="D138" s="176" t="s">
        <v>856</v>
      </c>
      <c r="E138" s="177">
        <v>8</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322</v>
      </c>
      <c r="T138" s="180" t="s">
        <v>291</v>
      </c>
      <c r="U138" s="160">
        <v>0</v>
      </c>
      <c r="V138" s="160">
        <f>ROUND(E138*U138,2)</f>
        <v>0</v>
      </c>
      <c r="W138" s="160"/>
      <c r="X138" s="150"/>
      <c r="Y138" s="150"/>
      <c r="Z138" s="150"/>
      <c r="AA138" s="150"/>
      <c r="AB138" s="150"/>
      <c r="AC138" s="150"/>
      <c r="AD138" s="150"/>
      <c r="AE138" s="150"/>
      <c r="AF138" s="150"/>
      <c r="AG138" s="150" t="s">
        <v>1746</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2618</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45" outlineLevel="1" x14ac:dyDescent="0.2">
      <c r="A140" s="157"/>
      <c r="B140" s="158"/>
      <c r="C140" s="186" t="s">
        <v>2710</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33.75" outlineLevel="1" x14ac:dyDescent="0.2">
      <c r="A141" s="157"/>
      <c r="B141" s="158"/>
      <c r="C141" s="186" t="s">
        <v>2711</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ht="33.75" outlineLevel="1" x14ac:dyDescent="0.2">
      <c r="A142" s="157"/>
      <c r="B142" s="158"/>
      <c r="C142" s="186" t="s">
        <v>2712</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139</v>
      </c>
      <c r="D143" s="165"/>
      <c r="E143" s="166">
        <v>8</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6"/>
      <c r="D144" s="247"/>
      <c r="E144" s="247"/>
      <c r="F144" s="247"/>
      <c r="G144" s="247"/>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295</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ht="33.75" outlineLevel="1" x14ac:dyDescent="0.2">
      <c r="A145" s="174">
        <v>38</v>
      </c>
      <c r="B145" s="175" t="s">
        <v>2713</v>
      </c>
      <c r="C145" s="185" t="s">
        <v>2714</v>
      </c>
      <c r="D145" s="176" t="s">
        <v>0</v>
      </c>
      <c r="E145" s="177">
        <v>5</v>
      </c>
      <c r="F145" s="178"/>
      <c r="G145" s="179">
        <f>ROUND(E145*F145,2)</f>
        <v>0</v>
      </c>
      <c r="H145" s="178"/>
      <c r="I145" s="179">
        <f>ROUND(E145*H145,2)</f>
        <v>0</v>
      </c>
      <c r="J145" s="178"/>
      <c r="K145" s="179">
        <f>ROUND(E145*J145,2)</f>
        <v>0</v>
      </c>
      <c r="L145" s="179">
        <v>21</v>
      </c>
      <c r="M145" s="179">
        <f>G145*(1+L145/100)</f>
        <v>0</v>
      </c>
      <c r="N145" s="179">
        <v>0</v>
      </c>
      <c r="O145" s="179">
        <f>ROUND(E145*N145,2)</f>
        <v>0</v>
      </c>
      <c r="P145" s="179">
        <v>0</v>
      </c>
      <c r="Q145" s="179">
        <f>ROUND(E145*P145,2)</f>
        <v>0</v>
      </c>
      <c r="R145" s="179"/>
      <c r="S145" s="179" t="s">
        <v>322</v>
      </c>
      <c r="T145" s="180" t="s">
        <v>291</v>
      </c>
      <c r="U145" s="160">
        <v>0</v>
      </c>
      <c r="V145" s="160">
        <f>ROUND(E145*U145,2)</f>
        <v>0</v>
      </c>
      <c r="W145" s="160"/>
      <c r="X145" s="150"/>
      <c r="Y145" s="150"/>
      <c r="Z145" s="150"/>
      <c r="AA145" s="150"/>
      <c r="AB145" s="150"/>
      <c r="AC145" s="150"/>
      <c r="AD145" s="150"/>
      <c r="AE145" s="150"/>
      <c r="AF145" s="150"/>
      <c r="AG145" s="150" t="s">
        <v>1746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2"/>
      <c r="D146" s="243"/>
      <c r="E146" s="243"/>
      <c r="F146" s="243"/>
      <c r="G146" s="243"/>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295</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2.5" outlineLevel="1" x14ac:dyDescent="0.2">
      <c r="A147" s="174">
        <v>39</v>
      </c>
      <c r="B147" s="175" t="s">
        <v>2715</v>
      </c>
      <c r="C147" s="185" t="s">
        <v>2716</v>
      </c>
      <c r="D147" s="176" t="s">
        <v>856</v>
      </c>
      <c r="E147" s="177">
        <v>10</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322</v>
      </c>
      <c r="T147" s="180" t="s">
        <v>291</v>
      </c>
      <c r="U147" s="160">
        <v>0</v>
      </c>
      <c r="V147" s="160">
        <f>ROUND(E147*U147,2)</f>
        <v>0</v>
      </c>
      <c r="W147" s="160"/>
      <c r="X147" s="150"/>
      <c r="Y147" s="150"/>
      <c r="Z147" s="150"/>
      <c r="AA147" s="150"/>
      <c r="AB147" s="150"/>
      <c r="AC147" s="150"/>
      <c r="AD147" s="150"/>
      <c r="AE147" s="150"/>
      <c r="AF147" s="150"/>
      <c r="AG147" s="150" t="s">
        <v>1746</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2618</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ht="33.75" outlineLevel="1" x14ac:dyDescent="0.2">
      <c r="A149" s="157"/>
      <c r="B149" s="158"/>
      <c r="C149" s="186" t="s">
        <v>2717</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ht="33.75" outlineLevel="1" x14ac:dyDescent="0.2">
      <c r="A150" s="157"/>
      <c r="B150" s="158"/>
      <c r="C150" s="186" t="s">
        <v>2718</v>
      </c>
      <c r="D150" s="165"/>
      <c r="E150" s="166"/>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315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33.75" outlineLevel="1" x14ac:dyDescent="0.2">
      <c r="A151" s="157"/>
      <c r="B151" s="158"/>
      <c r="C151" s="186" t="s">
        <v>2719</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ht="22.5" outlineLevel="1" x14ac:dyDescent="0.2">
      <c r="A152" s="157"/>
      <c r="B152" s="158"/>
      <c r="C152" s="186" t="s">
        <v>2720</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101</v>
      </c>
      <c r="D153" s="165"/>
      <c r="E153" s="166">
        <v>10</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6"/>
      <c r="D154" s="247"/>
      <c r="E154" s="247"/>
      <c r="F154" s="247"/>
      <c r="G154" s="247"/>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295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ht="22.5" outlineLevel="1" x14ac:dyDescent="0.2">
      <c r="A155" s="174">
        <v>40</v>
      </c>
      <c r="B155" s="175" t="s">
        <v>2721</v>
      </c>
      <c r="C155" s="185" t="s">
        <v>2722</v>
      </c>
      <c r="D155" s="176" t="s">
        <v>856</v>
      </c>
      <c r="E155" s="177">
        <v>24</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322</v>
      </c>
      <c r="T155" s="180" t="s">
        <v>291</v>
      </c>
      <c r="U155" s="160">
        <v>0</v>
      </c>
      <c r="V155" s="160">
        <f>ROUND(E155*U155,2)</f>
        <v>0</v>
      </c>
      <c r="W155" s="160"/>
      <c r="X155" s="150"/>
      <c r="Y155" s="150"/>
      <c r="Z155" s="150"/>
      <c r="AA155" s="150"/>
      <c r="AB155" s="150"/>
      <c r="AC155" s="150"/>
      <c r="AD155" s="150"/>
      <c r="AE155" s="150"/>
      <c r="AF155" s="150"/>
      <c r="AG155" s="150" t="s">
        <v>1746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2618</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ht="33.75" outlineLevel="1" x14ac:dyDescent="0.2">
      <c r="A157" s="157"/>
      <c r="B157" s="158"/>
      <c r="C157" s="186" t="s">
        <v>2723</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33.75" outlineLevel="1" x14ac:dyDescent="0.2">
      <c r="A158" s="157"/>
      <c r="B158" s="158"/>
      <c r="C158" s="186" t="s">
        <v>2724</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315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ht="33.75" outlineLevel="1" x14ac:dyDescent="0.2">
      <c r="A159" s="157"/>
      <c r="B159" s="158"/>
      <c r="C159" s="186" t="s">
        <v>2725</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2726</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690</v>
      </c>
      <c r="D161" s="165"/>
      <c r="E161" s="166">
        <v>24</v>
      </c>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6"/>
      <c r="D162" s="247"/>
      <c r="E162" s="247"/>
      <c r="F162" s="247"/>
      <c r="G162" s="247"/>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295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2.5" outlineLevel="1" x14ac:dyDescent="0.2">
      <c r="A163" s="174">
        <v>41</v>
      </c>
      <c r="B163" s="175" t="s">
        <v>2727</v>
      </c>
      <c r="C163" s="185" t="s">
        <v>2728</v>
      </c>
      <c r="D163" s="176" t="s">
        <v>856</v>
      </c>
      <c r="E163" s="177">
        <v>150</v>
      </c>
      <c r="F163" s="178"/>
      <c r="G163" s="179">
        <f>ROUND(E163*F163,2)</f>
        <v>0</v>
      </c>
      <c r="H163" s="178"/>
      <c r="I163" s="179">
        <f>ROUND(E163*H163,2)</f>
        <v>0</v>
      </c>
      <c r="J163" s="178"/>
      <c r="K163" s="179">
        <f>ROUND(E163*J163,2)</f>
        <v>0</v>
      </c>
      <c r="L163" s="179">
        <v>21</v>
      </c>
      <c r="M163" s="179">
        <f>G163*(1+L163/100)</f>
        <v>0</v>
      </c>
      <c r="N163" s="179">
        <v>0</v>
      </c>
      <c r="O163" s="179">
        <f>ROUND(E163*N163,2)</f>
        <v>0</v>
      </c>
      <c r="P163" s="179">
        <v>0</v>
      </c>
      <c r="Q163" s="179">
        <f>ROUND(E163*P163,2)</f>
        <v>0</v>
      </c>
      <c r="R163" s="179"/>
      <c r="S163" s="179" t="s">
        <v>322</v>
      </c>
      <c r="T163" s="180" t="s">
        <v>291</v>
      </c>
      <c r="U163" s="160">
        <v>0</v>
      </c>
      <c r="V163" s="160">
        <f>ROUND(E163*U163,2)</f>
        <v>0</v>
      </c>
      <c r="W163" s="160"/>
      <c r="X163" s="150"/>
      <c r="Y163" s="150"/>
      <c r="Z163" s="150"/>
      <c r="AA163" s="150"/>
      <c r="AB163" s="150"/>
      <c r="AC163" s="150"/>
      <c r="AD163" s="150"/>
      <c r="AE163" s="150"/>
      <c r="AF163" s="150"/>
      <c r="AG163" s="150" t="s">
        <v>1746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2618</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33.75" outlineLevel="1" x14ac:dyDescent="0.2">
      <c r="A165" s="157"/>
      <c r="B165" s="158"/>
      <c r="C165" s="186" t="s">
        <v>2729</v>
      </c>
      <c r="D165" s="165"/>
      <c r="E165" s="166"/>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315</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22.5" outlineLevel="1" x14ac:dyDescent="0.2">
      <c r="A166" s="157"/>
      <c r="B166" s="158"/>
      <c r="C166" s="186" t="s">
        <v>2730</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315</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649</v>
      </c>
      <c r="D167" s="165"/>
      <c r="E167" s="166">
        <v>150</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315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46"/>
      <c r="D168" s="247"/>
      <c r="E168" s="247"/>
      <c r="F168" s="247"/>
      <c r="G168" s="247"/>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295</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x14ac:dyDescent="0.2">
      <c r="A169" s="168" t="s">
        <v>285</v>
      </c>
      <c r="B169" s="169" t="s">
        <v>112</v>
      </c>
      <c r="C169" s="184" t="s">
        <v>113</v>
      </c>
      <c r="D169" s="170"/>
      <c r="E169" s="171"/>
      <c r="F169" s="172"/>
      <c r="G169" s="172">
        <f>SUMIF(AG170:AG213,"&lt;&gt;NOR",G170:G213)</f>
        <v>0</v>
      </c>
      <c r="H169" s="172"/>
      <c r="I169" s="172">
        <f>SUM(I170:I213)</f>
        <v>0</v>
      </c>
      <c r="J169" s="172"/>
      <c r="K169" s="172">
        <f>SUM(K170:K213)</f>
        <v>0</v>
      </c>
      <c r="L169" s="172"/>
      <c r="M169" s="172">
        <f>SUM(M170:M213)</f>
        <v>0</v>
      </c>
      <c r="N169" s="172"/>
      <c r="O169" s="172">
        <f>SUM(O170:O213)</f>
        <v>0</v>
      </c>
      <c r="P169" s="172"/>
      <c r="Q169" s="172">
        <f>SUM(Q170:Q213)</f>
        <v>0</v>
      </c>
      <c r="R169" s="172"/>
      <c r="S169" s="172"/>
      <c r="T169" s="173"/>
      <c r="U169" s="167"/>
      <c r="V169" s="167">
        <f>SUM(V170:V213)</f>
        <v>0</v>
      </c>
      <c r="W169" s="167"/>
      <c r="AG169" t="s">
        <v>286</v>
      </c>
    </row>
    <row r="170" spans="1:60" outlineLevel="1" x14ac:dyDescent="0.2">
      <c r="A170" s="174">
        <v>42</v>
      </c>
      <c r="B170" s="175" t="s">
        <v>2731</v>
      </c>
      <c r="C170" s="185" t="s">
        <v>2732</v>
      </c>
      <c r="D170" s="176" t="s">
        <v>856</v>
      </c>
      <c r="E170" s="177">
        <v>1</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c r="S170" s="179" t="s">
        <v>322</v>
      </c>
      <c r="T170" s="180" t="s">
        <v>291</v>
      </c>
      <c r="U170" s="160">
        <v>0</v>
      </c>
      <c r="V170" s="160">
        <f>ROUND(E170*U170,2)</f>
        <v>0</v>
      </c>
      <c r="W170" s="160"/>
      <c r="X170" s="150"/>
      <c r="Y170" s="150"/>
      <c r="Z170" s="150"/>
      <c r="AA170" s="150"/>
      <c r="AB170" s="150"/>
      <c r="AC170" s="150"/>
      <c r="AD170" s="150"/>
      <c r="AE170" s="150"/>
      <c r="AF170" s="150"/>
      <c r="AG170" s="150" t="s">
        <v>472</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2"/>
      <c r="D171" s="243"/>
      <c r="E171" s="243"/>
      <c r="F171" s="243"/>
      <c r="G171" s="243"/>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295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43</v>
      </c>
      <c r="B172" s="175" t="s">
        <v>2733</v>
      </c>
      <c r="C172" s="185" t="s">
        <v>2657</v>
      </c>
      <c r="D172" s="176" t="s">
        <v>856</v>
      </c>
      <c r="E172" s="177">
        <v>8</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322</v>
      </c>
      <c r="T172" s="180" t="s">
        <v>291</v>
      </c>
      <c r="U172" s="160">
        <v>0</v>
      </c>
      <c r="V172" s="160">
        <f>ROUND(E172*U172,2)</f>
        <v>0</v>
      </c>
      <c r="W172" s="160"/>
      <c r="X172" s="150"/>
      <c r="Y172" s="150"/>
      <c r="Z172" s="150"/>
      <c r="AA172" s="150"/>
      <c r="AB172" s="150"/>
      <c r="AC172" s="150"/>
      <c r="AD172" s="150"/>
      <c r="AE172" s="150"/>
      <c r="AF172" s="150"/>
      <c r="AG172" s="150" t="s">
        <v>472</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2618</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139</v>
      </c>
      <c r="D174" s="165"/>
      <c r="E174" s="166">
        <v>8</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315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295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44</v>
      </c>
      <c r="B176" s="175" t="s">
        <v>2734</v>
      </c>
      <c r="C176" s="185" t="s">
        <v>2659</v>
      </c>
      <c r="D176" s="176" t="s">
        <v>856</v>
      </c>
      <c r="E176" s="177">
        <v>1</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322</v>
      </c>
      <c r="T176" s="180" t="s">
        <v>291</v>
      </c>
      <c r="U176" s="160">
        <v>0</v>
      </c>
      <c r="V176" s="160">
        <f>ROUND(E176*U176,2)</f>
        <v>0</v>
      </c>
      <c r="W176" s="160"/>
      <c r="X176" s="150"/>
      <c r="Y176" s="150"/>
      <c r="Z176" s="150"/>
      <c r="AA176" s="150"/>
      <c r="AB176" s="150"/>
      <c r="AC176" s="150"/>
      <c r="AD176" s="150"/>
      <c r="AE176" s="150"/>
      <c r="AF176" s="150"/>
      <c r="AG176" s="150" t="s">
        <v>472</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2618</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92</v>
      </c>
      <c r="D178" s="165"/>
      <c r="E178" s="166">
        <v>1</v>
      </c>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315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6"/>
      <c r="D179" s="247"/>
      <c r="E179" s="247"/>
      <c r="F179" s="247"/>
      <c r="G179" s="247"/>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295</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74">
        <v>45</v>
      </c>
      <c r="B180" s="175" t="s">
        <v>2735</v>
      </c>
      <c r="C180" s="185" t="s">
        <v>2661</v>
      </c>
      <c r="D180" s="176" t="s">
        <v>1187</v>
      </c>
      <c r="E180" s="177">
        <v>18</v>
      </c>
      <c r="F180" s="178"/>
      <c r="G180" s="179">
        <f>ROUND(E180*F180,2)</f>
        <v>0</v>
      </c>
      <c r="H180" s="178"/>
      <c r="I180" s="179">
        <f>ROUND(E180*H180,2)</f>
        <v>0</v>
      </c>
      <c r="J180" s="178"/>
      <c r="K180" s="179">
        <f>ROUND(E180*J180,2)</f>
        <v>0</v>
      </c>
      <c r="L180" s="179">
        <v>21</v>
      </c>
      <c r="M180" s="179">
        <f>G180*(1+L180/100)</f>
        <v>0</v>
      </c>
      <c r="N180" s="179">
        <v>0</v>
      </c>
      <c r="O180" s="179">
        <f>ROUND(E180*N180,2)</f>
        <v>0</v>
      </c>
      <c r="P180" s="179">
        <v>0</v>
      </c>
      <c r="Q180" s="179">
        <f>ROUND(E180*P180,2)</f>
        <v>0</v>
      </c>
      <c r="R180" s="179"/>
      <c r="S180" s="179" t="s">
        <v>322</v>
      </c>
      <c r="T180" s="180" t="s">
        <v>291</v>
      </c>
      <c r="U180" s="160">
        <v>0</v>
      </c>
      <c r="V180" s="160">
        <f>ROUND(E180*U180,2)</f>
        <v>0</v>
      </c>
      <c r="W180" s="160"/>
      <c r="X180" s="150"/>
      <c r="Y180" s="150"/>
      <c r="Z180" s="150"/>
      <c r="AA180" s="150"/>
      <c r="AB180" s="150"/>
      <c r="AC180" s="150"/>
      <c r="AD180" s="150"/>
      <c r="AE180" s="150"/>
      <c r="AF180" s="150"/>
      <c r="AG180" s="150" t="s">
        <v>472</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2"/>
      <c r="D181" s="243"/>
      <c r="E181" s="243"/>
      <c r="F181" s="243"/>
      <c r="G181" s="243"/>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295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46</v>
      </c>
      <c r="B182" s="175" t="s">
        <v>2736</v>
      </c>
      <c r="C182" s="185" t="s">
        <v>2663</v>
      </c>
      <c r="D182" s="176" t="s">
        <v>1187</v>
      </c>
      <c r="E182" s="177">
        <v>16</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322</v>
      </c>
      <c r="T182" s="180" t="s">
        <v>291</v>
      </c>
      <c r="U182" s="160">
        <v>0</v>
      </c>
      <c r="V182" s="160">
        <f>ROUND(E182*U182,2)</f>
        <v>0</v>
      </c>
      <c r="W182" s="160"/>
      <c r="X182" s="150"/>
      <c r="Y182" s="150"/>
      <c r="Z182" s="150"/>
      <c r="AA182" s="150"/>
      <c r="AB182" s="150"/>
      <c r="AC182" s="150"/>
      <c r="AD182" s="150"/>
      <c r="AE182" s="150"/>
      <c r="AF182" s="150"/>
      <c r="AG182" s="150" t="s">
        <v>472</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2"/>
      <c r="D183" s="243"/>
      <c r="E183" s="243"/>
      <c r="F183" s="243"/>
      <c r="G183" s="243"/>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295</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33.75" outlineLevel="1" x14ac:dyDescent="0.2">
      <c r="A184" s="174">
        <v>47</v>
      </c>
      <c r="B184" s="175" t="s">
        <v>2737</v>
      </c>
      <c r="C184" s="185" t="s">
        <v>2665</v>
      </c>
      <c r="D184" s="176" t="s">
        <v>0</v>
      </c>
      <c r="E184" s="177">
        <v>4</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322</v>
      </c>
      <c r="T184" s="180" t="s">
        <v>291</v>
      </c>
      <c r="U184" s="160">
        <v>0</v>
      </c>
      <c r="V184" s="160">
        <f>ROUND(E184*U184,2)</f>
        <v>0</v>
      </c>
      <c r="W184" s="160"/>
      <c r="X184" s="150"/>
      <c r="Y184" s="150"/>
      <c r="Z184" s="150"/>
      <c r="AA184" s="150"/>
      <c r="AB184" s="150"/>
      <c r="AC184" s="150"/>
      <c r="AD184" s="150"/>
      <c r="AE184" s="150"/>
      <c r="AF184" s="150"/>
      <c r="AG184" s="150" t="s">
        <v>472</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2"/>
      <c r="D185" s="243"/>
      <c r="E185" s="243"/>
      <c r="F185" s="243"/>
      <c r="G185" s="243"/>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295</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48</v>
      </c>
      <c r="B186" s="175" t="s">
        <v>2738</v>
      </c>
      <c r="C186" s="185" t="s">
        <v>2675</v>
      </c>
      <c r="D186" s="176" t="s">
        <v>0</v>
      </c>
      <c r="E186" s="177">
        <v>6</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322</v>
      </c>
      <c r="T186" s="180" t="s">
        <v>291</v>
      </c>
      <c r="U186" s="160">
        <v>0</v>
      </c>
      <c r="V186" s="160">
        <f>ROUND(E186*U186,2)</f>
        <v>0</v>
      </c>
      <c r="W186" s="160"/>
      <c r="X186" s="150"/>
      <c r="Y186" s="150"/>
      <c r="Z186" s="150"/>
      <c r="AA186" s="150"/>
      <c r="AB186" s="150"/>
      <c r="AC186" s="150"/>
      <c r="AD186" s="150"/>
      <c r="AE186" s="150"/>
      <c r="AF186" s="150"/>
      <c r="AG186" s="150" t="s">
        <v>472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2"/>
      <c r="D187" s="243"/>
      <c r="E187" s="243"/>
      <c r="F187" s="243"/>
      <c r="G187" s="243"/>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295</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49</v>
      </c>
      <c r="B188" s="175" t="s">
        <v>2739</v>
      </c>
      <c r="C188" s="185" t="s">
        <v>2740</v>
      </c>
      <c r="D188" s="176" t="s">
        <v>856</v>
      </c>
      <c r="E188" s="177">
        <v>1</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322</v>
      </c>
      <c r="T188" s="180" t="s">
        <v>291</v>
      </c>
      <c r="U188" s="160">
        <v>0</v>
      </c>
      <c r="V188" s="160">
        <f>ROUND(E188*U188,2)</f>
        <v>0</v>
      </c>
      <c r="W188" s="160"/>
      <c r="X188" s="150"/>
      <c r="Y188" s="150"/>
      <c r="Z188" s="150"/>
      <c r="AA188" s="150"/>
      <c r="AB188" s="150"/>
      <c r="AC188" s="150"/>
      <c r="AD188" s="150"/>
      <c r="AE188" s="150"/>
      <c r="AF188" s="150"/>
      <c r="AG188" s="150" t="s">
        <v>472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2618</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315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92</v>
      </c>
      <c r="D190" s="165"/>
      <c r="E190" s="166">
        <v>1</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295</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ht="22.5" outlineLevel="1" x14ac:dyDescent="0.2">
      <c r="A192" s="174">
        <v>50</v>
      </c>
      <c r="B192" s="175" t="s">
        <v>2741</v>
      </c>
      <c r="C192" s="185" t="s">
        <v>2639</v>
      </c>
      <c r="D192" s="176" t="s">
        <v>432</v>
      </c>
      <c r="E192" s="177">
        <v>40</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322</v>
      </c>
      <c r="T192" s="180" t="s">
        <v>291</v>
      </c>
      <c r="U192" s="160">
        <v>0</v>
      </c>
      <c r="V192" s="160">
        <f>ROUND(E192*U192,2)</f>
        <v>0</v>
      </c>
      <c r="W192" s="160"/>
      <c r="X192" s="150"/>
      <c r="Y192" s="150"/>
      <c r="Z192" s="150"/>
      <c r="AA192" s="150"/>
      <c r="AB192" s="150"/>
      <c r="AC192" s="150"/>
      <c r="AD192" s="150"/>
      <c r="AE192" s="150"/>
      <c r="AF192" s="150"/>
      <c r="AG192" s="150" t="s">
        <v>472</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2618</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315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2742</v>
      </c>
      <c r="D194" s="165"/>
      <c r="E194" s="166">
        <v>40</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295</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51</v>
      </c>
      <c r="B196" s="175" t="s">
        <v>2743</v>
      </c>
      <c r="C196" s="185" t="s">
        <v>2641</v>
      </c>
      <c r="D196" s="176" t="s">
        <v>856</v>
      </c>
      <c r="E196" s="177">
        <v>4</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322</v>
      </c>
      <c r="T196" s="180" t="s">
        <v>291</v>
      </c>
      <c r="U196" s="160">
        <v>0</v>
      </c>
      <c r="V196" s="160">
        <f>ROUND(E196*U196,2)</f>
        <v>0</v>
      </c>
      <c r="W196" s="160"/>
      <c r="X196" s="150"/>
      <c r="Y196" s="150"/>
      <c r="Z196" s="150"/>
      <c r="AA196" s="150"/>
      <c r="AB196" s="150"/>
      <c r="AC196" s="150"/>
      <c r="AD196" s="150"/>
      <c r="AE196" s="150"/>
      <c r="AF196" s="150"/>
      <c r="AG196" s="150" t="s">
        <v>472</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2"/>
      <c r="D197" s="243"/>
      <c r="E197" s="243"/>
      <c r="F197" s="243"/>
      <c r="G197" s="243"/>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295</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74">
        <v>52</v>
      </c>
      <c r="B198" s="175" t="s">
        <v>2744</v>
      </c>
      <c r="C198" s="185" t="s">
        <v>2643</v>
      </c>
      <c r="D198" s="176" t="s">
        <v>432</v>
      </c>
      <c r="E198" s="177">
        <v>28</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c r="S198" s="179" t="s">
        <v>322</v>
      </c>
      <c r="T198" s="180" t="s">
        <v>291</v>
      </c>
      <c r="U198" s="160">
        <v>0</v>
      </c>
      <c r="V198" s="160">
        <f>ROUND(E198*U198,2)</f>
        <v>0</v>
      </c>
      <c r="W198" s="160"/>
      <c r="X198" s="150"/>
      <c r="Y198" s="150"/>
      <c r="Z198" s="150"/>
      <c r="AA198" s="150"/>
      <c r="AB198" s="150"/>
      <c r="AC198" s="150"/>
      <c r="AD198" s="150"/>
      <c r="AE198" s="150"/>
      <c r="AF198" s="150"/>
      <c r="AG198" s="150" t="s">
        <v>472</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2"/>
      <c r="D199" s="243"/>
      <c r="E199" s="243"/>
      <c r="F199" s="243"/>
      <c r="G199" s="243"/>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295</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4">
        <v>53</v>
      </c>
      <c r="B200" s="175" t="s">
        <v>2745</v>
      </c>
      <c r="C200" s="185" t="s">
        <v>2653</v>
      </c>
      <c r="D200" s="176" t="s">
        <v>856</v>
      </c>
      <c r="E200" s="177">
        <v>16</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322</v>
      </c>
      <c r="T200" s="180" t="s">
        <v>291</v>
      </c>
      <c r="U200" s="160">
        <v>0</v>
      </c>
      <c r="V200" s="160">
        <f>ROUND(E200*U200,2)</f>
        <v>0</v>
      </c>
      <c r="W200" s="160"/>
      <c r="X200" s="150"/>
      <c r="Y200" s="150"/>
      <c r="Z200" s="150"/>
      <c r="AA200" s="150"/>
      <c r="AB200" s="150"/>
      <c r="AC200" s="150"/>
      <c r="AD200" s="150"/>
      <c r="AE200" s="150"/>
      <c r="AF200" s="150"/>
      <c r="AG200" s="150" t="s">
        <v>472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2"/>
      <c r="D201" s="243"/>
      <c r="E201" s="243"/>
      <c r="F201" s="243"/>
      <c r="G201" s="243"/>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295</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74">
        <v>54</v>
      </c>
      <c r="B202" s="175" t="s">
        <v>2746</v>
      </c>
      <c r="C202" s="185" t="s">
        <v>2655</v>
      </c>
      <c r="D202" s="176" t="s">
        <v>856</v>
      </c>
      <c r="E202" s="177">
        <v>14</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322</v>
      </c>
      <c r="T202" s="180" t="s">
        <v>291</v>
      </c>
      <c r="U202" s="160">
        <v>0</v>
      </c>
      <c r="V202" s="160">
        <f>ROUND(E202*U202,2)</f>
        <v>0</v>
      </c>
      <c r="W202" s="160"/>
      <c r="X202" s="150"/>
      <c r="Y202" s="150"/>
      <c r="Z202" s="150"/>
      <c r="AA202" s="150"/>
      <c r="AB202" s="150"/>
      <c r="AC202" s="150"/>
      <c r="AD202" s="150"/>
      <c r="AE202" s="150"/>
      <c r="AF202" s="150"/>
      <c r="AG202" s="150" t="s">
        <v>472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2"/>
      <c r="D203" s="243"/>
      <c r="E203" s="243"/>
      <c r="F203" s="243"/>
      <c r="G203" s="243"/>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295</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33.75" outlineLevel="1" x14ac:dyDescent="0.2">
      <c r="A204" s="174">
        <v>55</v>
      </c>
      <c r="B204" s="175" t="s">
        <v>2747</v>
      </c>
      <c r="C204" s="185" t="s">
        <v>2714</v>
      </c>
      <c r="D204" s="176" t="s">
        <v>0</v>
      </c>
      <c r="E204" s="177">
        <v>5</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322</v>
      </c>
      <c r="T204" s="180" t="s">
        <v>291</v>
      </c>
      <c r="U204" s="160">
        <v>0</v>
      </c>
      <c r="V204" s="160">
        <f>ROUND(E204*U204,2)</f>
        <v>0</v>
      </c>
      <c r="W204" s="160"/>
      <c r="X204" s="150"/>
      <c r="Y204" s="150"/>
      <c r="Z204" s="150"/>
      <c r="AA204" s="150"/>
      <c r="AB204" s="150"/>
      <c r="AC204" s="150"/>
      <c r="AD204" s="150"/>
      <c r="AE204" s="150"/>
      <c r="AF204" s="150"/>
      <c r="AG204" s="150" t="s">
        <v>1746</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2"/>
      <c r="D205" s="243"/>
      <c r="E205" s="243"/>
      <c r="F205" s="243"/>
      <c r="G205" s="243"/>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295</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22.5" outlineLevel="1" x14ac:dyDescent="0.2">
      <c r="A206" s="174">
        <v>56</v>
      </c>
      <c r="B206" s="175" t="s">
        <v>2748</v>
      </c>
      <c r="C206" s="185" t="s">
        <v>2749</v>
      </c>
      <c r="D206" s="176" t="s">
        <v>856</v>
      </c>
      <c r="E206" s="177">
        <v>1</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322</v>
      </c>
      <c r="T206" s="180" t="s">
        <v>291</v>
      </c>
      <c r="U206" s="160">
        <v>0</v>
      </c>
      <c r="V206" s="160">
        <f>ROUND(E206*U206,2)</f>
        <v>0</v>
      </c>
      <c r="W206" s="160"/>
      <c r="X206" s="150"/>
      <c r="Y206" s="150"/>
      <c r="Z206" s="150"/>
      <c r="AA206" s="150"/>
      <c r="AB206" s="150"/>
      <c r="AC206" s="150"/>
      <c r="AD206" s="150"/>
      <c r="AE206" s="150"/>
      <c r="AF206" s="150"/>
      <c r="AG206" s="150" t="s">
        <v>1746</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2618</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315</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92</v>
      </c>
      <c r="D208" s="165"/>
      <c r="E208" s="166">
        <v>1</v>
      </c>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315</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6"/>
      <c r="D209" s="247"/>
      <c r="E209" s="247"/>
      <c r="F209" s="247"/>
      <c r="G209" s="247"/>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295</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74">
        <v>57</v>
      </c>
      <c r="B210" s="175" t="s">
        <v>2750</v>
      </c>
      <c r="C210" s="185" t="s">
        <v>2751</v>
      </c>
      <c r="D210" s="176" t="s">
        <v>856</v>
      </c>
      <c r="E210" s="177">
        <v>1</v>
      </c>
      <c r="F210" s="178"/>
      <c r="G210" s="179">
        <f>ROUND(E210*F210,2)</f>
        <v>0</v>
      </c>
      <c r="H210" s="178"/>
      <c r="I210" s="179">
        <f>ROUND(E210*H210,2)</f>
        <v>0</v>
      </c>
      <c r="J210" s="178"/>
      <c r="K210" s="179">
        <f>ROUND(E210*J210,2)</f>
        <v>0</v>
      </c>
      <c r="L210" s="179">
        <v>21</v>
      </c>
      <c r="M210" s="179">
        <f>G210*(1+L210/100)</f>
        <v>0</v>
      </c>
      <c r="N210" s="179">
        <v>0</v>
      </c>
      <c r="O210" s="179">
        <f>ROUND(E210*N210,2)</f>
        <v>0</v>
      </c>
      <c r="P210" s="179">
        <v>0</v>
      </c>
      <c r="Q210" s="179">
        <f>ROUND(E210*P210,2)</f>
        <v>0</v>
      </c>
      <c r="R210" s="179"/>
      <c r="S210" s="179" t="s">
        <v>322</v>
      </c>
      <c r="T210" s="180" t="s">
        <v>291</v>
      </c>
      <c r="U210" s="160">
        <v>0</v>
      </c>
      <c r="V210" s="160">
        <f>ROUND(E210*U210,2)</f>
        <v>0</v>
      </c>
      <c r="W210" s="160"/>
      <c r="X210" s="150"/>
      <c r="Y210" s="150"/>
      <c r="Z210" s="150"/>
      <c r="AA210" s="150"/>
      <c r="AB210" s="150"/>
      <c r="AC210" s="150"/>
      <c r="AD210" s="150"/>
      <c r="AE210" s="150"/>
      <c r="AF210" s="150"/>
      <c r="AG210" s="150" t="s">
        <v>1746</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2618</v>
      </c>
      <c r="D211" s="165"/>
      <c r="E211" s="166"/>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315</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92</v>
      </c>
      <c r="D212" s="165"/>
      <c r="E212" s="166">
        <v>1</v>
      </c>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315</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6"/>
      <c r="D213" s="247"/>
      <c r="E213" s="247"/>
      <c r="F213" s="247"/>
      <c r="G213" s="247"/>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295</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x14ac:dyDescent="0.2">
      <c r="A214" s="168" t="s">
        <v>285</v>
      </c>
      <c r="B214" s="169" t="s">
        <v>120</v>
      </c>
      <c r="C214" s="184" t="s">
        <v>121</v>
      </c>
      <c r="D214" s="170"/>
      <c r="E214" s="171"/>
      <c r="F214" s="172"/>
      <c r="G214" s="172">
        <f>SUMIF(AG215:AG273,"&lt;&gt;NOR",G215:G273)</f>
        <v>0</v>
      </c>
      <c r="H214" s="172"/>
      <c r="I214" s="172">
        <f>SUM(I215:I273)</f>
        <v>0</v>
      </c>
      <c r="J214" s="172"/>
      <c r="K214" s="172">
        <f>SUM(K215:K273)</f>
        <v>0</v>
      </c>
      <c r="L214" s="172"/>
      <c r="M214" s="172">
        <f>SUM(M215:M273)</f>
        <v>0</v>
      </c>
      <c r="N214" s="172"/>
      <c r="O214" s="172">
        <f>SUM(O215:O273)</f>
        <v>0</v>
      </c>
      <c r="P214" s="172"/>
      <c r="Q214" s="172">
        <f>SUM(Q215:Q273)</f>
        <v>0</v>
      </c>
      <c r="R214" s="172"/>
      <c r="S214" s="172"/>
      <c r="T214" s="173"/>
      <c r="U214" s="167"/>
      <c r="V214" s="167">
        <f>SUM(V215:V273)</f>
        <v>0</v>
      </c>
      <c r="W214" s="167"/>
      <c r="AG214" t="s">
        <v>286</v>
      </c>
    </row>
    <row r="215" spans="1:60" outlineLevel="1" x14ac:dyDescent="0.2">
      <c r="A215" s="174">
        <v>58</v>
      </c>
      <c r="B215" s="175" t="s">
        <v>2752</v>
      </c>
      <c r="C215" s="185" t="s">
        <v>2649</v>
      </c>
      <c r="D215" s="176" t="s">
        <v>432</v>
      </c>
      <c r="E215" s="177">
        <v>68</v>
      </c>
      <c r="F215" s="178"/>
      <c r="G215" s="179">
        <f>ROUND(E215*F215,2)</f>
        <v>0</v>
      </c>
      <c r="H215" s="178"/>
      <c r="I215" s="179">
        <f>ROUND(E215*H215,2)</f>
        <v>0</v>
      </c>
      <c r="J215" s="178"/>
      <c r="K215" s="179">
        <f>ROUND(E215*J215,2)</f>
        <v>0</v>
      </c>
      <c r="L215" s="179">
        <v>21</v>
      </c>
      <c r="M215" s="179">
        <f>G215*(1+L215/100)</f>
        <v>0</v>
      </c>
      <c r="N215" s="179">
        <v>0</v>
      </c>
      <c r="O215" s="179">
        <f>ROUND(E215*N215,2)</f>
        <v>0</v>
      </c>
      <c r="P215" s="179">
        <v>0</v>
      </c>
      <c r="Q215" s="179">
        <f>ROUND(E215*P215,2)</f>
        <v>0</v>
      </c>
      <c r="R215" s="179"/>
      <c r="S215" s="179" t="s">
        <v>322</v>
      </c>
      <c r="T215" s="180" t="s">
        <v>291</v>
      </c>
      <c r="U215" s="160">
        <v>0</v>
      </c>
      <c r="V215" s="160">
        <f>ROUND(E215*U215,2)</f>
        <v>0</v>
      </c>
      <c r="W215" s="160"/>
      <c r="X215" s="150"/>
      <c r="Y215" s="150"/>
      <c r="Z215" s="150"/>
      <c r="AA215" s="150"/>
      <c r="AB215" s="150"/>
      <c r="AC215" s="150"/>
      <c r="AD215" s="150"/>
      <c r="AE215" s="150"/>
      <c r="AF215" s="150"/>
      <c r="AG215" s="150" t="s">
        <v>472</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2"/>
      <c r="D216" s="243"/>
      <c r="E216" s="243"/>
      <c r="F216" s="243"/>
      <c r="G216" s="243"/>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295</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59</v>
      </c>
      <c r="B217" s="175" t="s">
        <v>2753</v>
      </c>
      <c r="C217" s="185" t="s">
        <v>2653</v>
      </c>
      <c r="D217" s="176" t="s">
        <v>856</v>
      </c>
      <c r="E217" s="177">
        <v>406</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322</v>
      </c>
      <c r="T217" s="180" t="s">
        <v>291</v>
      </c>
      <c r="U217" s="160">
        <v>0</v>
      </c>
      <c r="V217" s="160">
        <f>ROUND(E217*U217,2)</f>
        <v>0</v>
      </c>
      <c r="W217" s="160"/>
      <c r="X217" s="150"/>
      <c r="Y217" s="150"/>
      <c r="Z217" s="150"/>
      <c r="AA217" s="150"/>
      <c r="AB217" s="150"/>
      <c r="AC217" s="150"/>
      <c r="AD217" s="150"/>
      <c r="AE217" s="150"/>
      <c r="AF217" s="150"/>
      <c r="AG217" s="150" t="s">
        <v>472</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2"/>
      <c r="D218" s="243"/>
      <c r="E218" s="243"/>
      <c r="F218" s="243"/>
      <c r="G218" s="243"/>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295</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60</v>
      </c>
      <c r="B219" s="175" t="s">
        <v>2754</v>
      </c>
      <c r="C219" s="185" t="s">
        <v>2655</v>
      </c>
      <c r="D219" s="176" t="s">
        <v>856</v>
      </c>
      <c r="E219" s="177">
        <v>288</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322</v>
      </c>
      <c r="T219" s="180" t="s">
        <v>291</v>
      </c>
      <c r="U219" s="160">
        <v>0</v>
      </c>
      <c r="V219" s="160">
        <f>ROUND(E219*U219,2)</f>
        <v>0</v>
      </c>
      <c r="W219" s="160"/>
      <c r="X219" s="150"/>
      <c r="Y219" s="150"/>
      <c r="Z219" s="150"/>
      <c r="AA219" s="150"/>
      <c r="AB219" s="150"/>
      <c r="AC219" s="150"/>
      <c r="AD219" s="150"/>
      <c r="AE219" s="150"/>
      <c r="AF219" s="150"/>
      <c r="AG219" s="150" t="s">
        <v>472</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2618</v>
      </c>
      <c r="D220" s="165"/>
      <c r="E220" s="166"/>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315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2008</v>
      </c>
      <c r="D221" s="165"/>
      <c r="E221" s="166">
        <v>288</v>
      </c>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315</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6"/>
      <c r="D222" s="247"/>
      <c r="E222" s="247"/>
      <c r="F222" s="247"/>
      <c r="G222" s="247"/>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295</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74">
        <v>61</v>
      </c>
      <c r="B223" s="175" t="s">
        <v>2755</v>
      </c>
      <c r="C223" s="185" t="s">
        <v>2661</v>
      </c>
      <c r="D223" s="176" t="s">
        <v>1187</v>
      </c>
      <c r="E223" s="177">
        <v>16</v>
      </c>
      <c r="F223" s="178"/>
      <c r="G223" s="179">
        <f>ROUND(E223*F223,2)</f>
        <v>0</v>
      </c>
      <c r="H223" s="178"/>
      <c r="I223" s="179">
        <f>ROUND(E223*H223,2)</f>
        <v>0</v>
      </c>
      <c r="J223" s="178"/>
      <c r="K223" s="179">
        <f>ROUND(E223*J223,2)</f>
        <v>0</v>
      </c>
      <c r="L223" s="179">
        <v>21</v>
      </c>
      <c r="M223" s="179">
        <f>G223*(1+L223/100)</f>
        <v>0</v>
      </c>
      <c r="N223" s="179">
        <v>0</v>
      </c>
      <c r="O223" s="179">
        <f>ROUND(E223*N223,2)</f>
        <v>0</v>
      </c>
      <c r="P223" s="179">
        <v>0</v>
      </c>
      <c r="Q223" s="179">
        <f>ROUND(E223*P223,2)</f>
        <v>0</v>
      </c>
      <c r="R223" s="179"/>
      <c r="S223" s="179" t="s">
        <v>322</v>
      </c>
      <c r="T223" s="180" t="s">
        <v>291</v>
      </c>
      <c r="U223" s="160">
        <v>0</v>
      </c>
      <c r="V223" s="160">
        <f>ROUND(E223*U223,2)</f>
        <v>0</v>
      </c>
      <c r="W223" s="160"/>
      <c r="X223" s="150"/>
      <c r="Y223" s="150"/>
      <c r="Z223" s="150"/>
      <c r="AA223" s="150"/>
      <c r="AB223" s="150"/>
      <c r="AC223" s="150"/>
      <c r="AD223" s="150"/>
      <c r="AE223" s="150"/>
      <c r="AF223" s="150"/>
      <c r="AG223" s="150" t="s">
        <v>472</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2"/>
      <c r="D224" s="243"/>
      <c r="E224" s="243"/>
      <c r="F224" s="243"/>
      <c r="G224" s="243"/>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295</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74">
        <v>62</v>
      </c>
      <c r="B225" s="175" t="s">
        <v>2756</v>
      </c>
      <c r="C225" s="185" t="s">
        <v>2663</v>
      </c>
      <c r="D225" s="176" t="s">
        <v>1187</v>
      </c>
      <c r="E225" s="177">
        <v>8</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322</v>
      </c>
      <c r="T225" s="180" t="s">
        <v>291</v>
      </c>
      <c r="U225" s="160">
        <v>0</v>
      </c>
      <c r="V225" s="160">
        <f>ROUND(E225*U225,2)</f>
        <v>0</v>
      </c>
      <c r="W225" s="160"/>
      <c r="X225" s="150"/>
      <c r="Y225" s="150"/>
      <c r="Z225" s="150"/>
      <c r="AA225" s="150"/>
      <c r="AB225" s="150"/>
      <c r="AC225" s="150"/>
      <c r="AD225" s="150"/>
      <c r="AE225" s="150"/>
      <c r="AF225" s="150"/>
      <c r="AG225" s="150" t="s">
        <v>472</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2"/>
      <c r="D226" s="243"/>
      <c r="E226" s="243"/>
      <c r="F226" s="243"/>
      <c r="G226" s="243"/>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295</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74">
        <v>63</v>
      </c>
      <c r="B227" s="175" t="s">
        <v>2757</v>
      </c>
      <c r="C227" s="185" t="s">
        <v>2758</v>
      </c>
      <c r="D227" s="176" t="s">
        <v>1187</v>
      </c>
      <c r="E227" s="177">
        <v>4</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322</v>
      </c>
      <c r="T227" s="180" t="s">
        <v>291</v>
      </c>
      <c r="U227" s="160">
        <v>0</v>
      </c>
      <c r="V227" s="160">
        <f>ROUND(E227*U227,2)</f>
        <v>0</v>
      </c>
      <c r="W227" s="160"/>
      <c r="X227" s="150"/>
      <c r="Y227" s="150"/>
      <c r="Z227" s="150"/>
      <c r="AA227" s="150"/>
      <c r="AB227" s="150"/>
      <c r="AC227" s="150"/>
      <c r="AD227" s="150"/>
      <c r="AE227" s="150"/>
      <c r="AF227" s="150"/>
      <c r="AG227" s="150" t="s">
        <v>472</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42"/>
      <c r="D228" s="243"/>
      <c r="E228" s="243"/>
      <c r="F228" s="243"/>
      <c r="G228" s="243"/>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295</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74">
        <v>64</v>
      </c>
      <c r="B229" s="175" t="s">
        <v>2759</v>
      </c>
      <c r="C229" s="185" t="s">
        <v>2760</v>
      </c>
      <c r="D229" s="176" t="s">
        <v>1187</v>
      </c>
      <c r="E229" s="177">
        <v>6</v>
      </c>
      <c r="F229" s="178"/>
      <c r="G229" s="179">
        <f>ROUND(E229*F229,2)</f>
        <v>0</v>
      </c>
      <c r="H229" s="178"/>
      <c r="I229" s="179">
        <f>ROUND(E229*H229,2)</f>
        <v>0</v>
      </c>
      <c r="J229" s="178"/>
      <c r="K229" s="179">
        <f>ROUND(E229*J229,2)</f>
        <v>0</v>
      </c>
      <c r="L229" s="179">
        <v>21</v>
      </c>
      <c r="M229" s="179">
        <f>G229*(1+L229/100)</f>
        <v>0</v>
      </c>
      <c r="N229" s="179">
        <v>0</v>
      </c>
      <c r="O229" s="179">
        <f>ROUND(E229*N229,2)</f>
        <v>0</v>
      </c>
      <c r="P229" s="179">
        <v>0</v>
      </c>
      <c r="Q229" s="179">
        <f>ROUND(E229*P229,2)</f>
        <v>0</v>
      </c>
      <c r="R229" s="179"/>
      <c r="S229" s="179" t="s">
        <v>322</v>
      </c>
      <c r="T229" s="180" t="s">
        <v>291</v>
      </c>
      <c r="U229" s="160">
        <v>0</v>
      </c>
      <c r="V229" s="160">
        <f>ROUND(E229*U229,2)</f>
        <v>0</v>
      </c>
      <c r="W229" s="160"/>
      <c r="X229" s="150"/>
      <c r="Y229" s="150"/>
      <c r="Z229" s="150"/>
      <c r="AA229" s="150"/>
      <c r="AB229" s="150"/>
      <c r="AC229" s="150"/>
      <c r="AD229" s="150"/>
      <c r="AE229" s="150"/>
      <c r="AF229" s="150"/>
      <c r="AG229" s="150" t="s">
        <v>472</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2"/>
      <c r="D230" s="243"/>
      <c r="E230" s="243"/>
      <c r="F230" s="243"/>
      <c r="G230" s="243"/>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295</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4">
        <v>65</v>
      </c>
      <c r="B231" s="175" t="s">
        <v>2761</v>
      </c>
      <c r="C231" s="185" t="s">
        <v>2762</v>
      </c>
      <c r="D231" s="176" t="s">
        <v>1187</v>
      </c>
      <c r="E231" s="177">
        <v>6</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322</v>
      </c>
      <c r="T231" s="180" t="s">
        <v>291</v>
      </c>
      <c r="U231" s="160">
        <v>0</v>
      </c>
      <c r="V231" s="160">
        <f>ROUND(E231*U231,2)</f>
        <v>0</v>
      </c>
      <c r="W231" s="160"/>
      <c r="X231" s="150"/>
      <c r="Y231" s="150"/>
      <c r="Z231" s="150"/>
      <c r="AA231" s="150"/>
      <c r="AB231" s="150"/>
      <c r="AC231" s="150"/>
      <c r="AD231" s="150"/>
      <c r="AE231" s="150"/>
      <c r="AF231" s="150"/>
      <c r="AG231" s="150" t="s">
        <v>472</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2"/>
      <c r="D232" s="243"/>
      <c r="E232" s="243"/>
      <c r="F232" s="243"/>
      <c r="G232" s="243"/>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295</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4">
        <v>66</v>
      </c>
      <c r="B233" s="175" t="s">
        <v>2763</v>
      </c>
      <c r="C233" s="185" t="s">
        <v>2764</v>
      </c>
      <c r="D233" s="176" t="s">
        <v>856</v>
      </c>
      <c r="E233" s="177">
        <v>3</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322</v>
      </c>
      <c r="T233" s="180" t="s">
        <v>291</v>
      </c>
      <c r="U233" s="160">
        <v>0</v>
      </c>
      <c r="V233" s="160">
        <f>ROUND(E233*U233,2)</f>
        <v>0</v>
      </c>
      <c r="W233" s="160"/>
      <c r="X233" s="150"/>
      <c r="Y233" s="150"/>
      <c r="Z233" s="150"/>
      <c r="AA233" s="150"/>
      <c r="AB233" s="150"/>
      <c r="AC233" s="150"/>
      <c r="AD233" s="150"/>
      <c r="AE233" s="150"/>
      <c r="AF233" s="150"/>
      <c r="AG233" s="150" t="s">
        <v>472</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2618</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315</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114</v>
      </c>
      <c r="D235" s="165"/>
      <c r="E235" s="166">
        <v>3</v>
      </c>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315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6"/>
      <c r="D236" s="247"/>
      <c r="E236" s="247"/>
      <c r="F236" s="247"/>
      <c r="G236" s="247"/>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295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74">
        <v>67</v>
      </c>
      <c r="B237" s="175" t="s">
        <v>2765</v>
      </c>
      <c r="C237" s="185" t="s">
        <v>2766</v>
      </c>
      <c r="D237" s="176" t="s">
        <v>1187</v>
      </c>
      <c r="E237" s="177">
        <v>3</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322</v>
      </c>
      <c r="T237" s="180" t="s">
        <v>291</v>
      </c>
      <c r="U237" s="160">
        <v>0</v>
      </c>
      <c r="V237" s="160">
        <f>ROUND(E237*U237,2)</f>
        <v>0</v>
      </c>
      <c r="W237" s="160"/>
      <c r="X237" s="150"/>
      <c r="Y237" s="150"/>
      <c r="Z237" s="150"/>
      <c r="AA237" s="150"/>
      <c r="AB237" s="150"/>
      <c r="AC237" s="150"/>
      <c r="AD237" s="150"/>
      <c r="AE237" s="150"/>
      <c r="AF237" s="150"/>
      <c r="AG237" s="150" t="s">
        <v>472</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2"/>
      <c r="D238" s="243"/>
      <c r="E238" s="243"/>
      <c r="F238" s="243"/>
      <c r="G238" s="243"/>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295</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74">
        <v>68</v>
      </c>
      <c r="B239" s="175" t="s">
        <v>2767</v>
      </c>
      <c r="C239" s="185" t="s">
        <v>2768</v>
      </c>
      <c r="D239" s="176" t="s">
        <v>1187</v>
      </c>
      <c r="E239" s="177">
        <v>2</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322</v>
      </c>
      <c r="T239" s="180" t="s">
        <v>291</v>
      </c>
      <c r="U239" s="160">
        <v>0</v>
      </c>
      <c r="V239" s="160">
        <f>ROUND(E239*U239,2)</f>
        <v>0</v>
      </c>
      <c r="W239" s="160"/>
      <c r="X239" s="150"/>
      <c r="Y239" s="150"/>
      <c r="Z239" s="150"/>
      <c r="AA239" s="150"/>
      <c r="AB239" s="150"/>
      <c r="AC239" s="150"/>
      <c r="AD239" s="150"/>
      <c r="AE239" s="150"/>
      <c r="AF239" s="150"/>
      <c r="AG239" s="150" t="s">
        <v>472</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2"/>
      <c r="D240" s="243"/>
      <c r="E240" s="243"/>
      <c r="F240" s="243"/>
      <c r="G240" s="243"/>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295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69</v>
      </c>
      <c r="B241" s="175" t="s">
        <v>2769</v>
      </c>
      <c r="C241" s="185" t="s">
        <v>2770</v>
      </c>
      <c r="D241" s="176" t="s">
        <v>1187</v>
      </c>
      <c r="E241" s="177">
        <v>1</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322</v>
      </c>
      <c r="T241" s="180" t="s">
        <v>291</v>
      </c>
      <c r="U241" s="160">
        <v>0</v>
      </c>
      <c r="V241" s="160">
        <f>ROUND(E241*U241,2)</f>
        <v>0</v>
      </c>
      <c r="W241" s="160"/>
      <c r="X241" s="150"/>
      <c r="Y241" s="150"/>
      <c r="Z241" s="150"/>
      <c r="AA241" s="150"/>
      <c r="AB241" s="150"/>
      <c r="AC241" s="150"/>
      <c r="AD241" s="150"/>
      <c r="AE241" s="150"/>
      <c r="AF241" s="150"/>
      <c r="AG241" s="150" t="s">
        <v>472</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295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33.75" outlineLevel="1" x14ac:dyDescent="0.2">
      <c r="A243" s="174">
        <v>70</v>
      </c>
      <c r="B243" s="175" t="s">
        <v>2771</v>
      </c>
      <c r="C243" s="185" t="s">
        <v>2665</v>
      </c>
      <c r="D243" s="176" t="s">
        <v>0</v>
      </c>
      <c r="E243" s="177">
        <v>4</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322</v>
      </c>
      <c r="T243" s="180" t="s">
        <v>291</v>
      </c>
      <c r="U243" s="160">
        <v>0</v>
      </c>
      <c r="V243" s="160">
        <f>ROUND(E243*U243,2)</f>
        <v>0</v>
      </c>
      <c r="W243" s="160"/>
      <c r="X243" s="150"/>
      <c r="Y243" s="150"/>
      <c r="Z243" s="150"/>
      <c r="AA243" s="150"/>
      <c r="AB243" s="150"/>
      <c r="AC243" s="150"/>
      <c r="AD243" s="150"/>
      <c r="AE243" s="150"/>
      <c r="AF243" s="150"/>
      <c r="AG243" s="150" t="s">
        <v>472</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2"/>
      <c r="D244" s="243"/>
      <c r="E244" s="243"/>
      <c r="F244" s="243"/>
      <c r="G244" s="243"/>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295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71</v>
      </c>
      <c r="B245" s="175" t="s">
        <v>2772</v>
      </c>
      <c r="C245" s="185" t="s">
        <v>2675</v>
      </c>
      <c r="D245" s="176" t="s">
        <v>0</v>
      </c>
      <c r="E245" s="177">
        <v>6</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322</v>
      </c>
      <c r="T245" s="180" t="s">
        <v>291</v>
      </c>
      <c r="U245" s="160">
        <v>0</v>
      </c>
      <c r="V245" s="160">
        <f>ROUND(E245*U245,2)</f>
        <v>0</v>
      </c>
      <c r="W245" s="160"/>
      <c r="X245" s="150"/>
      <c r="Y245" s="150"/>
      <c r="Z245" s="150"/>
      <c r="AA245" s="150"/>
      <c r="AB245" s="150"/>
      <c r="AC245" s="150"/>
      <c r="AD245" s="150"/>
      <c r="AE245" s="150"/>
      <c r="AF245" s="150"/>
      <c r="AG245" s="150" t="s">
        <v>472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42"/>
      <c r="D246" s="243"/>
      <c r="E246" s="243"/>
      <c r="F246" s="243"/>
      <c r="G246" s="243"/>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295</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74">
        <v>72</v>
      </c>
      <c r="B247" s="175" t="s">
        <v>2773</v>
      </c>
      <c r="C247" s="185" t="s">
        <v>2641</v>
      </c>
      <c r="D247" s="176" t="s">
        <v>856</v>
      </c>
      <c r="E247" s="177">
        <v>128</v>
      </c>
      <c r="F247" s="178"/>
      <c r="G247" s="179">
        <f>ROUND(E247*F247,2)</f>
        <v>0</v>
      </c>
      <c r="H247" s="178"/>
      <c r="I247" s="179">
        <f>ROUND(E247*H247,2)</f>
        <v>0</v>
      </c>
      <c r="J247" s="178"/>
      <c r="K247" s="179">
        <f>ROUND(E247*J247,2)</f>
        <v>0</v>
      </c>
      <c r="L247" s="179">
        <v>21</v>
      </c>
      <c r="M247" s="179">
        <f>G247*(1+L247/100)</f>
        <v>0</v>
      </c>
      <c r="N247" s="179">
        <v>0</v>
      </c>
      <c r="O247" s="179">
        <f>ROUND(E247*N247,2)</f>
        <v>0</v>
      </c>
      <c r="P247" s="179">
        <v>0</v>
      </c>
      <c r="Q247" s="179">
        <f>ROUND(E247*P247,2)</f>
        <v>0</v>
      </c>
      <c r="R247" s="179"/>
      <c r="S247" s="179" t="s">
        <v>322</v>
      </c>
      <c r="T247" s="180" t="s">
        <v>291</v>
      </c>
      <c r="U247" s="160">
        <v>0</v>
      </c>
      <c r="V247" s="160">
        <f>ROUND(E247*U247,2)</f>
        <v>0</v>
      </c>
      <c r="W247" s="160"/>
      <c r="X247" s="150"/>
      <c r="Y247" s="150"/>
      <c r="Z247" s="150"/>
      <c r="AA247" s="150"/>
      <c r="AB247" s="150"/>
      <c r="AC247" s="150"/>
      <c r="AD247" s="150"/>
      <c r="AE247" s="150"/>
      <c r="AF247" s="150"/>
      <c r="AG247" s="150" t="s">
        <v>472</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2"/>
      <c r="D248" s="243"/>
      <c r="E248" s="243"/>
      <c r="F248" s="243"/>
      <c r="G248" s="243"/>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295</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ht="22.5" outlineLevel="1" x14ac:dyDescent="0.2">
      <c r="A249" s="174">
        <v>73</v>
      </c>
      <c r="B249" s="175" t="s">
        <v>2774</v>
      </c>
      <c r="C249" s="185" t="s">
        <v>2643</v>
      </c>
      <c r="D249" s="176" t="s">
        <v>432</v>
      </c>
      <c r="E249" s="177">
        <v>1058</v>
      </c>
      <c r="F249" s="178"/>
      <c r="G249" s="179">
        <f>ROUND(E249*F249,2)</f>
        <v>0</v>
      </c>
      <c r="H249" s="178"/>
      <c r="I249" s="179">
        <f>ROUND(E249*H249,2)</f>
        <v>0</v>
      </c>
      <c r="J249" s="178"/>
      <c r="K249" s="179">
        <f>ROUND(E249*J249,2)</f>
        <v>0</v>
      </c>
      <c r="L249" s="179">
        <v>21</v>
      </c>
      <c r="M249" s="179">
        <f>G249*(1+L249/100)</f>
        <v>0</v>
      </c>
      <c r="N249" s="179">
        <v>0</v>
      </c>
      <c r="O249" s="179">
        <f>ROUND(E249*N249,2)</f>
        <v>0</v>
      </c>
      <c r="P249" s="179">
        <v>0</v>
      </c>
      <c r="Q249" s="179">
        <f>ROUND(E249*P249,2)</f>
        <v>0</v>
      </c>
      <c r="R249" s="179"/>
      <c r="S249" s="179" t="s">
        <v>322</v>
      </c>
      <c r="T249" s="180" t="s">
        <v>291</v>
      </c>
      <c r="U249" s="160">
        <v>0</v>
      </c>
      <c r="V249" s="160">
        <f>ROUND(E249*U249,2)</f>
        <v>0</v>
      </c>
      <c r="W249" s="160"/>
      <c r="X249" s="150"/>
      <c r="Y249" s="150"/>
      <c r="Z249" s="150"/>
      <c r="AA249" s="150"/>
      <c r="AB249" s="150"/>
      <c r="AC249" s="150"/>
      <c r="AD249" s="150"/>
      <c r="AE249" s="150"/>
      <c r="AF249" s="150"/>
      <c r="AG249" s="150" t="s">
        <v>472</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2"/>
      <c r="D250" s="243"/>
      <c r="E250" s="243"/>
      <c r="F250" s="243"/>
      <c r="G250" s="243"/>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295</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74">
        <v>74</v>
      </c>
      <c r="B251" s="175" t="s">
        <v>2775</v>
      </c>
      <c r="C251" s="185" t="s">
        <v>2645</v>
      </c>
      <c r="D251" s="176" t="s">
        <v>432</v>
      </c>
      <c r="E251" s="177">
        <v>108</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322</v>
      </c>
      <c r="T251" s="180" t="s">
        <v>291</v>
      </c>
      <c r="U251" s="160">
        <v>0</v>
      </c>
      <c r="V251" s="160">
        <f>ROUND(E251*U251,2)</f>
        <v>0</v>
      </c>
      <c r="W251" s="160"/>
      <c r="X251" s="150"/>
      <c r="Y251" s="150"/>
      <c r="Z251" s="150"/>
      <c r="AA251" s="150"/>
      <c r="AB251" s="150"/>
      <c r="AC251" s="150"/>
      <c r="AD251" s="150"/>
      <c r="AE251" s="150"/>
      <c r="AF251" s="150"/>
      <c r="AG251" s="150" t="s">
        <v>472</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2"/>
      <c r="D252" s="243"/>
      <c r="E252" s="243"/>
      <c r="F252" s="243"/>
      <c r="G252" s="243"/>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295</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74">
        <v>75</v>
      </c>
      <c r="B253" s="175" t="s">
        <v>2776</v>
      </c>
      <c r="C253" s="185" t="s">
        <v>2647</v>
      </c>
      <c r="D253" s="176" t="s">
        <v>432</v>
      </c>
      <c r="E253" s="177">
        <v>76</v>
      </c>
      <c r="F253" s="178"/>
      <c r="G253" s="179">
        <f>ROUND(E253*F253,2)</f>
        <v>0</v>
      </c>
      <c r="H253" s="178"/>
      <c r="I253" s="179">
        <f>ROUND(E253*H253,2)</f>
        <v>0</v>
      </c>
      <c r="J253" s="178"/>
      <c r="K253" s="179">
        <f>ROUND(E253*J253,2)</f>
        <v>0</v>
      </c>
      <c r="L253" s="179">
        <v>21</v>
      </c>
      <c r="M253" s="179">
        <f>G253*(1+L253/100)</f>
        <v>0</v>
      </c>
      <c r="N253" s="179">
        <v>0</v>
      </c>
      <c r="O253" s="179">
        <f>ROUND(E253*N253,2)</f>
        <v>0</v>
      </c>
      <c r="P253" s="179">
        <v>0</v>
      </c>
      <c r="Q253" s="179">
        <f>ROUND(E253*P253,2)</f>
        <v>0</v>
      </c>
      <c r="R253" s="179"/>
      <c r="S253" s="179" t="s">
        <v>322</v>
      </c>
      <c r="T253" s="180" t="s">
        <v>291</v>
      </c>
      <c r="U253" s="160">
        <v>0</v>
      </c>
      <c r="V253" s="160">
        <f>ROUND(E253*U253,2)</f>
        <v>0</v>
      </c>
      <c r="W253" s="160"/>
      <c r="X253" s="150"/>
      <c r="Y253" s="150"/>
      <c r="Z253" s="150"/>
      <c r="AA253" s="150"/>
      <c r="AB253" s="150"/>
      <c r="AC253" s="150"/>
      <c r="AD253" s="150"/>
      <c r="AE253" s="150"/>
      <c r="AF253" s="150"/>
      <c r="AG253" s="150" t="s">
        <v>472</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2"/>
      <c r="D254" s="243"/>
      <c r="E254" s="243"/>
      <c r="F254" s="243"/>
      <c r="G254" s="243"/>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295</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ht="33.75" outlineLevel="1" x14ac:dyDescent="0.2">
      <c r="A255" s="174">
        <v>76</v>
      </c>
      <c r="B255" s="175" t="s">
        <v>2777</v>
      </c>
      <c r="C255" s="185" t="s">
        <v>2778</v>
      </c>
      <c r="D255" s="176" t="s">
        <v>856</v>
      </c>
      <c r="E255" s="177">
        <v>2</v>
      </c>
      <c r="F255" s="178"/>
      <c r="G255" s="179">
        <f>ROUND(E255*F255,2)</f>
        <v>0</v>
      </c>
      <c r="H255" s="178"/>
      <c r="I255" s="179">
        <f>ROUND(E255*H255,2)</f>
        <v>0</v>
      </c>
      <c r="J255" s="178"/>
      <c r="K255" s="179">
        <f>ROUND(E255*J255,2)</f>
        <v>0</v>
      </c>
      <c r="L255" s="179">
        <v>21</v>
      </c>
      <c r="M255" s="179">
        <f>G255*(1+L255/100)</f>
        <v>0</v>
      </c>
      <c r="N255" s="179">
        <v>0</v>
      </c>
      <c r="O255" s="179">
        <f>ROUND(E255*N255,2)</f>
        <v>0</v>
      </c>
      <c r="P255" s="179">
        <v>0</v>
      </c>
      <c r="Q255" s="179">
        <f>ROUND(E255*P255,2)</f>
        <v>0</v>
      </c>
      <c r="R255" s="179"/>
      <c r="S255" s="179" t="s">
        <v>322</v>
      </c>
      <c r="T255" s="180" t="s">
        <v>291</v>
      </c>
      <c r="U255" s="160">
        <v>0</v>
      </c>
      <c r="V255" s="160">
        <f>ROUND(E255*U255,2)</f>
        <v>0</v>
      </c>
      <c r="W255" s="160"/>
      <c r="X255" s="150"/>
      <c r="Y255" s="150"/>
      <c r="Z255" s="150"/>
      <c r="AA255" s="150"/>
      <c r="AB255" s="150"/>
      <c r="AC255" s="150"/>
      <c r="AD255" s="150"/>
      <c r="AE255" s="150"/>
      <c r="AF255" s="150"/>
      <c r="AG255" s="150" t="s">
        <v>1746</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4" t="s">
        <v>2779</v>
      </c>
      <c r="D256" s="245"/>
      <c r="E256" s="245"/>
      <c r="F256" s="245"/>
      <c r="G256" s="245"/>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294</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295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74">
        <v>77</v>
      </c>
      <c r="B258" s="175" t="s">
        <v>2780</v>
      </c>
      <c r="C258" s="185" t="s">
        <v>2781</v>
      </c>
      <c r="D258" s="176" t="s">
        <v>856</v>
      </c>
      <c r="E258" s="177">
        <v>1</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322</v>
      </c>
      <c r="T258" s="180" t="s">
        <v>291</v>
      </c>
      <c r="U258" s="160">
        <v>0</v>
      </c>
      <c r="V258" s="160">
        <f>ROUND(E258*U258,2)</f>
        <v>0</v>
      </c>
      <c r="W258" s="160"/>
      <c r="X258" s="150"/>
      <c r="Y258" s="150"/>
      <c r="Z258" s="150"/>
      <c r="AA258" s="150"/>
      <c r="AB258" s="150"/>
      <c r="AC258" s="150"/>
      <c r="AD258" s="150"/>
      <c r="AE258" s="150"/>
      <c r="AF258" s="150"/>
      <c r="AG258" s="150" t="s">
        <v>1746</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2"/>
      <c r="D259" s="243"/>
      <c r="E259" s="243"/>
      <c r="F259" s="243"/>
      <c r="G259" s="243"/>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295</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74">
        <v>78</v>
      </c>
      <c r="B260" s="175" t="s">
        <v>2782</v>
      </c>
      <c r="C260" s="185" t="s">
        <v>2783</v>
      </c>
      <c r="D260" s="176" t="s">
        <v>856</v>
      </c>
      <c r="E260" s="177">
        <v>1</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322</v>
      </c>
      <c r="T260" s="180" t="s">
        <v>291</v>
      </c>
      <c r="U260" s="160">
        <v>0</v>
      </c>
      <c r="V260" s="160">
        <f>ROUND(E260*U260,2)</f>
        <v>0</v>
      </c>
      <c r="W260" s="160"/>
      <c r="X260" s="150"/>
      <c r="Y260" s="150"/>
      <c r="Z260" s="150"/>
      <c r="AA260" s="150"/>
      <c r="AB260" s="150"/>
      <c r="AC260" s="150"/>
      <c r="AD260" s="150"/>
      <c r="AE260" s="150"/>
      <c r="AF260" s="150"/>
      <c r="AG260" s="150" t="s">
        <v>1746</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2"/>
      <c r="D261" s="243"/>
      <c r="E261" s="243"/>
      <c r="F261" s="243"/>
      <c r="G261" s="243"/>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295</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74">
        <v>79</v>
      </c>
      <c r="B262" s="175" t="s">
        <v>2784</v>
      </c>
      <c r="C262" s="185" t="s">
        <v>2785</v>
      </c>
      <c r="D262" s="176" t="s">
        <v>856</v>
      </c>
      <c r="E262" s="177">
        <v>1</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322</v>
      </c>
      <c r="T262" s="180" t="s">
        <v>291</v>
      </c>
      <c r="U262" s="160">
        <v>0</v>
      </c>
      <c r="V262" s="160">
        <f>ROUND(E262*U262,2)</f>
        <v>0</v>
      </c>
      <c r="W262" s="160"/>
      <c r="X262" s="150"/>
      <c r="Y262" s="150"/>
      <c r="Z262" s="150"/>
      <c r="AA262" s="150"/>
      <c r="AB262" s="150"/>
      <c r="AC262" s="150"/>
      <c r="AD262" s="150"/>
      <c r="AE262" s="150"/>
      <c r="AF262" s="150"/>
      <c r="AG262" s="150" t="s">
        <v>1746</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2"/>
      <c r="D263" s="243"/>
      <c r="E263" s="243"/>
      <c r="F263" s="243"/>
      <c r="G263" s="243"/>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295</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33.75" outlineLevel="1" x14ac:dyDescent="0.2">
      <c r="A264" s="174">
        <v>80</v>
      </c>
      <c r="B264" s="175" t="s">
        <v>2786</v>
      </c>
      <c r="C264" s="185" t="s">
        <v>2714</v>
      </c>
      <c r="D264" s="176" t="s">
        <v>0</v>
      </c>
      <c r="E264" s="177">
        <v>5</v>
      </c>
      <c r="F264" s="178"/>
      <c r="G264" s="179">
        <f>ROUND(E264*F264,2)</f>
        <v>0</v>
      </c>
      <c r="H264" s="178"/>
      <c r="I264" s="179">
        <f>ROUND(E264*H264,2)</f>
        <v>0</v>
      </c>
      <c r="J264" s="178"/>
      <c r="K264" s="179">
        <f>ROUND(E264*J264,2)</f>
        <v>0</v>
      </c>
      <c r="L264" s="179">
        <v>21</v>
      </c>
      <c r="M264" s="179">
        <f>G264*(1+L264/100)</f>
        <v>0</v>
      </c>
      <c r="N264" s="179">
        <v>0</v>
      </c>
      <c r="O264" s="179">
        <f>ROUND(E264*N264,2)</f>
        <v>0</v>
      </c>
      <c r="P264" s="179">
        <v>0</v>
      </c>
      <c r="Q264" s="179">
        <f>ROUND(E264*P264,2)</f>
        <v>0</v>
      </c>
      <c r="R264" s="179"/>
      <c r="S264" s="179" t="s">
        <v>322</v>
      </c>
      <c r="T264" s="180" t="s">
        <v>291</v>
      </c>
      <c r="U264" s="160">
        <v>0</v>
      </c>
      <c r="V264" s="160">
        <f>ROUND(E264*U264,2)</f>
        <v>0</v>
      </c>
      <c r="W264" s="160"/>
      <c r="X264" s="150"/>
      <c r="Y264" s="150"/>
      <c r="Z264" s="150"/>
      <c r="AA264" s="150"/>
      <c r="AB264" s="150"/>
      <c r="AC264" s="150"/>
      <c r="AD264" s="150"/>
      <c r="AE264" s="150"/>
      <c r="AF264" s="150"/>
      <c r="AG264" s="150" t="s">
        <v>1746</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2"/>
      <c r="D265" s="243"/>
      <c r="E265" s="243"/>
      <c r="F265" s="243"/>
      <c r="G265" s="243"/>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295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ht="33.75" outlineLevel="1" x14ac:dyDescent="0.2">
      <c r="A266" s="174">
        <v>81</v>
      </c>
      <c r="B266" s="175" t="s">
        <v>2787</v>
      </c>
      <c r="C266" s="185" t="s">
        <v>2788</v>
      </c>
      <c r="D266" s="176" t="s">
        <v>432</v>
      </c>
      <c r="E266" s="177">
        <v>688</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322</v>
      </c>
      <c r="T266" s="180" t="s">
        <v>291</v>
      </c>
      <c r="U266" s="160">
        <v>0</v>
      </c>
      <c r="V266" s="160">
        <f>ROUND(E266*U266,2)</f>
        <v>0</v>
      </c>
      <c r="W266" s="160"/>
      <c r="X266" s="150"/>
      <c r="Y266" s="150"/>
      <c r="Z266" s="150"/>
      <c r="AA266" s="150"/>
      <c r="AB266" s="150"/>
      <c r="AC266" s="150"/>
      <c r="AD266" s="150"/>
      <c r="AE266" s="150"/>
      <c r="AF266" s="150"/>
      <c r="AG266" s="150" t="s">
        <v>1746</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2"/>
      <c r="D267" s="243"/>
      <c r="E267" s="243"/>
      <c r="F267" s="243"/>
      <c r="G267" s="243"/>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295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ht="22.5" outlineLevel="1" x14ac:dyDescent="0.2">
      <c r="A268" s="174">
        <v>82</v>
      </c>
      <c r="B268" s="175" t="s">
        <v>2789</v>
      </c>
      <c r="C268" s="185" t="s">
        <v>2790</v>
      </c>
      <c r="D268" s="176" t="s">
        <v>432</v>
      </c>
      <c r="E268" s="177">
        <v>119</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322</v>
      </c>
      <c r="T268" s="180" t="s">
        <v>291</v>
      </c>
      <c r="U268" s="160">
        <v>0</v>
      </c>
      <c r="V268" s="160">
        <f>ROUND(E268*U268,2)</f>
        <v>0</v>
      </c>
      <c r="W268" s="160"/>
      <c r="X268" s="150"/>
      <c r="Y268" s="150"/>
      <c r="Z268" s="150"/>
      <c r="AA268" s="150"/>
      <c r="AB268" s="150"/>
      <c r="AC268" s="150"/>
      <c r="AD268" s="150"/>
      <c r="AE268" s="150"/>
      <c r="AF268" s="150"/>
      <c r="AG268" s="150" t="s">
        <v>1746</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2"/>
      <c r="D269" s="243"/>
      <c r="E269" s="243"/>
      <c r="F269" s="243"/>
      <c r="G269" s="243"/>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295</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4">
        <v>83</v>
      </c>
      <c r="B270" s="175" t="s">
        <v>2791</v>
      </c>
      <c r="C270" s="185" t="s">
        <v>2792</v>
      </c>
      <c r="D270" s="176" t="s">
        <v>432</v>
      </c>
      <c r="E270" s="177">
        <v>136</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322</v>
      </c>
      <c r="T270" s="180" t="s">
        <v>291</v>
      </c>
      <c r="U270" s="160">
        <v>0</v>
      </c>
      <c r="V270" s="160">
        <f>ROUND(E270*U270,2)</f>
        <v>0</v>
      </c>
      <c r="W270" s="160"/>
      <c r="X270" s="150"/>
      <c r="Y270" s="150"/>
      <c r="Z270" s="150"/>
      <c r="AA270" s="150"/>
      <c r="AB270" s="150"/>
      <c r="AC270" s="150"/>
      <c r="AD270" s="150"/>
      <c r="AE270" s="150"/>
      <c r="AF270" s="150"/>
      <c r="AG270" s="150" t="s">
        <v>1746</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2618</v>
      </c>
      <c r="D271" s="165"/>
      <c r="E271" s="166"/>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315</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1923</v>
      </c>
      <c r="D272" s="165"/>
      <c r="E272" s="166">
        <v>136</v>
      </c>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6"/>
      <c r="D273" s="247"/>
      <c r="E273" s="247"/>
      <c r="F273" s="247"/>
      <c r="G273" s="247"/>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295</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x14ac:dyDescent="0.2">
      <c r="A274" s="168" t="s">
        <v>285</v>
      </c>
      <c r="B274" s="169" t="s">
        <v>127</v>
      </c>
      <c r="C274" s="184" t="s">
        <v>128</v>
      </c>
      <c r="D274" s="170"/>
      <c r="E274" s="171"/>
      <c r="F274" s="172"/>
      <c r="G274" s="172">
        <f>SUMIF(AG275:AG331,"&lt;&gt;NOR",G275:G331)</f>
        <v>0</v>
      </c>
      <c r="H274" s="172"/>
      <c r="I274" s="172">
        <f>SUM(I275:I331)</f>
        <v>0</v>
      </c>
      <c r="J274" s="172"/>
      <c r="K274" s="172">
        <f>SUM(K275:K331)</f>
        <v>0</v>
      </c>
      <c r="L274" s="172"/>
      <c r="M274" s="172">
        <f>SUM(M275:M331)</f>
        <v>0</v>
      </c>
      <c r="N274" s="172"/>
      <c r="O274" s="172">
        <f>SUM(O275:O331)</f>
        <v>0</v>
      </c>
      <c r="P274" s="172"/>
      <c r="Q274" s="172">
        <f>SUM(Q275:Q331)</f>
        <v>0</v>
      </c>
      <c r="R274" s="172"/>
      <c r="S274" s="172"/>
      <c r="T274" s="173"/>
      <c r="U274" s="167"/>
      <c r="V274" s="167">
        <f>SUM(V275:V331)</f>
        <v>0</v>
      </c>
      <c r="W274" s="167"/>
      <c r="AG274" t="s">
        <v>286</v>
      </c>
    </row>
    <row r="275" spans="1:60" ht="22.5" outlineLevel="1" x14ac:dyDescent="0.2">
      <c r="A275" s="174">
        <v>84</v>
      </c>
      <c r="B275" s="175" t="s">
        <v>2793</v>
      </c>
      <c r="C275" s="185" t="s">
        <v>2621</v>
      </c>
      <c r="D275" s="176" t="s">
        <v>432</v>
      </c>
      <c r="E275" s="177">
        <v>618</v>
      </c>
      <c r="F275" s="178"/>
      <c r="G275" s="179">
        <f>ROUND(E275*F275,2)</f>
        <v>0</v>
      </c>
      <c r="H275" s="178"/>
      <c r="I275" s="179">
        <f>ROUND(E275*H275,2)</f>
        <v>0</v>
      </c>
      <c r="J275" s="178"/>
      <c r="K275" s="179">
        <f>ROUND(E275*J275,2)</f>
        <v>0</v>
      </c>
      <c r="L275" s="179">
        <v>21</v>
      </c>
      <c r="M275" s="179">
        <f>G275*(1+L275/100)</f>
        <v>0</v>
      </c>
      <c r="N275" s="179">
        <v>0</v>
      </c>
      <c r="O275" s="179">
        <f>ROUND(E275*N275,2)</f>
        <v>0</v>
      </c>
      <c r="P275" s="179">
        <v>0</v>
      </c>
      <c r="Q275" s="179">
        <f>ROUND(E275*P275,2)</f>
        <v>0</v>
      </c>
      <c r="R275" s="179"/>
      <c r="S275" s="179" t="s">
        <v>322</v>
      </c>
      <c r="T275" s="180" t="s">
        <v>291</v>
      </c>
      <c r="U275" s="160">
        <v>0</v>
      </c>
      <c r="V275" s="160">
        <f>ROUND(E275*U275,2)</f>
        <v>0</v>
      </c>
      <c r="W275" s="160"/>
      <c r="X275" s="150"/>
      <c r="Y275" s="150"/>
      <c r="Z275" s="150"/>
      <c r="AA275" s="150"/>
      <c r="AB275" s="150"/>
      <c r="AC275" s="150"/>
      <c r="AD275" s="150"/>
      <c r="AE275" s="150"/>
      <c r="AF275" s="150"/>
      <c r="AG275" s="150" t="s">
        <v>472</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2618</v>
      </c>
      <c r="D276" s="165"/>
      <c r="E276" s="166"/>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315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ht="33.75" outlineLevel="1" x14ac:dyDescent="0.2">
      <c r="A277" s="157"/>
      <c r="B277" s="158"/>
      <c r="C277" s="186" t="s">
        <v>2622</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ht="22.5" outlineLevel="1" x14ac:dyDescent="0.2">
      <c r="A278" s="157"/>
      <c r="B278" s="158"/>
      <c r="C278" s="186" t="s">
        <v>2623</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315</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2794</v>
      </c>
      <c r="D279" s="165"/>
      <c r="E279" s="166">
        <v>618</v>
      </c>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315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6"/>
      <c r="D280" s="247"/>
      <c r="E280" s="247"/>
      <c r="F280" s="247"/>
      <c r="G280" s="247"/>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295</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74">
        <v>85</v>
      </c>
      <c r="B281" s="175" t="s">
        <v>2795</v>
      </c>
      <c r="C281" s="185" t="s">
        <v>2647</v>
      </c>
      <c r="D281" s="176" t="s">
        <v>432</v>
      </c>
      <c r="E281" s="177">
        <v>48</v>
      </c>
      <c r="F281" s="178"/>
      <c r="G281" s="179">
        <f>ROUND(E281*F281,2)</f>
        <v>0</v>
      </c>
      <c r="H281" s="178"/>
      <c r="I281" s="179">
        <f>ROUND(E281*H281,2)</f>
        <v>0</v>
      </c>
      <c r="J281" s="178"/>
      <c r="K281" s="179">
        <f>ROUND(E281*J281,2)</f>
        <v>0</v>
      </c>
      <c r="L281" s="179">
        <v>21</v>
      </c>
      <c r="M281" s="179">
        <f>G281*(1+L281/100)</f>
        <v>0</v>
      </c>
      <c r="N281" s="179">
        <v>0</v>
      </c>
      <c r="O281" s="179">
        <f>ROUND(E281*N281,2)</f>
        <v>0</v>
      </c>
      <c r="P281" s="179">
        <v>0</v>
      </c>
      <c r="Q281" s="179">
        <f>ROUND(E281*P281,2)</f>
        <v>0</v>
      </c>
      <c r="R281" s="179"/>
      <c r="S281" s="179" t="s">
        <v>322</v>
      </c>
      <c r="T281" s="180" t="s">
        <v>291</v>
      </c>
      <c r="U281" s="160">
        <v>0</v>
      </c>
      <c r="V281" s="160">
        <f>ROUND(E281*U281,2)</f>
        <v>0</v>
      </c>
      <c r="W281" s="160"/>
      <c r="X281" s="150"/>
      <c r="Y281" s="150"/>
      <c r="Z281" s="150"/>
      <c r="AA281" s="150"/>
      <c r="AB281" s="150"/>
      <c r="AC281" s="150"/>
      <c r="AD281" s="150"/>
      <c r="AE281" s="150"/>
      <c r="AF281" s="150"/>
      <c r="AG281" s="150" t="s">
        <v>472</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42"/>
      <c r="D282" s="243"/>
      <c r="E282" s="243"/>
      <c r="F282" s="243"/>
      <c r="G282" s="243"/>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295</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74">
        <v>86</v>
      </c>
      <c r="B283" s="175" t="s">
        <v>2796</v>
      </c>
      <c r="C283" s="185" t="s">
        <v>2649</v>
      </c>
      <c r="D283" s="176" t="s">
        <v>432</v>
      </c>
      <c r="E283" s="177">
        <v>22</v>
      </c>
      <c r="F283" s="178"/>
      <c r="G283" s="179">
        <f>ROUND(E283*F283,2)</f>
        <v>0</v>
      </c>
      <c r="H283" s="178"/>
      <c r="I283" s="179">
        <f>ROUND(E283*H283,2)</f>
        <v>0</v>
      </c>
      <c r="J283" s="178"/>
      <c r="K283" s="179">
        <f>ROUND(E283*J283,2)</f>
        <v>0</v>
      </c>
      <c r="L283" s="179">
        <v>21</v>
      </c>
      <c r="M283" s="179">
        <f>G283*(1+L283/100)</f>
        <v>0</v>
      </c>
      <c r="N283" s="179">
        <v>0</v>
      </c>
      <c r="O283" s="179">
        <f>ROUND(E283*N283,2)</f>
        <v>0</v>
      </c>
      <c r="P283" s="179">
        <v>0</v>
      </c>
      <c r="Q283" s="179">
        <f>ROUND(E283*P283,2)</f>
        <v>0</v>
      </c>
      <c r="R283" s="179"/>
      <c r="S283" s="179" t="s">
        <v>322</v>
      </c>
      <c r="T283" s="180" t="s">
        <v>291</v>
      </c>
      <c r="U283" s="160">
        <v>0</v>
      </c>
      <c r="V283" s="160">
        <f>ROUND(E283*U283,2)</f>
        <v>0</v>
      </c>
      <c r="W283" s="160"/>
      <c r="X283" s="150"/>
      <c r="Y283" s="150"/>
      <c r="Z283" s="150"/>
      <c r="AA283" s="150"/>
      <c r="AB283" s="150"/>
      <c r="AC283" s="150"/>
      <c r="AD283" s="150"/>
      <c r="AE283" s="150"/>
      <c r="AF283" s="150"/>
      <c r="AG283" s="150" t="s">
        <v>472</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42"/>
      <c r="D284" s="243"/>
      <c r="E284" s="243"/>
      <c r="F284" s="243"/>
      <c r="G284" s="243"/>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295</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74">
        <v>87</v>
      </c>
      <c r="B285" s="175" t="s">
        <v>2797</v>
      </c>
      <c r="C285" s="185" t="s">
        <v>2653</v>
      </c>
      <c r="D285" s="176" t="s">
        <v>856</v>
      </c>
      <c r="E285" s="177">
        <v>253</v>
      </c>
      <c r="F285" s="178"/>
      <c r="G285" s="179">
        <f>ROUND(E285*F285,2)</f>
        <v>0</v>
      </c>
      <c r="H285" s="178"/>
      <c r="I285" s="179">
        <f>ROUND(E285*H285,2)</f>
        <v>0</v>
      </c>
      <c r="J285" s="178"/>
      <c r="K285" s="179">
        <f>ROUND(E285*J285,2)</f>
        <v>0</v>
      </c>
      <c r="L285" s="179">
        <v>21</v>
      </c>
      <c r="M285" s="179">
        <f>G285*(1+L285/100)</f>
        <v>0</v>
      </c>
      <c r="N285" s="179">
        <v>0</v>
      </c>
      <c r="O285" s="179">
        <f>ROUND(E285*N285,2)</f>
        <v>0</v>
      </c>
      <c r="P285" s="179">
        <v>0</v>
      </c>
      <c r="Q285" s="179">
        <f>ROUND(E285*P285,2)</f>
        <v>0</v>
      </c>
      <c r="R285" s="179"/>
      <c r="S285" s="179" t="s">
        <v>322</v>
      </c>
      <c r="T285" s="180" t="s">
        <v>291</v>
      </c>
      <c r="U285" s="160">
        <v>0</v>
      </c>
      <c r="V285" s="160">
        <f>ROUND(E285*U285,2)</f>
        <v>0</v>
      </c>
      <c r="W285" s="160"/>
      <c r="X285" s="150"/>
      <c r="Y285" s="150"/>
      <c r="Z285" s="150"/>
      <c r="AA285" s="150"/>
      <c r="AB285" s="150"/>
      <c r="AC285" s="150"/>
      <c r="AD285" s="150"/>
      <c r="AE285" s="150"/>
      <c r="AF285" s="150"/>
      <c r="AG285" s="150" t="s">
        <v>472</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2"/>
      <c r="D286" s="243"/>
      <c r="E286" s="243"/>
      <c r="F286" s="243"/>
      <c r="G286" s="243"/>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295</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74">
        <v>88</v>
      </c>
      <c r="B287" s="175" t="s">
        <v>2798</v>
      </c>
      <c r="C287" s="185" t="s">
        <v>2655</v>
      </c>
      <c r="D287" s="176" t="s">
        <v>856</v>
      </c>
      <c r="E287" s="177">
        <v>123</v>
      </c>
      <c r="F287" s="178"/>
      <c r="G287" s="179">
        <f>ROUND(E287*F287,2)</f>
        <v>0</v>
      </c>
      <c r="H287" s="178"/>
      <c r="I287" s="179">
        <f>ROUND(E287*H287,2)</f>
        <v>0</v>
      </c>
      <c r="J287" s="178"/>
      <c r="K287" s="179">
        <f>ROUND(E287*J287,2)</f>
        <v>0</v>
      </c>
      <c r="L287" s="179">
        <v>21</v>
      </c>
      <c r="M287" s="179">
        <f>G287*(1+L287/100)</f>
        <v>0</v>
      </c>
      <c r="N287" s="179">
        <v>0</v>
      </c>
      <c r="O287" s="179">
        <f>ROUND(E287*N287,2)</f>
        <v>0</v>
      </c>
      <c r="P287" s="179">
        <v>0</v>
      </c>
      <c r="Q287" s="179">
        <f>ROUND(E287*P287,2)</f>
        <v>0</v>
      </c>
      <c r="R287" s="179"/>
      <c r="S287" s="179" t="s">
        <v>322</v>
      </c>
      <c r="T287" s="180" t="s">
        <v>291</v>
      </c>
      <c r="U287" s="160">
        <v>0</v>
      </c>
      <c r="V287" s="160">
        <f>ROUND(E287*U287,2)</f>
        <v>0</v>
      </c>
      <c r="W287" s="160"/>
      <c r="X287" s="150"/>
      <c r="Y287" s="150"/>
      <c r="Z287" s="150"/>
      <c r="AA287" s="150"/>
      <c r="AB287" s="150"/>
      <c r="AC287" s="150"/>
      <c r="AD287" s="150"/>
      <c r="AE287" s="150"/>
      <c r="AF287" s="150"/>
      <c r="AG287" s="150" t="s">
        <v>472</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2618</v>
      </c>
      <c r="D288" s="165"/>
      <c r="E288" s="166"/>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315</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2799</v>
      </c>
      <c r="D289" s="165"/>
      <c r="E289" s="166">
        <v>123</v>
      </c>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315</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6"/>
      <c r="D290" s="247"/>
      <c r="E290" s="247"/>
      <c r="F290" s="247"/>
      <c r="G290" s="247"/>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295</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74">
        <v>89</v>
      </c>
      <c r="B291" s="175" t="s">
        <v>2800</v>
      </c>
      <c r="C291" s="185" t="s">
        <v>2659</v>
      </c>
      <c r="D291" s="176" t="s">
        <v>856</v>
      </c>
      <c r="E291" s="177">
        <v>2</v>
      </c>
      <c r="F291" s="178"/>
      <c r="G291" s="179">
        <f>ROUND(E291*F291,2)</f>
        <v>0</v>
      </c>
      <c r="H291" s="178"/>
      <c r="I291" s="179">
        <f>ROUND(E291*H291,2)</f>
        <v>0</v>
      </c>
      <c r="J291" s="178"/>
      <c r="K291" s="179">
        <f>ROUND(E291*J291,2)</f>
        <v>0</v>
      </c>
      <c r="L291" s="179">
        <v>21</v>
      </c>
      <c r="M291" s="179">
        <f>G291*(1+L291/100)</f>
        <v>0</v>
      </c>
      <c r="N291" s="179">
        <v>0</v>
      </c>
      <c r="O291" s="179">
        <f>ROUND(E291*N291,2)</f>
        <v>0</v>
      </c>
      <c r="P291" s="179">
        <v>0</v>
      </c>
      <c r="Q291" s="179">
        <f>ROUND(E291*P291,2)</f>
        <v>0</v>
      </c>
      <c r="R291" s="179"/>
      <c r="S291" s="179" t="s">
        <v>322</v>
      </c>
      <c r="T291" s="180" t="s">
        <v>291</v>
      </c>
      <c r="U291" s="160">
        <v>0</v>
      </c>
      <c r="V291" s="160">
        <f>ROUND(E291*U291,2)</f>
        <v>0</v>
      </c>
      <c r="W291" s="160"/>
      <c r="X291" s="150"/>
      <c r="Y291" s="150"/>
      <c r="Z291" s="150"/>
      <c r="AA291" s="150"/>
      <c r="AB291" s="150"/>
      <c r="AC291" s="150"/>
      <c r="AD291" s="150"/>
      <c r="AE291" s="150"/>
      <c r="AF291" s="150"/>
      <c r="AG291" s="150" t="s">
        <v>472</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2618</v>
      </c>
      <c r="D292" s="165"/>
      <c r="E292" s="166"/>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315</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105</v>
      </c>
      <c r="D293" s="165"/>
      <c r="E293" s="166">
        <v>2</v>
      </c>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46"/>
      <c r="D294" s="247"/>
      <c r="E294" s="247"/>
      <c r="F294" s="247"/>
      <c r="G294" s="247"/>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295</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74">
        <v>90</v>
      </c>
      <c r="B295" s="175" t="s">
        <v>2801</v>
      </c>
      <c r="C295" s="185" t="s">
        <v>2802</v>
      </c>
      <c r="D295" s="176" t="s">
        <v>432</v>
      </c>
      <c r="E295" s="177">
        <v>20</v>
      </c>
      <c r="F295" s="178"/>
      <c r="G295" s="179">
        <f>ROUND(E295*F295,2)</f>
        <v>0</v>
      </c>
      <c r="H295" s="178"/>
      <c r="I295" s="179">
        <f>ROUND(E295*H295,2)</f>
        <v>0</v>
      </c>
      <c r="J295" s="178"/>
      <c r="K295" s="179">
        <f>ROUND(E295*J295,2)</f>
        <v>0</v>
      </c>
      <c r="L295" s="179">
        <v>21</v>
      </c>
      <c r="M295" s="179">
        <f>G295*(1+L295/100)</f>
        <v>0</v>
      </c>
      <c r="N295" s="179">
        <v>0</v>
      </c>
      <c r="O295" s="179">
        <f>ROUND(E295*N295,2)</f>
        <v>0</v>
      </c>
      <c r="P295" s="179">
        <v>0</v>
      </c>
      <c r="Q295" s="179">
        <f>ROUND(E295*P295,2)</f>
        <v>0</v>
      </c>
      <c r="R295" s="179"/>
      <c r="S295" s="179" t="s">
        <v>322</v>
      </c>
      <c r="T295" s="180" t="s">
        <v>291</v>
      </c>
      <c r="U295" s="160">
        <v>0</v>
      </c>
      <c r="V295" s="160">
        <f>ROUND(E295*U295,2)</f>
        <v>0</v>
      </c>
      <c r="W295" s="160"/>
      <c r="X295" s="150"/>
      <c r="Y295" s="150"/>
      <c r="Z295" s="150"/>
      <c r="AA295" s="150"/>
      <c r="AB295" s="150"/>
      <c r="AC295" s="150"/>
      <c r="AD295" s="150"/>
      <c r="AE295" s="150"/>
      <c r="AF295" s="150"/>
      <c r="AG295" s="150" t="s">
        <v>472</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6" t="s">
        <v>2803</v>
      </c>
      <c r="D296" s="165"/>
      <c r="E296" s="166"/>
      <c r="F296" s="160"/>
      <c r="G296" s="160"/>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315</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6" t="s">
        <v>2804</v>
      </c>
      <c r="D297" s="165"/>
      <c r="E297" s="166"/>
      <c r="F297" s="160"/>
      <c r="G297" s="160"/>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315</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477</v>
      </c>
      <c r="D298" s="165"/>
      <c r="E298" s="166">
        <v>20</v>
      </c>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315</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6"/>
      <c r="D299" s="247"/>
      <c r="E299" s="247"/>
      <c r="F299" s="247"/>
      <c r="G299" s="247"/>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295</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ht="33.75" outlineLevel="1" x14ac:dyDescent="0.2">
      <c r="A300" s="174">
        <v>91</v>
      </c>
      <c r="B300" s="175" t="s">
        <v>2805</v>
      </c>
      <c r="C300" s="185" t="s">
        <v>2665</v>
      </c>
      <c r="D300" s="176" t="s">
        <v>0</v>
      </c>
      <c r="E300" s="177">
        <v>4</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322</v>
      </c>
      <c r="T300" s="180" t="s">
        <v>291</v>
      </c>
      <c r="U300" s="160">
        <v>0</v>
      </c>
      <c r="V300" s="160">
        <f>ROUND(E300*U300,2)</f>
        <v>0</v>
      </c>
      <c r="W300" s="160"/>
      <c r="X300" s="150"/>
      <c r="Y300" s="150"/>
      <c r="Z300" s="150"/>
      <c r="AA300" s="150"/>
      <c r="AB300" s="150"/>
      <c r="AC300" s="150"/>
      <c r="AD300" s="150"/>
      <c r="AE300" s="150"/>
      <c r="AF300" s="150"/>
      <c r="AG300" s="150" t="s">
        <v>472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2"/>
      <c r="D301" s="243"/>
      <c r="E301" s="243"/>
      <c r="F301" s="243"/>
      <c r="G301" s="243"/>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295</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92</v>
      </c>
      <c r="B302" s="175" t="s">
        <v>2806</v>
      </c>
      <c r="C302" s="185" t="s">
        <v>2675</v>
      </c>
      <c r="D302" s="176" t="s">
        <v>0</v>
      </c>
      <c r="E302" s="177">
        <v>6</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322</v>
      </c>
      <c r="T302" s="180" t="s">
        <v>291</v>
      </c>
      <c r="U302" s="160">
        <v>0</v>
      </c>
      <c r="V302" s="160">
        <f>ROUND(E302*U302,2)</f>
        <v>0</v>
      </c>
      <c r="W302" s="160"/>
      <c r="X302" s="150"/>
      <c r="Y302" s="150"/>
      <c r="Z302" s="150"/>
      <c r="AA302" s="150"/>
      <c r="AB302" s="150"/>
      <c r="AC302" s="150"/>
      <c r="AD302" s="150"/>
      <c r="AE302" s="150"/>
      <c r="AF302" s="150"/>
      <c r="AG302" s="150" t="s">
        <v>472</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6" t="s">
        <v>2618</v>
      </c>
      <c r="D303" s="165"/>
      <c r="E303" s="166"/>
      <c r="F303" s="160"/>
      <c r="G303" s="1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315</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132</v>
      </c>
      <c r="D304" s="165"/>
      <c r="E304" s="166">
        <v>6</v>
      </c>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315</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46"/>
      <c r="D305" s="247"/>
      <c r="E305" s="247"/>
      <c r="F305" s="247"/>
      <c r="G305" s="247"/>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295</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ht="22.5" outlineLevel="1" x14ac:dyDescent="0.2">
      <c r="A306" s="174">
        <v>93</v>
      </c>
      <c r="B306" s="175" t="s">
        <v>2807</v>
      </c>
      <c r="C306" s="185" t="s">
        <v>2639</v>
      </c>
      <c r="D306" s="176" t="s">
        <v>432</v>
      </c>
      <c r="E306" s="177">
        <v>698</v>
      </c>
      <c r="F306" s="178"/>
      <c r="G306" s="179">
        <f>ROUND(E306*F306,2)</f>
        <v>0</v>
      </c>
      <c r="H306" s="178"/>
      <c r="I306" s="179">
        <f>ROUND(E306*H306,2)</f>
        <v>0</v>
      </c>
      <c r="J306" s="178"/>
      <c r="K306" s="179">
        <f>ROUND(E306*J306,2)</f>
        <v>0</v>
      </c>
      <c r="L306" s="179">
        <v>21</v>
      </c>
      <c r="M306" s="179">
        <f>G306*(1+L306/100)</f>
        <v>0</v>
      </c>
      <c r="N306" s="179">
        <v>0</v>
      </c>
      <c r="O306" s="179">
        <f>ROUND(E306*N306,2)</f>
        <v>0</v>
      </c>
      <c r="P306" s="179">
        <v>0</v>
      </c>
      <c r="Q306" s="179">
        <f>ROUND(E306*P306,2)</f>
        <v>0</v>
      </c>
      <c r="R306" s="179"/>
      <c r="S306" s="179" t="s">
        <v>322</v>
      </c>
      <c r="T306" s="180" t="s">
        <v>291</v>
      </c>
      <c r="U306" s="160">
        <v>0</v>
      </c>
      <c r="V306" s="160">
        <f>ROUND(E306*U306,2)</f>
        <v>0</v>
      </c>
      <c r="W306" s="160"/>
      <c r="X306" s="150"/>
      <c r="Y306" s="150"/>
      <c r="Z306" s="150"/>
      <c r="AA306" s="150"/>
      <c r="AB306" s="150"/>
      <c r="AC306" s="150"/>
      <c r="AD306" s="150"/>
      <c r="AE306" s="150"/>
      <c r="AF306" s="150"/>
      <c r="AG306" s="150" t="s">
        <v>472</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6" t="s">
        <v>2618</v>
      </c>
      <c r="D307" s="165"/>
      <c r="E307" s="166"/>
      <c r="F307" s="160"/>
      <c r="G307" s="160"/>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315</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2524</v>
      </c>
      <c r="D308" s="165"/>
      <c r="E308" s="166">
        <v>698</v>
      </c>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315</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46"/>
      <c r="D309" s="247"/>
      <c r="E309" s="247"/>
      <c r="F309" s="247"/>
      <c r="G309" s="247"/>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295</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74">
        <v>94</v>
      </c>
      <c r="B310" s="175" t="s">
        <v>2808</v>
      </c>
      <c r="C310" s="185" t="s">
        <v>2661</v>
      </c>
      <c r="D310" s="176" t="s">
        <v>1187</v>
      </c>
      <c r="E310" s="177">
        <v>38</v>
      </c>
      <c r="F310" s="178"/>
      <c r="G310" s="179">
        <f>ROUND(E310*F310,2)</f>
        <v>0</v>
      </c>
      <c r="H310" s="178"/>
      <c r="I310" s="179">
        <f>ROUND(E310*H310,2)</f>
        <v>0</v>
      </c>
      <c r="J310" s="178"/>
      <c r="K310" s="179">
        <f>ROUND(E310*J310,2)</f>
        <v>0</v>
      </c>
      <c r="L310" s="179">
        <v>21</v>
      </c>
      <c r="M310" s="179">
        <f>G310*(1+L310/100)</f>
        <v>0</v>
      </c>
      <c r="N310" s="179">
        <v>0</v>
      </c>
      <c r="O310" s="179">
        <f>ROUND(E310*N310,2)</f>
        <v>0</v>
      </c>
      <c r="P310" s="179">
        <v>0</v>
      </c>
      <c r="Q310" s="179">
        <f>ROUND(E310*P310,2)</f>
        <v>0</v>
      </c>
      <c r="R310" s="179"/>
      <c r="S310" s="179" t="s">
        <v>322</v>
      </c>
      <c r="T310" s="180" t="s">
        <v>291</v>
      </c>
      <c r="U310" s="160">
        <v>0</v>
      </c>
      <c r="V310" s="160">
        <f>ROUND(E310*U310,2)</f>
        <v>0</v>
      </c>
      <c r="W310" s="160"/>
      <c r="X310" s="150"/>
      <c r="Y310" s="150"/>
      <c r="Z310" s="150"/>
      <c r="AA310" s="150"/>
      <c r="AB310" s="150"/>
      <c r="AC310" s="150"/>
      <c r="AD310" s="150"/>
      <c r="AE310" s="150"/>
      <c r="AF310" s="150"/>
      <c r="AG310" s="150" t="s">
        <v>472</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2"/>
      <c r="D311" s="243"/>
      <c r="E311" s="243"/>
      <c r="F311" s="243"/>
      <c r="G311" s="243"/>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295</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95</v>
      </c>
      <c r="B312" s="175" t="s">
        <v>2809</v>
      </c>
      <c r="C312" s="185" t="s">
        <v>2663</v>
      </c>
      <c r="D312" s="176" t="s">
        <v>1187</v>
      </c>
      <c r="E312" s="177">
        <v>19</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322</v>
      </c>
      <c r="T312" s="180" t="s">
        <v>291</v>
      </c>
      <c r="U312" s="160">
        <v>0</v>
      </c>
      <c r="V312" s="160">
        <f>ROUND(E312*U312,2)</f>
        <v>0</v>
      </c>
      <c r="W312" s="160"/>
      <c r="X312" s="150"/>
      <c r="Y312" s="150"/>
      <c r="Z312" s="150"/>
      <c r="AA312" s="150"/>
      <c r="AB312" s="150"/>
      <c r="AC312" s="150"/>
      <c r="AD312" s="150"/>
      <c r="AE312" s="150"/>
      <c r="AF312" s="150"/>
      <c r="AG312" s="150" t="s">
        <v>472</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2"/>
      <c r="D313" s="243"/>
      <c r="E313" s="243"/>
      <c r="F313" s="243"/>
      <c r="G313" s="243"/>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295</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ht="22.5" outlineLevel="1" x14ac:dyDescent="0.2">
      <c r="A314" s="174">
        <v>96</v>
      </c>
      <c r="B314" s="175" t="s">
        <v>2810</v>
      </c>
      <c r="C314" s="185" t="s">
        <v>2811</v>
      </c>
      <c r="D314" s="176" t="s">
        <v>1187</v>
      </c>
      <c r="E314" s="177">
        <v>46</v>
      </c>
      <c r="F314" s="178"/>
      <c r="G314" s="179">
        <f>ROUND(E314*F314,2)</f>
        <v>0</v>
      </c>
      <c r="H314" s="178"/>
      <c r="I314" s="179">
        <f>ROUND(E314*H314,2)</f>
        <v>0</v>
      </c>
      <c r="J314" s="178"/>
      <c r="K314" s="179">
        <f>ROUND(E314*J314,2)</f>
        <v>0</v>
      </c>
      <c r="L314" s="179">
        <v>21</v>
      </c>
      <c r="M314" s="179">
        <f>G314*(1+L314/100)</f>
        <v>0</v>
      </c>
      <c r="N314" s="179">
        <v>0</v>
      </c>
      <c r="O314" s="179">
        <f>ROUND(E314*N314,2)</f>
        <v>0</v>
      </c>
      <c r="P314" s="179">
        <v>0</v>
      </c>
      <c r="Q314" s="179">
        <f>ROUND(E314*P314,2)</f>
        <v>0</v>
      </c>
      <c r="R314" s="179"/>
      <c r="S314" s="179" t="s">
        <v>322</v>
      </c>
      <c r="T314" s="180" t="s">
        <v>291</v>
      </c>
      <c r="U314" s="160">
        <v>0</v>
      </c>
      <c r="V314" s="160">
        <f>ROUND(E314*U314,2)</f>
        <v>0</v>
      </c>
      <c r="W314" s="160"/>
      <c r="X314" s="150"/>
      <c r="Y314" s="150"/>
      <c r="Z314" s="150"/>
      <c r="AA314" s="150"/>
      <c r="AB314" s="150"/>
      <c r="AC314" s="150"/>
      <c r="AD314" s="150"/>
      <c r="AE314" s="150"/>
      <c r="AF314" s="150"/>
      <c r="AG314" s="150" t="s">
        <v>472</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42"/>
      <c r="D315" s="243"/>
      <c r="E315" s="243"/>
      <c r="F315" s="243"/>
      <c r="G315" s="243"/>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295</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74">
        <v>97</v>
      </c>
      <c r="B316" s="175" t="s">
        <v>2812</v>
      </c>
      <c r="C316" s="185" t="s">
        <v>2813</v>
      </c>
      <c r="D316" s="176" t="s">
        <v>1187</v>
      </c>
      <c r="E316" s="177">
        <v>25</v>
      </c>
      <c r="F316" s="178"/>
      <c r="G316" s="179">
        <f>ROUND(E316*F316,2)</f>
        <v>0</v>
      </c>
      <c r="H316" s="178"/>
      <c r="I316" s="179">
        <f>ROUND(E316*H316,2)</f>
        <v>0</v>
      </c>
      <c r="J316" s="178"/>
      <c r="K316" s="179">
        <f>ROUND(E316*J316,2)</f>
        <v>0</v>
      </c>
      <c r="L316" s="179">
        <v>21</v>
      </c>
      <c r="M316" s="179">
        <f>G316*(1+L316/100)</f>
        <v>0</v>
      </c>
      <c r="N316" s="179">
        <v>0</v>
      </c>
      <c r="O316" s="179">
        <f>ROUND(E316*N316,2)</f>
        <v>0</v>
      </c>
      <c r="P316" s="179">
        <v>0</v>
      </c>
      <c r="Q316" s="179">
        <f>ROUND(E316*P316,2)</f>
        <v>0</v>
      </c>
      <c r="R316" s="179"/>
      <c r="S316" s="179" t="s">
        <v>322</v>
      </c>
      <c r="T316" s="180" t="s">
        <v>291</v>
      </c>
      <c r="U316" s="160">
        <v>0</v>
      </c>
      <c r="V316" s="160">
        <f>ROUND(E316*U316,2)</f>
        <v>0</v>
      </c>
      <c r="W316" s="160"/>
      <c r="X316" s="150"/>
      <c r="Y316" s="150"/>
      <c r="Z316" s="150"/>
      <c r="AA316" s="150"/>
      <c r="AB316" s="150"/>
      <c r="AC316" s="150"/>
      <c r="AD316" s="150"/>
      <c r="AE316" s="150"/>
      <c r="AF316" s="150"/>
      <c r="AG316" s="150" t="s">
        <v>472</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186" t="s">
        <v>2618</v>
      </c>
      <c r="D317" s="165"/>
      <c r="E317" s="166"/>
      <c r="F317" s="160"/>
      <c r="G317" s="160"/>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315</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1303</v>
      </c>
      <c r="D318" s="165"/>
      <c r="E318" s="166">
        <v>25</v>
      </c>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315</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6"/>
      <c r="D319" s="247"/>
      <c r="E319" s="247"/>
      <c r="F319" s="247"/>
      <c r="G319" s="247"/>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295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74">
        <v>98</v>
      </c>
      <c r="B320" s="175" t="s">
        <v>2814</v>
      </c>
      <c r="C320" s="185" t="s">
        <v>2641</v>
      </c>
      <c r="D320" s="176" t="s">
        <v>856</v>
      </c>
      <c r="E320" s="177">
        <v>58</v>
      </c>
      <c r="F320" s="178"/>
      <c r="G320" s="179">
        <f>ROUND(E320*F320,2)</f>
        <v>0</v>
      </c>
      <c r="H320" s="178"/>
      <c r="I320" s="179">
        <f>ROUND(E320*H320,2)</f>
        <v>0</v>
      </c>
      <c r="J320" s="178"/>
      <c r="K320" s="179">
        <f>ROUND(E320*J320,2)</f>
        <v>0</v>
      </c>
      <c r="L320" s="179">
        <v>21</v>
      </c>
      <c r="M320" s="179">
        <f>G320*(1+L320/100)</f>
        <v>0</v>
      </c>
      <c r="N320" s="179">
        <v>0</v>
      </c>
      <c r="O320" s="179">
        <f>ROUND(E320*N320,2)</f>
        <v>0</v>
      </c>
      <c r="P320" s="179">
        <v>0</v>
      </c>
      <c r="Q320" s="179">
        <f>ROUND(E320*P320,2)</f>
        <v>0</v>
      </c>
      <c r="R320" s="179"/>
      <c r="S320" s="179" t="s">
        <v>322</v>
      </c>
      <c r="T320" s="180" t="s">
        <v>291</v>
      </c>
      <c r="U320" s="160">
        <v>0</v>
      </c>
      <c r="V320" s="160">
        <f>ROUND(E320*U320,2)</f>
        <v>0</v>
      </c>
      <c r="W320" s="160"/>
      <c r="X320" s="150"/>
      <c r="Y320" s="150"/>
      <c r="Z320" s="150"/>
      <c r="AA320" s="150"/>
      <c r="AB320" s="150"/>
      <c r="AC320" s="150"/>
      <c r="AD320" s="150"/>
      <c r="AE320" s="150"/>
      <c r="AF320" s="150"/>
      <c r="AG320" s="150" t="s">
        <v>472</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2"/>
      <c r="D321" s="243"/>
      <c r="E321" s="243"/>
      <c r="F321" s="243"/>
      <c r="G321" s="243"/>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295</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ht="22.5" outlineLevel="1" x14ac:dyDescent="0.2">
      <c r="A322" s="174">
        <v>99</v>
      </c>
      <c r="B322" s="175" t="s">
        <v>2815</v>
      </c>
      <c r="C322" s="185" t="s">
        <v>2643</v>
      </c>
      <c r="D322" s="176" t="s">
        <v>432</v>
      </c>
      <c r="E322" s="177">
        <v>289</v>
      </c>
      <c r="F322" s="178"/>
      <c r="G322" s="179">
        <f>ROUND(E322*F322,2)</f>
        <v>0</v>
      </c>
      <c r="H322" s="178"/>
      <c r="I322" s="179">
        <f>ROUND(E322*H322,2)</f>
        <v>0</v>
      </c>
      <c r="J322" s="178"/>
      <c r="K322" s="179">
        <f>ROUND(E322*J322,2)</f>
        <v>0</v>
      </c>
      <c r="L322" s="179">
        <v>21</v>
      </c>
      <c r="M322" s="179">
        <f>G322*(1+L322/100)</f>
        <v>0</v>
      </c>
      <c r="N322" s="179">
        <v>0</v>
      </c>
      <c r="O322" s="179">
        <f>ROUND(E322*N322,2)</f>
        <v>0</v>
      </c>
      <c r="P322" s="179">
        <v>0</v>
      </c>
      <c r="Q322" s="179">
        <f>ROUND(E322*P322,2)</f>
        <v>0</v>
      </c>
      <c r="R322" s="179"/>
      <c r="S322" s="179" t="s">
        <v>322</v>
      </c>
      <c r="T322" s="180" t="s">
        <v>291</v>
      </c>
      <c r="U322" s="160">
        <v>0</v>
      </c>
      <c r="V322" s="160">
        <f>ROUND(E322*U322,2)</f>
        <v>0</v>
      </c>
      <c r="W322" s="160"/>
      <c r="X322" s="150"/>
      <c r="Y322" s="150"/>
      <c r="Z322" s="150"/>
      <c r="AA322" s="150"/>
      <c r="AB322" s="150"/>
      <c r="AC322" s="150"/>
      <c r="AD322" s="150"/>
      <c r="AE322" s="150"/>
      <c r="AF322" s="150"/>
      <c r="AG322" s="150" t="s">
        <v>472</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2"/>
      <c r="D323" s="243"/>
      <c r="E323" s="243"/>
      <c r="F323" s="243"/>
      <c r="G323" s="243"/>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295</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74">
        <v>100</v>
      </c>
      <c r="B324" s="175" t="s">
        <v>2816</v>
      </c>
      <c r="C324" s="185" t="s">
        <v>2645</v>
      </c>
      <c r="D324" s="176" t="s">
        <v>432</v>
      </c>
      <c r="E324" s="177">
        <v>78</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322</v>
      </c>
      <c r="T324" s="180" t="s">
        <v>291</v>
      </c>
      <c r="U324" s="160">
        <v>0</v>
      </c>
      <c r="V324" s="160">
        <f>ROUND(E324*U324,2)</f>
        <v>0</v>
      </c>
      <c r="W324" s="160"/>
      <c r="X324" s="150"/>
      <c r="Y324" s="150"/>
      <c r="Z324" s="150"/>
      <c r="AA324" s="150"/>
      <c r="AB324" s="150"/>
      <c r="AC324" s="150"/>
      <c r="AD324" s="150"/>
      <c r="AE324" s="150"/>
      <c r="AF324" s="150"/>
      <c r="AG324" s="150" t="s">
        <v>472</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2"/>
      <c r="D325" s="243"/>
      <c r="E325" s="243"/>
      <c r="F325" s="243"/>
      <c r="G325" s="243"/>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295</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74">
        <v>101</v>
      </c>
      <c r="B326" s="175" t="s">
        <v>2817</v>
      </c>
      <c r="C326" s="185" t="s">
        <v>2818</v>
      </c>
      <c r="D326" s="176" t="s">
        <v>432</v>
      </c>
      <c r="E326" s="177">
        <v>289</v>
      </c>
      <c r="F326" s="178"/>
      <c r="G326" s="179">
        <f>ROUND(E326*F326,2)</f>
        <v>0</v>
      </c>
      <c r="H326" s="178"/>
      <c r="I326" s="179">
        <f>ROUND(E326*H326,2)</f>
        <v>0</v>
      </c>
      <c r="J326" s="178"/>
      <c r="K326" s="179">
        <f>ROUND(E326*J326,2)</f>
        <v>0</v>
      </c>
      <c r="L326" s="179">
        <v>21</v>
      </c>
      <c r="M326" s="179">
        <f>G326*(1+L326/100)</f>
        <v>0</v>
      </c>
      <c r="N326" s="179">
        <v>0</v>
      </c>
      <c r="O326" s="179">
        <f>ROUND(E326*N326,2)</f>
        <v>0</v>
      </c>
      <c r="P326" s="179">
        <v>0</v>
      </c>
      <c r="Q326" s="179">
        <f>ROUND(E326*P326,2)</f>
        <v>0</v>
      </c>
      <c r="R326" s="179"/>
      <c r="S326" s="179" t="s">
        <v>322</v>
      </c>
      <c r="T326" s="180" t="s">
        <v>291</v>
      </c>
      <c r="U326" s="160">
        <v>0</v>
      </c>
      <c r="V326" s="160">
        <f>ROUND(E326*U326,2)</f>
        <v>0</v>
      </c>
      <c r="W326" s="160"/>
      <c r="X326" s="150"/>
      <c r="Y326" s="150"/>
      <c r="Z326" s="150"/>
      <c r="AA326" s="150"/>
      <c r="AB326" s="150"/>
      <c r="AC326" s="150"/>
      <c r="AD326" s="150"/>
      <c r="AE326" s="150"/>
      <c r="AF326" s="150"/>
      <c r="AG326" s="150" t="s">
        <v>1746</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86" t="s">
        <v>2803</v>
      </c>
      <c r="D327" s="165"/>
      <c r="E327" s="166"/>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315</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2819</v>
      </c>
      <c r="D328" s="165"/>
      <c r="E328" s="166">
        <v>289</v>
      </c>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315</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6"/>
      <c r="D329" s="247"/>
      <c r="E329" s="247"/>
      <c r="F329" s="247"/>
      <c r="G329" s="247"/>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295</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ht="33.75" outlineLevel="1" x14ac:dyDescent="0.2">
      <c r="A330" s="174">
        <v>102</v>
      </c>
      <c r="B330" s="175" t="s">
        <v>2820</v>
      </c>
      <c r="C330" s="185" t="s">
        <v>2714</v>
      </c>
      <c r="D330" s="176" t="s">
        <v>0</v>
      </c>
      <c r="E330" s="177">
        <v>5</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322</v>
      </c>
      <c r="T330" s="180" t="s">
        <v>291</v>
      </c>
      <c r="U330" s="160">
        <v>0</v>
      </c>
      <c r="V330" s="160">
        <f>ROUND(E330*U330,2)</f>
        <v>0</v>
      </c>
      <c r="W330" s="160"/>
      <c r="X330" s="150"/>
      <c r="Y330" s="150"/>
      <c r="Z330" s="150"/>
      <c r="AA330" s="150"/>
      <c r="AB330" s="150"/>
      <c r="AC330" s="150"/>
      <c r="AD330" s="150"/>
      <c r="AE330" s="150"/>
      <c r="AF330" s="150"/>
      <c r="AG330" s="150" t="s">
        <v>1746</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2"/>
      <c r="D331" s="243"/>
      <c r="E331" s="243"/>
      <c r="F331" s="243"/>
      <c r="G331" s="243"/>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295</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x14ac:dyDescent="0.2">
      <c r="A332" s="5"/>
      <c r="B332" s="6"/>
      <c r="C332" s="187"/>
      <c r="D332" s="8"/>
      <c r="E332" s="5"/>
      <c r="F332" s="5"/>
      <c r="G332" s="5"/>
      <c r="H332" s="5"/>
      <c r="I332" s="5"/>
      <c r="J332" s="5"/>
      <c r="K332" s="5"/>
      <c r="L332" s="5"/>
      <c r="M332" s="5"/>
      <c r="N332" s="5"/>
      <c r="O332" s="5"/>
      <c r="P332" s="5"/>
      <c r="Q332" s="5"/>
      <c r="R332" s="5"/>
      <c r="S332" s="5"/>
      <c r="T332" s="5"/>
      <c r="U332" s="5"/>
      <c r="V332" s="5"/>
      <c r="W332" s="5"/>
      <c r="AE332">
        <v>15</v>
      </c>
      <c r="AF332">
        <v>21</v>
      </c>
    </row>
    <row r="333" spans="1:60" x14ac:dyDescent="0.2">
      <c r="A333" s="153"/>
      <c r="B333" s="154" t="s">
        <v>29</v>
      </c>
      <c r="C333" s="188"/>
      <c r="D333" s="155"/>
      <c r="E333" s="156"/>
      <c r="F333" s="156"/>
      <c r="G333" s="183">
        <f>G8+G169+G214+G274</f>
        <v>0</v>
      </c>
      <c r="H333" s="5"/>
      <c r="I333" s="5"/>
      <c r="J333" s="5"/>
      <c r="K333" s="5"/>
      <c r="L333" s="5"/>
      <c r="M333" s="5"/>
      <c r="N333" s="5"/>
      <c r="O333" s="5"/>
      <c r="P333" s="5"/>
      <c r="Q333" s="5"/>
      <c r="R333" s="5"/>
      <c r="S333" s="5"/>
      <c r="T333" s="5"/>
      <c r="U333" s="5"/>
      <c r="V333" s="5"/>
      <c r="W333" s="5"/>
      <c r="AE333">
        <f>SUMIF(L7:L331,AE332,G7:G331)</f>
        <v>0</v>
      </c>
      <c r="AF333">
        <f>SUMIF(L7:L331,AF332,G7:G331)</f>
        <v>0</v>
      </c>
      <c r="AG333" t="s">
        <v>336</v>
      </c>
    </row>
    <row r="334" spans="1:60" x14ac:dyDescent="0.2">
      <c r="A334" s="261" t="s">
        <v>1144</v>
      </c>
      <c r="B334" s="261"/>
      <c r="C334" s="187"/>
      <c r="D334" s="8"/>
      <c r="E334" s="5"/>
      <c r="F334" s="5"/>
      <c r="G334" s="5"/>
      <c r="H334" s="5"/>
      <c r="I334" s="5"/>
      <c r="J334" s="5"/>
      <c r="K334" s="5"/>
      <c r="L334" s="5"/>
      <c r="M334" s="5"/>
      <c r="N334" s="5"/>
      <c r="O334" s="5"/>
      <c r="P334" s="5"/>
      <c r="Q334" s="5"/>
      <c r="R334" s="5"/>
      <c r="S334" s="5"/>
      <c r="T334" s="5"/>
      <c r="U334" s="5"/>
      <c r="V334" s="5"/>
      <c r="W334" s="5"/>
    </row>
    <row r="335" spans="1:60" x14ac:dyDescent="0.2">
      <c r="A335" s="5"/>
      <c r="B335" s="6" t="s">
        <v>1145</v>
      </c>
      <c r="C335" s="187" t="s">
        <v>1146</v>
      </c>
      <c r="D335" s="8"/>
      <c r="E335" s="5"/>
      <c r="F335" s="5"/>
      <c r="G335" s="5"/>
      <c r="H335" s="5"/>
      <c r="I335" s="5"/>
      <c r="J335" s="5"/>
      <c r="K335" s="5"/>
      <c r="L335" s="5"/>
      <c r="M335" s="5"/>
      <c r="N335" s="5"/>
      <c r="O335" s="5"/>
      <c r="P335" s="5"/>
      <c r="Q335" s="5"/>
      <c r="R335" s="5"/>
      <c r="S335" s="5"/>
      <c r="T335" s="5"/>
      <c r="U335" s="5"/>
      <c r="V335" s="5"/>
      <c r="W335" s="5"/>
      <c r="AG335" t="s">
        <v>1147</v>
      </c>
    </row>
    <row r="336" spans="1:60" x14ac:dyDescent="0.2">
      <c r="A336" s="5"/>
      <c r="B336" s="6" t="s">
        <v>1148</v>
      </c>
      <c r="C336" s="187" t="s">
        <v>1149</v>
      </c>
      <c r="D336" s="8"/>
      <c r="E336" s="5"/>
      <c r="F336" s="5"/>
      <c r="G336" s="5"/>
      <c r="H336" s="5"/>
      <c r="I336" s="5"/>
      <c r="J336" s="5"/>
      <c r="K336" s="5"/>
      <c r="L336" s="5"/>
      <c r="M336" s="5"/>
      <c r="N336" s="5"/>
      <c r="O336" s="5"/>
      <c r="P336" s="5"/>
      <c r="Q336" s="5"/>
      <c r="R336" s="5"/>
      <c r="S336" s="5"/>
      <c r="T336" s="5"/>
      <c r="U336" s="5"/>
      <c r="V336" s="5"/>
      <c r="W336" s="5"/>
      <c r="AG336" t="s">
        <v>1150</v>
      </c>
    </row>
    <row r="337" spans="1:33" x14ac:dyDescent="0.2">
      <c r="A337" s="5"/>
      <c r="B337" s="6"/>
      <c r="C337" s="187" t="s">
        <v>1151</v>
      </c>
      <c r="D337" s="8"/>
      <c r="E337" s="5"/>
      <c r="F337" s="5"/>
      <c r="G337" s="5"/>
      <c r="H337" s="5"/>
      <c r="I337" s="5"/>
      <c r="J337" s="5"/>
      <c r="K337" s="5"/>
      <c r="L337" s="5"/>
      <c r="M337" s="5"/>
      <c r="N337" s="5"/>
      <c r="O337" s="5"/>
      <c r="P337" s="5"/>
      <c r="Q337" s="5"/>
      <c r="R337" s="5"/>
      <c r="S337" s="5"/>
      <c r="T337" s="5"/>
      <c r="U337" s="5"/>
      <c r="V337" s="5"/>
      <c r="W337" s="5"/>
      <c r="AG337" t="s">
        <v>1152</v>
      </c>
    </row>
    <row r="338" spans="1:33" x14ac:dyDescent="0.2">
      <c r="A338" s="5"/>
      <c r="B338" s="6"/>
      <c r="C338" s="187"/>
      <c r="D338" s="8"/>
      <c r="E338" s="5"/>
      <c r="F338" s="5"/>
      <c r="G338" s="5"/>
      <c r="H338" s="5"/>
      <c r="I338" s="5"/>
      <c r="J338" s="5"/>
      <c r="K338" s="5"/>
      <c r="L338" s="5"/>
      <c r="M338" s="5"/>
      <c r="N338" s="5"/>
      <c r="O338" s="5"/>
      <c r="P338" s="5"/>
      <c r="Q338" s="5"/>
      <c r="R338" s="5"/>
      <c r="S338" s="5"/>
      <c r="T338" s="5"/>
      <c r="U338" s="5"/>
      <c r="V338" s="5"/>
      <c r="W338" s="5"/>
    </row>
    <row r="339" spans="1:33" x14ac:dyDescent="0.2">
      <c r="C339" s="189"/>
      <c r="D339" s="141"/>
      <c r="AG339" t="s">
        <v>337</v>
      </c>
    </row>
    <row r="340" spans="1:33" x14ac:dyDescent="0.2">
      <c r="D340" s="141"/>
    </row>
    <row r="341" spans="1:33" x14ac:dyDescent="0.2">
      <c r="D341" s="141"/>
    </row>
    <row r="342" spans="1:33" x14ac:dyDescent="0.2">
      <c r="D342" s="141"/>
    </row>
    <row r="343" spans="1:33" x14ac:dyDescent="0.2">
      <c r="D343" s="141"/>
    </row>
    <row r="344" spans="1:33" x14ac:dyDescent="0.2">
      <c r="D344" s="141"/>
    </row>
    <row r="345" spans="1:33" x14ac:dyDescent="0.2">
      <c r="D345" s="141"/>
    </row>
    <row r="346" spans="1:33" x14ac:dyDescent="0.2">
      <c r="D346" s="141"/>
    </row>
    <row r="347" spans="1:33" x14ac:dyDescent="0.2">
      <c r="D347" s="141"/>
    </row>
    <row r="348" spans="1:33" x14ac:dyDescent="0.2">
      <c r="D348" s="141"/>
    </row>
    <row r="349" spans="1:33" x14ac:dyDescent="0.2">
      <c r="D349" s="141"/>
    </row>
    <row r="350" spans="1:33" x14ac:dyDescent="0.2">
      <c r="D350" s="141"/>
    </row>
    <row r="351" spans="1:33" x14ac:dyDescent="0.2">
      <c r="D351" s="141"/>
    </row>
    <row r="352" spans="1:33"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08">
    <mergeCell ref="A1:G1"/>
    <mergeCell ref="C2:G2"/>
    <mergeCell ref="C3:G3"/>
    <mergeCell ref="C4:G4"/>
    <mergeCell ref="A334:B334"/>
    <mergeCell ref="C13:G13"/>
    <mergeCell ref="C19:G19"/>
    <mergeCell ref="C21:G21"/>
    <mergeCell ref="C23:G23"/>
    <mergeCell ref="C27:G27"/>
    <mergeCell ref="C46:G46"/>
    <mergeCell ref="C48:G48"/>
    <mergeCell ref="C50:G50"/>
    <mergeCell ref="C52:G52"/>
    <mergeCell ref="C54:G54"/>
    <mergeCell ref="C56:G56"/>
    <mergeCell ref="C29:G29"/>
    <mergeCell ref="C34:G34"/>
    <mergeCell ref="C36:G36"/>
    <mergeCell ref="C40:G40"/>
    <mergeCell ref="C42:G42"/>
    <mergeCell ref="C44:G44"/>
    <mergeCell ref="C80:G80"/>
    <mergeCell ref="C82:G82"/>
    <mergeCell ref="C90:G90"/>
    <mergeCell ref="C95:G95"/>
    <mergeCell ref="C101:G101"/>
    <mergeCell ref="C107:G107"/>
    <mergeCell ref="C60:G60"/>
    <mergeCell ref="C64:G64"/>
    <mergeCell ref="C66:G66"/>
    <mergeCell ref="C68:G68"/>
    <mergeCell ref="C70:G70"/>
    <mergeCell ref="C78:G78"/>
    <mergeCell ref="C137:G137"/>
    <mergeCell ref="C144:G144"/>
    <mergeCell ref="C146:G146"/>
    <mergeCell ref="C154:G154"/>
    <mergeCell ref="C162:G162"/>
    <mergeCell ref="C168:G168"/>
    <mergeCell ref="C113:G113"/>
    <mergeCell ref="C119:G119"/>
    <mergeCell ref="C123:G123"/>
    <mergeCell ref="C125:G125"/>
    <mergeCell ref="C129:G129"/>
    <mergeCell ref="C135:G135"/>
    <mergeCell ref="C187:G187"/>
    <mergeCell ref="C191:G191"/>
    <mergeCell ref="C195:G195"/>
    <mergeCell ref="C197:G197"/>
    <mergeCell ref="C199:G199"/>
    <mergeCell ref="C201:G201"/>
    <mergeCell ref="C171:G171"/>
    <mergeCell ref="C175:G175"/>
    <mergeCell ref="C179:G179"/>
    <mergeCell ref="C181:G181"/>
    <mergeCell ref="C183:G183"/>
    <mergeCell ref="C185:G185"/>
    <mergeCell ref="C222:G222"/>
    <mergeCell ref="C224:G224"/>
    <mergeCell ref="C226:G226"/>
    <mergeCell ref="C228:G228"/>
    <mergeCell ref="C230:G230"/>
    <mergeCell ref="C232:G232"/>
    <mergeCell ref="C203:G203"/>
    <mergeCell ref="C205:G205"/>
    <mergeCell ref="C209:G209"/>
    <mergeCell ref="C213:G213"/>
    <mergeCell ref="C216:G216"/>
    <mergeCell ref="C218:G218"/>
    <mergeCell ref="C248:G248"/>
    <mergeCell ref="C250:G250"/>
    <mergeCell ref="C252:G252"/>
    <mergeCell ref="C254:G254"/>
    <mergeCell ref="C256:G256"/>
    <mergeCell ref="C257:G257"/>
    <mergeCell ref="C236:G236"/>
    <mergeCell ref="C238:G238"/>
    <mergeCell ref="C240:G240"/>
    <mergeCell ref="C242:G242"/>
    <mergeCell ref="C244:G244"/>
    <mergeCell ref="C246:G246"/>
    <mergeCell ref="C273:G273"/>
    <mergeCell ref="C280:G280"/>
    <mergeCell ref="C282:G282"/>
    <mergeCell ref="C284:G284"/>
    <mergeCell ref="C286:G286"/>
    <mergeCell ref="C290:G290"/>
    <mergeCell ref="C259:G259"/>
    <mergeCell ref="C261:G261"/>
    <mergeCell ref="C263:G263"/>
    <mergeCell ref="C265:G265"/>
    <mergeCell ref="C267:G267"/>
    <mergeCell ref="C269:G269"/>
    <mergeCell ref="C329:G329"/>
    <mergeCell ref="C331:G331"/>
    <mergeCell ref="C313:G313"/>
    <mergeCell ref="C315:G315"/>
    <mergeCell ref="C319:G319"/>
    <mergeCell ref="C321:G321"/>
    <mergeCell ref="C323:G323"/>
    <mergeCell ref="C325:G325"/>
    <mergeCell ref="C294:G294"/>
    <mergeCell ref="C299:G299"/>
    <mergeCell ref="C301:G301"/>
    <mergeCell ref="C305:G305"/>
    <mergeCell ref="C309:G309"/>
    <mergeCell ref="C311:G3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61</v>
      </c>
      <c r="C3" s="249" t="s">
        <v>62</v>
      </c>
      <c r="D3" s="250"/>
      <c r="E3" s="250"/>
      <c r="F3" s="250"/>
      <c r="G3" s="251"/>
      <c r="AC3" s="89" t="s">
        <v>261</v>
      </c>
      <c r="AG3" t="s">
        <v>263</v>
      </c>
    </row>
    <row r="4" spans="1:60" ht="24.95" customHeight="1" x14ac:dyDescent="0.2">
      <c r="A4" s="143" t="s">
        <v>9</v>
      </c>
      <c r="B4" s="144" t="s">
        <v>73</v>
      </c>
      <c r="C4" s="252" t="s">
        <v>74</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142</v>
      </c>
      <c r="C8" s="184" t="s">
        <v>143</v>
      </c>
      <c r="D8" s="170"/>
      <c r="E8" s="171"/>
      <c r="F8" s="172"/>
      <c r="G8" s="172">
        <f>SUMIF(AG9:AG20,"&lt;&gt;NOR",G9:G20)</f>
        <v>0</v>
      </c>
      <c r="H8" s="172"/>
      <c r="I8" s="172">
        <f>SUM(I9:I20)</f>
        <v>0</v>
      </c>
      <c r="J8" s="172"/>
      <c r="K8" s="172">
        <f>SUM(K9:K20)</f>
        <v>0</v>
      </c>
      <c r="L8" s="172"/>
      <c r="M8" s="172">
        <f>SUM(M9:M20)</f>
        <v>0</v>
      </c>
      <c r="N8" s="172"/>
      <c r="O8" s="172">
        <f>SUM(O9:O20)</f>
        <v>0</v>
      </c>
      <c r="P8" s="172"/>
      <c r="Q8" s="172">
        <f>SUM(Q9:Q20)</f>
        <v>0</v>
      </c>
      <c r="R8" s="172"/>
      <c r="S8" s="172"/>
      <c r="T8" s="173"/>
      <c r="U8" s="167"/>
      <c r="V8" s="167">
        <f>SUM(V9:V20)</f>
        <v>0</v>
      </c>
      <c r="W8" s="167"/>
      <c r="AG8" t="s">
        <v>286</v>
      </c>
    </row>
    <row r="9" spans="1:60" outlineLevel="1" x14ac:dyDescent="0.2">
      <c r="A9" s="174">
        <v>1</v>
      </c>
      <c r="B9" s="175" t="s">
        <v>2821</v>
      </c>
      <c r="C9" s="185" t="s">
        <v>2822</v>
      </c>
      <c r="D9" s="176" t="s">
        <v>856</v>
      </c>
      <c r="E9" s="177">
        <v>3</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472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2823</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114</v>
      </c>
      <c r="D11" s="165"/>
      <c r="E11" s="166">
        <v>3</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295</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4">
        <v>2</v>
      </c>
      <c r="B13" s="175" t="s">
        <v>2824</v>
      </c>
      <c r="C13" s="185" t="s">
        <v>2825</v>
      </c>
      <c r="D13" s="176" t="s">
        <v>856</v>
      </c>
      <c r="E13" s="177">
        <v>3</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322</v>
      </c>
      <c r="T13" s="180" t="s">
        <v>291</v>
      </c>
      <c r="U13" s="160">
        <v>0</v>
      </c>
      <c r="V13" s="160">
        <f>ROUND(E13*U13,2)</f>
        <v>0</v>
      </c>
      <c r="W13" s="160"/>
      <c r="X13" s="150"/>
      <c r="Y13" s="150"/>
      <c r="Z13" s="150"/>
      <c r="AA13" s="150"/>
      <c r="AB13" s="150"/>
      <c r="AC13" s="150"/>
      <c r="AD13" s="150"/>
      <c r="AE13" s="150"/>
      <c r="AF13" s="150"/>
      <c r="AG13" s="150" t="s">
        <v>472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2823</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114</v>
      </c>
      <c r="D15" s="165"/>
      <c r="E15" s="166">
        <v>3</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295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3</v>
      </c>
      <c r="B17" s="175" t="s">
        <v>2826</v>
      </c>
      <c r="C17" s="185" t="s">
        <v>2827</v>
      </c>
      <c r="D17" s="176" t="s">
        <v>856</v>
      </c>
      <c r="E17" s="177">
        <v>3</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322</v>
      </c>
      <c r="T17" s="180" t="s">
        <v>291</v>
      </c>
      <c r="U17" s="160">
        <v>0</v>
      </c>
      <c r="V17" s="160">
        <f>ROUND(E17*U17,2)</f>
        <v>0</v>
      </c>
      <c r="W17" s="160"/>
      <c r="X17" s="150"/>
      <c r="Y17" s="150"/>
      <c r="Z17" s="150"/>
      <c r="AA17" s="150"/>
      <c r="AB17" s="150"/>
      <c r="AC17" s="150"/>
      <c r="AD17" s="150"/>
      <c r="AE17" s="150"/>
      <c r="AF17" s="150"/>
      <c r="AG17" s="150" t="s">
        <v>472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2823</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114</v>
      </c>
      <c r="D19" s="165"/>
      <c r="E19" s="166">
        <v>3</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315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295</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
      <c r="A21" s="168" t="s">
        <v>285</v>
      </c>
      <c r="B21" s="169" t="s">
        <v>144</v>
      </c>
      <c r="C21" s="184" t="s">
        <v>145</v>
      </c>
      <c r="D21" s="170"/>
      <c r="E21" s="171"/>
      <c r="F21" s="172"/>
      <c r="G21" s="172">
        <f>SUMIF(AG22:AG199,"&lt;&gt;NOR",G22:G199)</f>
        <v>0</v>
      </c>
      <c r="H21" s="172"/>
      <c r="I21" s="172">
        <f>SUM(I22:I199)</f>
        <v>0</v>
      </c>
      <c r="J21" s="172"/>
      <c r="K21" s="172">
        <f>SUM(K22:K199)</f>
        <v>0</v>
      </c>
      <c r="L21" s="172"/>
      <c r="M21" s="172">
        <f>SUM(M22:M199)</f>
        <v>0</v>
      </c>
      <c r="N21" s="172"/>
      <c r="O21" s="172">
        <f>SUM(O22:O199)</f>
        <v>0</v>
      </c>
      <c r="P21" s="172"/>
      <c r="Q21" s="172">
        <f>SUM(Q22:Q199)</f>
        <v>0</v>
      </c>
      <c r="R21" s="172"/>
      <c r="S21" s="172"/>
      <c r="T21" s="173"/>
      <c r="U21" s="167"/>
      <c r="V21" s="167">
        <f>SUM(V22:V199)</f>
        <v>0</v>
      </c>
      <c r="W21" s="167"/>
      <c r="AG21" t="s">
        <v>286</v>
      </c>
    </row>
    <row r="22" spans="1:60" outlineLevel="1" x14ac:dyDescent="0.2">
      <c r="A22" s="174">
        <v>4</v>
      </c>
      <c r="B22" s="175" t="s">
        <v>2828</v>
      </c>
      <c r="C22" s="185" t="s">
        <v>2829</v>
      </c>
      <c r="D22" s="176" t="s">
        <v>432</v>
      </c>
      <c r="E22" s="177">
        <v>210</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c r="S22" s="179" t="s">
        <v>322</v>
      </c>
      <c r="T22" s="180" t="s">
        <v>291</v>
      </c>
      <c r="U22" s="160">
        <v>0</v>
      </c>
      <c r="V22" s="160">
        <f>ROUND(E22*U22,2)</f>
        <v>0</v>
      </c>
      <c r="W22" s="160"/>
      <c r="X22" s="150"/>
      <c r="Y22" s="150"/>
      <c r="Z22" s="150"/>
      <c r="AA22" s="150"/>
      <c r="AB22" s="150"/>
      <c r="AC22" s="150"/>
      <c r="AD22" s="150"/>
      <c r="AE22" s="150"/>
      <c r="AF22" s="150"/>
      <c r="AG22" s="150" t="s">
        <v>472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2830</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2831</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315</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2832</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315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2833</v>
      </c>
      <c r="D26" s="165"/>
      <c r="E26" s="166">
        <v>210</v>
      </c>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315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295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4">
        <v>5</v>
      </c>
      <c r="B28" s="175" t="s">
        <v>2834</v>
      </c>
      <c r="C28" s="185" t="s">
        <v>2835</v>
      </c>
      <c r="D28" s="176" t="s">
        <v>432</v>
      </c>
      <c r="E28" s="177">
        <v>260</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322</v>
      </c>
      <c r="T28" s="180" t="s">
        <v>291</v>
      </c>
      <c r="U28" s="160">
        <v>0</v>
      </c>
      <c r="V28" s="160">
        <f>ROUND(E28*U28,2)</f>
        <v>0</v>
      </c>
      <c r="W28" s="160"/>
      <c r="X28" s="150"/>
      <c r="Y28" s="150"/>
      <c r="Z28" s="150"/>
      <c r="AA28" s="150"/>
      <c r="AB28" s="150"/>
      <c r="AC28" s="150"/>
      <c r="AD28" s="150"/>
      <c r="AE28" s="150"/>
      <c r="AF28" s="150"/>
      <c r="AG28" s="150" t="s">
        <v>472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2830</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315</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2831</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315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2836</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2837</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2838</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1974</v>
      </c>
      <c r="D34" s="165"/>
      <c r="E34" s="166">
        <v>260</v>
      </c>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315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6"/>
      <c r="D35" s="247"/>
      <c r="E35" s="247"/>
      <c r="F35" s="247"/>
      <c r="G35" s="247"/>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295</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74">
        <v>6</v>
      </c>
      <c r="B36" s="175" t="s">
        <v>2839</v>
      </c>
      <c r="C36" s="185" t="s">
        <v>2840</v>
      </c>
      <c r="D36" s="176" t="s">
        <v>432</v>
      </c>
      <c r="E36" s="177">
        <v>55</v>
      </c>
      <c r="F36" s="178"/>
      <c r="G36" s="179">
        <f>ROUND(E36*F36,2)</f>
        <v>0</v>
      </c>
      <c r="H36" s="178"/>
      <c r="I36" s="179">
        <f>ROUND(E36*H36,2)</f>
        <v>0</v>
      </c>
      <c r="J36" s="178"/>
      <c r="K36" s="179">
        <f>ROUND(E36*J36,2)</f>
        <v>0</v>
      </c>
      <c r="L36" s="179">
        <v>21</v>
      </c>
      <c r="M36" s="179">
        <f>G36*(1+L36/100)</f>
        <v>0</v>
      </c>
      <c r="N36" s="179">
        <v>0</v>
      </c>
      <c r="O36" s="179">
        <f>ROUND(E36*N36,2)</f>
        <v>0</v>
      </c>
      <c r="P36" s="179">
        <v>0</v>
      </c>
      <c r="Q36" s="179">
        <f>ROUND(E36*P36,2)</f>
        <v>0</v>
      </c>
      <c r="R36" s="179"/>
      <c r="S36" s="179" t="s">
        <v>322</v>
      </c>
      <c r="T36" s="180" t="s">
        <v>291</v>
      </c>
      <c r="U36" s="160">
        <v>0</v>
      </c>
      <c r="V36" s="160">
        <f>ROUND(E36*U36,2)</f>
        <v>0</v>
      </c>
      <c r="W36" s="160"/>
      <c r="X36" s="150"/>
      <c r="Y36" s="150"/>
      <c r="Z36" s="150"/>
      <c r="AA36" s="150"/>
      <c r="AB36" s="150"/>
      <c r="AC36" s="150"/>
      <c r="AD36" s="150"/>
      <c r="AE36" s="150"/>
      <c r="AF36" s="150"/>
      <c r="AG36" s="150" t="s">
        <v>472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2830</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2831</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2841</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1297</v>
      </c>
      <c r="D40" s="165"/>
      <c r="E40" s="166">
        <v>55</v>
      </c>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315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6"/>
      <c r="D41" s="247"/>
      <c r="E41" s="247"/>
      <c r="F41" s="247"/>
      <c r="G41" s="247"/>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295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7</v>
      </c>
      <c r="B42" s="175" t="s">
        <v>2842</v>
      </c>
      <c r="C42" s="185" t="s">
        <v>2843</v>
      </c>
      <c r="D42" s="176" t="s">
        <v>432</v>
      </c>
      <c r="E42" s="177">
        <v>230</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322</v>
      </c>
      <c r="T42" s="180" t="s">
        <v>291</v>
      </c>
      <c r="U42" s="160">
        <v>0</v>
      </c>
      <c r="V42" s="160">
        <f>ROUND(E42*U42,2)</f>
        <v>0</v>
      </c>
      <c r="W42" s="160"/>
      <c r="X42" s="150"/>
      <c r="Y42" s="150"/>
      <c r="Z42" s="150"/>
      <c r="AA42" s="150"/>
      <c r="AB42" s="150"/>
      <c r="AC42" s="150"/>
      <c r="AD42" s="150"/>
      <c r="AE42" s="150"/>
      <c r="AF42" s="150"/>
      <c r="AG42" s="150" t="s">
        <v>472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2830</v>
      </c>
      <c r="D43" s="165"/>
      <c r="E43" s="166"/>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2831</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315</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2844</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315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1945</v>
      </c>
      <c r="D46" s="165"/>
      <c r="E46" s="166">
        <v>230</v>
      </c>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6"/>
      <c r="D47" s="247"/>
      <c r="E47" s="247"/>
      <c r="F47" s="247"/>
      <c r="G47" s="247"/>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295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8</v>
      </c>
      <c r="B48" s="175" t="s">
        <v>2845</v>
      </c>
      <c r="C48" s="185" t="s">
        <v>2846</v>
      </c>
      <c r="D48" s="176" t="s">
        <v>432</v>
      </c>
      <c r="E48" s="177">
        <v>2</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322</v>
      </c>
      <c r="T48" s="180" t="s">
        <v>291</v>
      </c>
      <c r="U48" s="160">
        <v>0</v>
      </c>
      <c r="V48" s="160">
        <f>ROUND(E48*U48,2)</f>
        <v>0</v>
      </c>
      <c r="W48" s="160"/>
      <c r="X48" s="150"/>
      <c r="Y48" s="150"/>
      <c r="Z48" s="150"/>
      <c r="AA48" s="150"/>
      <c r="AB48" s="150"/>
      <c r="AC48" s="150"/>
      <c r="AD48" s="150"/>
      <c r="AE48" s="150"/>
      <c r="AF48" s="150"/>
      <c r="AG48" s="150" t="s">
        <v>472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2847</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315</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2848</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315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105</v>
      </c>
      <c r="D51" s="165"/>
      <c r="E51" s="166">
        <v>2</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315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295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9</v>
      </c>
      <c r="B53" s="175" t="s">
        <v>2849</v>
      </c>
      <c r="C53" s="185" t="s">
        <v>2850</v>
      </c>
      <c r="D53" s="176" t="s">
        <v>432</v>
      </c>
      <c r="E53" s="177">
        <v>5</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322</v>
      </c>
      <c r="T53" s="180" t="s">
        <v>291</v>
      </c>
      <c r="U53" s="160">
        <v>0</v>
      </c>
      <c r="V53" s="160">
        <f>ROUND(E53*U53,2)</f>
        <v>0</v>
      </c>
      <c r="W53" s="160"/>
      <c r="X53" s="150"/>
      <c r="Y53" s="150"/>
      <c r="Z53" s="150"/>
      <c r="AA53" s="150"/>
      <c r="AB53" s="150"/>
      <c r="AC53" s="150"/>
      <c r="AD53" s="150"/>
      <c r="AE53" s="150"/>
      <c r="AF53" s="150"/>
      <c r="AG53" s="150" t="s">
        <v>472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2847</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315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2851</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315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129</v>
      </c>
      <c r="D56" s="165"/>
      <c r="E56" s="166">
        <v>5</v>
      </c>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315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6"/>
      <c r="D57" s="247"/>
      <c r="E57" s="247"/>
      <c r="F57" s="247"/>
      <c r="G57" s="247"/>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295</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4">
        <v>10</v>
      </c>
      <c r="B58" s="175" t="s">
        <v>2852</v>
      </c>
      <c r="C58" s="185" t="s">
        <v>2853</v>
      </c>
      <c r="D58" s="176" t="s">
        <v>856</v>
      </c>
      <c r="E58" s="177">
        <v>15</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c r="S58" s="179" t="s">
        <v>322</v>
      </c>
      <c r="T58" s="180" t="s">
        <v>291</v>
      </c>
      <c r="U58" s="160">
        <v>0</v>
      </c>
      <c r="V58" s="160">
        <f>ROUND(E58*U58,2)</f>
        <v>0</v>
      </c>
      <c r="W58" s="160"/>
      <c r="X58" s="150"/>
      <c r="Y58" s="150"/>
      <c r="Z58" s="150"/>
      <c r="AA58" s="150"/>
      <c r="AB58" s="150"/>
      <c r="AC58" s="150"/>
      <c r="AD58" s="150"/>
      <c r="AE58" s="150"/>
      <c r="AF58" s="150"/>
      <c r="AG58" s="150" t="s">
        <v>472</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2847</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315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465</v>
      </c>
      <c r="D60" s="165"/>
      <c r="E60" s="166">
        <v>15</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295</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4">
        <v>11</v>
      </c>
      <c r="B62" s="175" t="s">
        <v>2854</v>
      </c>
      <c r="C62" s="185" t="s">
        <v>2855</v>
      </c>
      <c r="D62" s="176" t="s">
        <v>856</v>
      </c>
      <c r="E62" s="177">
        <v>135</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322</v>
      </c>
      <c r="T62" s="180" t="s">
        <v>291</v>
      </c>
      <c r="U62" s="160">
        <v>0</v>
      </c>
      <c r="V62" s="160">
        <f>ROUND(E62*U62,2)</f>
        <v>0</v>
      </c>
      <c r="W62" s="160"/>
      <c r="X62" s="150"/>
      <c r="Y62" s="150"/>
      <c r="Z62" s="150"/>
      <c r="AA62" s="150"/>
      <c r="AB62" s="150"/>
      <c r="AC62" s="150"/>
      <c r="AD62" s="150"/>
      <c r="AE62" s="150"/>
      <c r="AF62" s="150"/>
      <c r="AG62" s="150" t="s">
        <v>472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2847</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1922</v>
      </c>
      <c r="D64" s="165"/>
      <c r="E64" s="166">
        <v>135</v>
      </c>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315</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6"/>
      <c r="D65" s="247"/>
      <c r="E65" s="247"/>
      <c r="F65" s="247"/>
      <c r="G65" s="247"/>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295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4">
        <v>12</v>
      </c>
      <c r="B66" s="175" t="s">
        <v>2856</v>
      </c>
      <c r="C66" s="185" t="s">
        <v>2857</v>
      </c>
      <c r="D66" s="176" t="s">
        <v>432</v>
      </c>
      <c r="E66" s="177">
        <v>6</v>
      </c>
      <c r="F66" s="178"/>
      <c r="G66" s="179">
        <f>ROUND(E66*F66,2)</f>
        <v>0</v>
      </c>
      <c r="H66" s="178"/>
      <c r="I66" s="179">
        <f>ROUND(E66*H66,2)</f>
        <v>0</v>
      </c>
      <c r="J66" s="178"/>
      <c r="K66" s="179">
        <f>ROUND(E66*J66,2)</f>
        <v>0</v>
      </c>
      <c r="L66" s="179">
        <v>21</v>
      </c>
      <c r="M66" s="179">
        <f>G66*(1+L66/100)</f>
        <v>0</v>
      </c>
      <c r="N66" s="179">
        <v>0</v>
      </c>
      <c r="O66" s="179">
        <f>ROUND(E66*N66,2)</f>
        <v>0</v>
      </c>
      <c r="P66" s="179">
        <v>0</v>
      </c>
      <c r="Q66" s="179">
        <f>ROUND(E66*P66,2)</f>
        <v>0</v>
      </c>
      <c r="R66" s="179"/>
      <c r="S66" s="179" t="s">
        <v>322</v>
      </c>
      <c r="T66" s="180" t="s">
        <v>291</v>
      </c>
      <c r="U66" s="160">
        <v>0</v>
      </c>
      <c r="V66" s="160">
        <f>ROUND(E66*U66,2)</f>
        <v>0</v>
      </c>
      <c r="W66" s="160"/>
      <c r="X66" s="150"/>
      <c r="Y66" s="150"/>
      <c r="Z66" s="150"/>
      <c r="AA66" s="150"/>
      <c r="AB66" s="150"/>
      <c r="AC66" s="150"/>
      <c r="AD66" s="150"/>
      <c r="AE66" s="150"/>
      <c r="AF66" s="150"/>
      <c r="AG66" s="150" t="s">
        <v>472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2847</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2858</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132</v>
      </c>
      <c r="D69" s="165"/>
      <c r="E69" s="166">
        <v>6</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315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6"/>
      <c r="D70" s="247"/>
      <c r="E70" s="247"/>
      <c r="F70" s="247"/>
      <c r="G70" s="247"/>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295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4">
        <v>13</v>
      </c>
      <c r="B71" s="175" t="s">
        <v>2859</v>
      </c>
      <c r="C71" s="185" t="s">
        <v>2860</v>
      </c>
      <c r="D71" s="176" t="s">
        <v>432</v>
      </c>
      <c r="E71" s="177">
        <v>9</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322</v>
      </c>
      <c r="T71" s="180" t="s">
        <v>291</v>
      </c>
      <c r="U71" s="160">
        <v>0</v>
      </c>
      <c r="V71" s="160">
        <f>ROUND(E71*U71,2)</f>
        <v>0</v>
      </c>
      <c r="W71" s="160"/>
      <c r="X71" s="150"/>
      <c r="Y71" s="150"/>
      <c r="Z71" s="150"/>
      <c r="AA71" s="150"/>
      <c r="AB71" s="150"/>
      <c r="AC71" s="150"/>
      <c r="AD71" s="150"/>
      <c r="AE71" s="150"/>
      <c r="AF71" s="150"/>
      <c r="AG71" s="150" t="s">
        <v>472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2847</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2861</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315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146</v>
      </c>
      <c r="D74" s="165"/>
      <c r="E74" s="166">
        <v>9</v>
      </c>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315</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46"/>
      <c r="D75" s="247"/>
      <c r="E75" s="247"/>
      <c r="F75" s="247"/>
      <c r="G75" s="247"/>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295</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4">
        <v>14</v>
      </c>
      <c r="B76" s="175" t="s">
        <v>2862</v>
      </c>
      <c r="C76" s="185" t="s">
        <v>2863</v>
      </c>
      <c r="D76" s="176" t="s">
        <v>949</v>
      </c>
      <c r="E76" s="177">
        <v>5.0999999999999996</v>
      </c>
      <c r="F76" s="178"/>
      <c r="G76" s="179">
        <f>ROUND(E76*F76,2)</f>
        <v>0</v>
      </c>
      <c r="H76" s="178"/>
      <c r="I76" s="179">
        <f>ROUND(E76*H76,2)</f>
        <v>0</v>
      </c>
      <c r="J76" s="178"/>
      <c r="K76" s="179">
        <f>ROUND(E76*J76,2)</f>
        <v>0</v>
      </c>
      <c r="L76" s="179">
        <v>21</v>
      </c>
      <c r="M76" s="179">
        <f>G76*(1+L76/100)</f>
        <v>0</v>
      </c>
      <c r="N76" s="179">
        <v>0</v>
      </c>
      <c r="O76" s="179">
        <f>ROUND(E76*N76,2)</f>
        <v>0</v>
      </c>
      <c r="P76" s="179">
        <v>0</v>
      </c>
      <c r="Q76" s="179">
        <f>ROUND(E76*P76,2)</f>
        <v>0</v>
      </c>
      <c r="R76" s="179"/>
      <c r="S76" s="179" t="s">
        <v>322</v>
      </c>
      <c r="T76" s="180" t="s">
        <v>291</v>
      </c>
      <c r="U76" s="160">
        <v>0</v>
      </c>
      <c r="V76" s="160">
        <f>ROUND(E76*U76,2)</f>
        <v>0</v>
      </c>
      <c r="W76" s="160"/>
      <c r="X76" s="150"/>
      <c r="Y76" s="150"/>
      <c r="Z76" s="150"/>
      <c r="AA76" s="150"/>
      <c r="AB76" s="150"/>
      <c r="AC76" s="150"/>
      <c r="AD76" s="150"/>
      <c r="AE76" s="150"/>
      <c r="AF76" s="150"/>
      <c r="AG76" s="150" t="s">
        <v>472</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2864</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315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2865</v>
      </c>
      <c r="D78" s="165"/>
      <c r="E78" s="166">
        <v>5.0999999999999996</v>
      </c>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6"/>
      <c r="D79" s="247"/>
      <c r="E79" s="247"/>
      <c r="F79" s="247"/>
      <c r="G79" s="247"/>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295</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74">
        <v>15</v>
      </c>
      <c r="B80" s="175" t="s">
        <v>2866</v>
      </c>
      <c r="C80" s="185" t="s">
        <v>2867</v>
      </c>
      <c r="D80" s="176" t="s">
        <v>432</v>
      </c>
      <c r="E80" s="177">
        <v>55</v>
      </c>
      <c r="F80" s="178"/>
      <c r="G80" s="179">
        <f>ROUND(E80*F80,2)</f>
        <v>0</v>
      </c>
      <c r="H80" s="178"/>
      <c r="I80" s="179">
        <f>ROUND(E80*H80,2)</f>
        <v>0</v>
      </c>
      <c r="J80" s="178"/>
      <c r="K80" s="179">
        <f>ROUND(E80*J80,2)</f>
        <v>0</v>
      </c>
      <c r="L80" s="179">
        <v>21</v>
      </c>
      <c r="M80" s="179">
        <f>G80*(1+L80/100)</f>
        <v>0</v>
      </c>
      <c r="N80" s="179">
        <v>0</v>
      </c>
      <c r="O80" s="179">
        <f>ROUND(E80*N80,2)</f>
        <v>0</v>
      </c>
      <c r="P80" s="179">
        <v>0</v>
      </c>
      <c r="Q80" s="179">
        <f>ROUND(E80*P80,2)</f>
        <v>0</v>
      </c>
      <c r="R80" s="179"/>
      <c r="S80" s="179" t="s">
        <v>322</v>
      </c>
      <c r="T80" s="180" t="s">
        <v>291</v>
      </c>
      <c r="U80" s="160">
        <v>0</v>
      </c>
      <c r="V80" s="160">
        <f>ROUND(E80*U80,2)</f>
        <v>0</v>
      </c>
      <c r="W80" s="160"/>
      <c r="X80" s="150"/>
      <c r="Y80" s="150"/>
      <c r="Z80" s="150"/>
      <c r="AA80" s="150"/>
      <c r="AB80" s="150"/>
      <c r="AC80" s="150"/>
      <c r="AD80" s="150"/>
      <c r="AE80" s="150"/>
      <c r="AF80" s="150"/>
      <c r="AG80" s="150" t="s">
        <v>472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2830</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315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2831</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2868</v>
      </c>
      <c r="D83" s="165"/>
      <c r="E83" s="166"/>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1297</v>
      </c>
      <c r="D84" s="165"/>
      <c r="E84" s="166">
        <v>55</v>
      </c>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46"/>
      <c r="D85" s="247"/>
      <c r="E85" s="247"/>
      <c r="F85" s="247"/>
      <c r="G85" s="247"/>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295</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74">
        <v>16</v>
      </c>
      <c r="B86" s="175" t="s">
        <v>2869</v>
      </c>
      <c r="C86" s="185" t="s">
        <v>2870</v>
      </c>
      <c r="D86" s="176" t="s">
        <v>856</v>
      </c>
      <c r="E86" s="177">
        <v>6</v>
      </c>
      <c r="F86" s="178"/>
      <c r="G86" s="179">
        <f>ROUND(E86*F86,2)</f>
        <v>0</v>
      </c>
      <c r="H86" s="178"/>
      <c r="I86" s="179">
        <f>ROUND(E86*H86,2)</f>
        <v>0</v>
      </c>
      <c r="J86" s="178"/>
      <c r="K86" s="179">
        <f>ROUND(E86*J86,2)</f>
        <v>0</v>
      </c>
      <c r="L86" s="179">
        <v>21</v>
      </c>
      <c r="M86" s="179">
        <f>G86*(1+L86/100)</f>
        <v>0</v>
      </c>
      <c r="N86" s="179">
        <v>0</v>
      </c>
      <c r="O86" s="179">
        <f>ROUND(E86*N86,2)</f>
        <v>0</v>
      </c>
      <c r="P86" s="179">
        <v>0</v>
      </c>
      <c r="Q86" s="179">
        <f>ROUND(E86*P86,2)</f>
        <v>0</v>
      </c>
      <c r="R86" s="179"/>
      <c r="S86" s="179" t="s">
        <v>322</v>
      </c>
      <c r="T86" s="180" t="s">
        <v>291</v>
      </c>
      <c r="U86" s="160">
        <v>0</v>
      </c>
      <c r="V86" s="160">
        <f>ROUND(E86*U86,2)</f>
        <v>0</v>
      </c>
      <c r="W86" s="160"/>
      <c r="X86" s="150"/>
      <c r="Y86" s="150"/>
      <c r="Z86" s="150"/>
      <c r="AA86" s="150"/>
      <c r="AB86" s="150"/>
      <c r="AC86" s="150"/>
      <c r="AD86" s="150"/>
      <c r="AE86" s="150"/>
      <c r="AF86" s="150"/>
      <c r="AG86" s="150" t="s">
        <v>472</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2871</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6" t="s">
        <v>132</v>
      </c>
      <c r="D88" s="165"/>
      <c r="E88" s="166">
        <v>6</v>
      </c>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6"/>
      <c r="D89" s="247"/>
      <c r="E89" s="247"/>
      <c r="F89" s="247"/>
      <c r="G89" s="247"/>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295</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74">
        <v>17</v>
      </c>
      <c r="B90" s="175" t="s">
        <v>2872</v>
      </c>
      <c r="C90" s="185" t="s">
        <v>2873</v>
      </c>
      <c r="D90" s="176" t="s">
        <v>856</v>
      </c>
      <c r="E90" s="177">
        <v>12</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c r="S90" s="179" t="s">
        <v>322</v>
      </c>
      <c r="T90" s="180" t="s">
        <v>291</v>
      </c>
      <c r="U90" s="160">
        <v>0</v>
      </c>
      <c r="V90" s="160">
        <f>ROUND(E90*U90,2)</f>
        <v>0</v>
      </c>
      <c r="W90" s="160"/>
      <c r="X90" s="150"/>
      <c r="Y90" s="150"/>
      <c r="Z90" s="150"/>
      <c r="AA90" s="150"/>
      <c r="AB90" s="150"/>
      <c r="AC90" s="150"/>
      <c r="AD90" s="150"/>
      <c r="AE90" s="150"/>
      <c r="AF90" s="150"/>
      <c r="AG90" s="150" t="s">
        <v>472</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2871</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315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632</v>
      </c>
      <c r="D92" s="165"/>
      <c r="E92" s="166">
        <v>12</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295</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18</v>
      </c>
      <c r="B94" s="175" t="s">
        <v>2874</v>
      </c>
      <c r="C94" s="185" t="s">
        <v>2875</v>
      </c>
      <c r="D94" s="176" t="s">
        <v>856</v>
      </c>
      <c r="E94" s="177">
        <v>3</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322</v>
      </c>
      <c r="T94" s="180" t="s">
        <v>291</v>
      </c>
      <c r="U94" s="160">
        <v>0</v>
      </c>
      <c r="V94" s="160">
        <f>ROUND(E94*U94,2)</f>
        <v>0</v>
      </c>
      <c r="W94" s="160"/>
      <c r="X94" s="150"/>
      <c r="Y94" s="150"/>
      <c r="Z94" s="150"/>
      <c r="AA94" s="150"/>
      <c r="AB94" s="150"/>
      <c r="AC94" s="150"/>
      <c r="AD94" s="150"/>
      <c r="AE94" s="150"/>
      <c r="AF94" s="150"/>
      <c r="AG94" s="150" t="s">
        <v>472</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2876</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315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114</v>
      </c>
      <c r="D96" s="165"/>
      <c r="E96" s="166">
        <v>3</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315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295</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19</v>
      </c>
      <c r="B98" s="175" t="s">
        <v>2877</v>
      </c>
      <c r="C98" s="185" t="s">
        <v>2878</v>
      </c>
      <c r="D98" s="176" t="s">
        <v>2879</v>
      </c>
      <c r="E98" s="177">
        <v>6</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322</v>
      </c>
      <c r="T98" s="180" t="s">
        <v>291</v>
      </c>
      <c r="U98" s="160">
        <v>0</v>
      </c>
      <c r="V98" s="160">
        <f>ROUND(E98*U98,2)</f>
        <v>0</v>
      </c>
      <c r="W98" s="160"/>
      <c r="X98" s="150"/>
      <c r="Y98" s="150"/>
      <c r="Z98" s="150"/>
      <c r="AA98" s="150"/>
      <c r="AB98" s="150"/>
      <c r="AC98" s="150"/>
      <c r="AD98" s="150"/>
      <c r="AE98" s="150"/>
      <c r="AF98" s="150"/>
      <c r="AG98" s="150" t="s">
        <v>472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2880</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2881</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2882</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315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132</v>
      </c>
      <c r="D102" s="165"/>
      <c r="E102" s="166">
        <v>6</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6"/>
      <c r="D103" s="247"/>
      <c r="E103" s="247"/>
      <c r="F103" s="247"/>
      <c r="G103" s="247"/>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295</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20</v>
      </c>
      <c r="B104" s="175" t="s">
        <v>2883</v>
      </c>
      <c r="C104" s="185" t="s">
        <v>2884</v>
      </c>
      <c r="D104" s="176" t="s">
        <v>856</v>
      </c>
      <c r="E104" s="177">
        <v>18</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322</v>
      </c>
      <c r="T104" s="180" t="s">
        <v>291</v>
      </c>
      <c r="U104" s="160">
        <v>0</v>
      </c>
      <c r="V104" s="160">
        <f>ROUND(E104*U104,2)</f>
        <v>0</v>
      </c>
      <c r="W104" s="160"/>
      <c r="X104" s="150"/>
      <c r="Y104" s="150"/>
      <c r="Z104" s="150"/>
      <c r="AA104" s="150"/>
      <c r="AB104" s="150"/>
      <c r="AC104" s="150"/>
      <c r="AD104" s="150"/>
      <c r="AE104" s="150"/>
      <c r="AF104" s="150"/>
      <c r="AG104" s="150" t="s">
        <v>472</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2885</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2831</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315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2886</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315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1753</v>
      </c>
      <c r="D108" s="165"/>
      <c r="E108" s="166">
        <v>18</v>
      </c>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315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6"/>
      <c r="D109" s="247"/>
      <c r="E109" s="247"/>
      <c r="F109" s="247"/>
      <c r="G109" s="247"/>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295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74">
        <v>21</v>
      </c>
      <c r="B110" s="175" t="s">
        <v>2887</v>
      </c>
      <c r="C110" s="185" t="s">
        <v>2888</v>
      </c>
      <c r="D110" s="176" t="s">
        <v>856</v>
      </c>
      <c r="E110" s="177">
        <v>10</v>
      </c>
      <c r="F110" s="178"/>
      <c r="G110" s="179">
        <f>ROUND(E110*F110,2)</f>
        <v>0</v>
      </c>
      <c r="H110" s="178"/>
      <c r="I110" s="179">
        <f>ROUND(E110*H110,2)</f>
        <v>0</v>
      </c>
      <c r="J110" s="178"/>
      <c r="K110" s="179">
        <f>ROUND(E110*J110,2)</f>
        <v>0</v>
      </c>
      <c r="L110" s="179">
        <v>21</v>
      </c>
      <c r="M110" s="179">
        <f>G110*(1+L110/100)</f>
        <v>0</v>
      </c>
      <c r="N110" s="179">
        <v>0</v>
      </c>
      <c r="O110" s="179">
        <f>ROUND(E110*N110,2)</f>
        <v>0</v>
      </c>
      <c r="P110" s="179">
        <v>0</v>
      </c>
      <c r="Q110" s="179">
        <f>ROUND(E110*P110,2)</f>
        <v>0</v>
      </c>
      <c r="R110" s="179"/>
      <c r="S110" s="179" t="s">
        <v>322</v>
      </c>
      <c r="T110" s="180" t="s">
        <v>291</v>
      </c>
      <c r="U110" s="160">
        <v>0</v>
      </c>
      <c r="V110" s="160">
        <f>ROUND(E110*U110,2)</f>
        <v>0</v>
      </c>
      <c r="W110" s="160"/>
      <c r="X110" s="150"/>
      <c r="Y110" s="150"/>
      <c r="Z110" s="150"/>
      <c r="AA110" s="150"/>
      <c r="AB110" s="150"/>
      <c r="AC110" s="150"/>
      <c r="AD110" s="150"/>
      <c r="AE110" s="150"/>
      <c r="AF110" s="150"/>
      <c r="AG110" s="150" t="s">
        <v>472</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2889</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315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2831</v>
      </c>
      <c r="D112" s="165"/>
      <c r="E112" s="166"/>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2890</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315</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101</v>
      </c>
      <c r="D114" s="165"/>
      <c r="E114" s="166">
        <v>10</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315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46"/>
      <c r="D115" s="247"/>
      <c r="E115" s="247"/>
      <c r="F115" s="247"/>
      <c r="G115" s="247"/>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295</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4">
        <v>22</v>
      </c>
      <c r="B116" s="175" t="s">
        <v>2891</v>
      </c>
      <c r="C116" s="185" t="s">
        <v>2892</v>
      </c>
      <c r="D116" s="176" t="s">
        <v>856</v>
      </c>
      <c r="E116" s="177">
        <v>6</v>
      </c>
      <c r="F116" s="178"/>
      <c r="G116" s="179">
        <f>ROUND(E116*F116,2)</f>
        <v>0</v>
      </c>
      <c r="H116" s="178"/>
      <c r="I116" s="179">
        <f>ROUND(E116*H116,2)</f>
        <v>0</v>
      </c>
      <c r="J116" s="178"/>
      <c r="K116" s="179">
        <f>ROUND(E116*J116,2)</f>
        <v>0</v>
      </c>
      <c r="L116" s="179">
        <v>21</v>
      </c>
      <c r="M116" s="179">
        <f>G116*(1+L116/100)</f>
        <v>0</v>
      </c>
      <c r="N116" s="179">
        <v>0</v>
      </c>
      <c r="O116" s="179">
        <f>ROUND(E116*N116,2)</f>
        <v>0</v>
      </c>
      <c r="P116" s="179">
        <v>0</v>
      </c>
      <c r="Q116" s="179">
        <f>ROUND(E116*P116,2)</f>
        <v>0</v>
      </c>
      <c r="R116" s="179"/>
      <c r="S116" s="179" t="s">
        <v>322</v>
      </c>
      <c r="T116" s="180" t="s">
        <v>291</v>
      </c>
      <c r="U116" s="160">
        <v>0</v>
      </c>
      <c r="V116" s="160">
        <f>ROUND(E116*U116,2)</f>
        <v>0</v>
      </c>
      <c r="W116" s="160"/>
      <c r="X116" s="150"/>
      <c r="Y116" s="150"/>
      <c r="Z116" s="150"/>
      <c r="AA116" s="150"/>
      <c r="AB116" s="150"/>
      <c r="AC116" s="150"/>
      <c r="AD116" s="150"/>
      <c r="AE116" s="150"/>
      <c r="AF116" s="150"/>
      <c r="AG116" s="150" t="s">
        <v>472</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2893</v>
      </c>
      <c r="D117" s="165"/>
      <c r="E117" s="166"/>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2831</v>
      </c>
      <c r="D118" s="165"/>
      <c r="E118" s="166"/>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2894</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315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132</v>
      </c>
      <c r="D120" s="165"/>
      <c r="E120" s="166">
        <v>6</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315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295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23</v>
      </c>
      <c r="B122" s="175" t="s">
        <v>2895</v>
      </c>
      <c r="C122" s="185" t="s">
        <v>2896</v>
      </c>
      <c r="D122" s="176" t="s">
        <v>856</v>
      </c>
      <c r="E122" s="177">
        <v>2</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322</v>
      </c>
      <c r="T122" s="180" t="s">
        <v>291</v>
      </c>
      <c r="U122" s="160">
        <v>0</v>
      </c>
      <c r="V122" s="160">
        <f>ROUND(E122*U122,2)</f>
        <v>0</v>
      </c>
      <c r="W122" s="160"/>
      <c r="X122" s="150"/>
      <c r="Y122" s="150"/>
      <c r="Z122" s="150"/>
      <c r="AA122" s="150"/>
      <c r="AB122" s="150"/>
      <c r="AC122" s="150"/>
      <c r="AD122" s="150"/>
      <c r="AE122" s="150"/>
      <c r="AF122" s="150"/>
      <c r="AG122" s="150" t="s">
        <v>472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2893</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2831</v>
      </c>
      <c r="D124" s="165"/>
      <c r="E124" s="166"/>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2894</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105</v>
      </c>
      <c r="D126" s="165"/>
      <c r="E126" s="166">
        <v>2</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6"/>
      <c r="D127" s="247"/>
      <c r="E127" s="247"/>
      <c r="F127" s="247"/>
      <c r="G127" s="247"/>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295</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4">
        <v>24</v>
      </c>
      <c r="B128" s="175" t="s">
        <v>2897</v>
      </c>
      <c r="C128" s="185" t="s">
        <v>2898</v>
      </c>
      <c r="D128" s="176" t="s">
        <v>856</v>
      </c>
      <c r="E128" s="177">
        <v>1</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322</v>
      </c>
      <c r="T128" s="180" t="s">
        <v>291</v>
      </c>
      <c r="U128" s="160">
        <v>0</v>
      </c>
      <c r="V128" s="160">
        <f>ROUND(E128*U128,2)</f>
        <v>0</v>
      </c>
      <c r="W128" s="160"/>
      <c r="X128" s="150"/>
      <c r="Y128" s="150"/>
      <c r="Z128" s="150"/>
      <c r="AA128" s="150"/>
      <c r="AB128" s="150"/>
      <c r="AC128" s="150"/>
      <c r="AD128" s="150"/>
      <c r="AE128" s="150"/>
      <c r="AF128" s="150"/>
      <c r="AG128" s="150" t="s">
        <v>472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2"/>
      <c r="D129" s="243"/>
      <c r="E129" s="243"/>
      <c r="F129" s="243"/>
      <c r="G129" s="243"/>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295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25</v>
      </c>
      <c r="B130" s="175" t="s">
        <v>2899</v>
      </c>
      <c r="C130" s="185" t="s">
        <v>2900</v>
      </c>
      <c r="D130" s="176" t="s">
        <v>432</v>
      </c>
      <c r="E130" s="177">
        <v>810</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322</v>
      </c>
      <c r="T130" s="180" t="s">
        <v>291</v>
      </c>
      <c r="U130" s="160">
        <v>0</v>
      </c>
      <c r="V130" s="160">
        <f>ROUND(E130*U130,2)</f>
        <v>0</v>
      </c>
      <c r="W130" s="160"/>
      <c r="X130" s="150"/>
      <c r="Y130" s="150"/>
      <c r="Z130" s="150"/>
      <c r="AA130" s="150"/>
      <c r="AB130" s="150"/>
      <c r="AC130" s="150"/>
      <c r="AD130" s="150"/>
      <c r="AE130" s="150"/>
      <c r="AF130" s="150"/>
      <c r="AG130" s="150" t="s">
        <v>472</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2847</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2901</v>
      </c>
      <c r="D132" s="165"/>
      <c r="E132" s="166">
        <v>810</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6"/>
      <c r="D133" s="247"/>
      <c r="E133" s="247"/>
      <c r="F133" s="247"/>
      <c r="G133" s="247"/>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295</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26</v>
      </c>
      <c r="B134" s="175" t="s">
        <v>2902</v>
      </c>
      <c r="C134" s="185" t="s">
        <v>2903</v>
      </c>
      <c r="D134" s="176" t="s">
        <v>856</v>
      </c>
      <c r="E134" s="177">
        <v>2</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322</v>
      </c>
      <c r="T134" s="180" t="s">
        <v>291</v>
      </c>
      <c r="U134" s="160">
        <v>0</v>
      </c>
      <c r="V134" s="160">
        <f>ROUND(E134*U134,2)</f>
        <v>0</v>
      </c>
      <c r="W134" s="160"/>
      <c r="X134" s="150"/>
      <c r="Y134" s="150"/>
      <c r="Z134" s="150"/>
      <c r="AA134" s="150"/>
      <c r="AB134" s="150"/>
      <c r="AC134" s="150"/>
      <c r="AD134" s="150"/>
      <c r="AE134" s="150"/>
      <c r="AF134" s="150"/>
      <c r="AG134" s="150" t="s">
        <v>472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42"/>
      <c r="D135" s="243"/>
      <c r="E135" s="243"/>
      <c r="F135" s="243"/>
      <c r="G135" s="243"/>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295</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74">
        <v>27</v>
      </c>
      <c r="B136" s="175" t="s">
        <v>2904</v>
      </c>
      <c r="C136" s="185" t="s">
        <v>2905</v>
      </c>
      <c r="D136" s="176" t="s">
        <v>856</v>
      </c>
      <c r="E136" s="177">
        <v>6</v>
      </c>
      <c r="F136" s="178"/>
      <c r="G136" s="179">
        <f>ROUND(E136*F136,2)</f>
        <v>0</v>
      </c>
      <c r="H136" s="178"/>
      <c r="I136" s="179">
        <f>ROUND(E136*H136,2)</f>
        <v>0</v>
      </c>
      <c r="J136" s="178"/>
      <c r="K136" s="179">
        <f>ROUND(E136*J136,2)</f>
        <v>0</v>
      </c>
      <c r="L136" s="179">
        <v>21</v>
      </c>
      <c r="M136" s="179">
        <f>G136*(1+L136/100)</f>
        <v>0</v>
      </c>
      <c r="N136" s="179">
        <v>0</v>
      </c>
      <c r="O136" s="179">
        <f>ROUND(E136*N136,2)</f>
        <v>0</v>
      </c>
      <c r="P136" s="179">
        <v>0</v>
      </c>
      <c r="Q136" s="179">
        <f>ROUND(E136*P136,2)</f>
        <v>0</v>
      </c>
      <c r="R136" s="179"/>
      <c r="S136" s="179" t="s">
        <v>322</v>
      </c>
      <c r="T136" s="180" t="s">
        <v>291</v>
      </c>
      <c r="U136" s="160">
        <v>0</v>
      </c>
      <c r="V136" s="160">
        <f>ROUND(E136*U136,2)</f>
        <v>0</v>
      </c>
      <c r="W136" s="160"/>
      <c r="X136" s="150"/>
      <c r="Y136" s="150"/>
      <c r="Z136" s="150"/>
      <c r="AA136" s="150"/>
      <c r="AB136" s="150"/>
      <c r="AC136" s="150"/>
      <c r="AD136" s="150"/>
      <c r="AE136" s="150"/>
      <c r="AF136" s="150"/>
      <c r="AG136" s="150" t="s">
        <v>472</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2847</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315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132</v>
      </c>
      <c r="D138" s="165"/>
      <c r="E138" s="166">
        <v>6</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6"/>
      <c r="D139" s="247"/>
      <c r="E139" s="247"/>
      <c r="F139" s="247"/>
      <c r="G139" s="247"/>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295</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4">
        <v>28</v>
      </c>
      <c r="B140" s="175" t="s">
        <v>2906</v>
      </c>
      <c r="C140" s="185" t="s">
        <v>2907</v>
      </c>
      <c r="D140" s="176" t="s">
        <v>856</v>
      </c>
      <c r="E140" s="177">
        <v>18</v>
      </c>
      <c r="F140" s="178"/>
      <c r="G140" s="179">
        <f>ROUND(E140*F140,2)</f>
        <v>0</v>
      </c>
      <c r="H140" s="178"/>
      <c r="I140" s="179">
        <f>ROUND(E140*H140,2)</f>
        <v>0</v>
      </c>
      <c r="J140" s="178"/>
      <c r="K140" s="179">
        <f>ROUND(E140*J140,2)</f>
        <v>0</v>
      </c>
      <c r="L140" s="179">
        <v>21</v>
      </c>
      <c r="M140" s="179">
        <f>G140*(1+L140/100)</f>
        <v>0</v>
      </c>
      <c r="N140" s="179">
        <v>0</v>
      </c>
      <c r="O140" s="179">
        <f>ROUND(E140*N140,2)</f>
        <v>0</v>
      </c>
      <c r="P140" s="179">
        <v>0</v>
      </c>
      <c r="Q140" s="179">
        <f>ROUND(E140*P140,2)</f>
        <v>0</v>
      </c>
      <c r="R140" s="179"/>
      <c r="S140" s="179" t="s">
        <v>322</v>
      </c>
      <c r="T140" s="180" t="s">
        <v>291</v>
      </c>
      <c r="U140" s="160">
        <v>0</v>
      </c>
      <c r="V140" s="160">
        <f>ROUND(E140*U140,2)</f>
        <v>0</v>
      </c>
      <c r="W140" s="160"/>
      <c r="X140" s="150"/>
      <c r="Y140" s="150"/>
      <c r="Z140" s="150"/>
      <c r="AA140" s="150"/>
      <c r="AB140" s="150"/>
      <c r="AC140" s="150"/>
      <c r="AD140" s="150"/>
      <c r="AE140" s="150"/>
      <c r="AF140" s="150"/>
      <c r="AG140" s="150" t="s">
        <v>472</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2847</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1753</v>
      </c>
      <c r="D142" s="165"/>
      <c r="E142" s="166">
        <v>18</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6"/>
      <c r="D143" s="247"/>
      <c r="E143" s="247"/>
      <c r="F143" s="247"/>
      <c r="G143" s="247"/>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295</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29</v>
      </c>
      <c r="B144" s="175" t="s">
        <v>2908</v>
      </c>
      <c r="C144" s="185" t="s">
        <v>2909</v>
      </c>
      <c r="D144" s="176" t="s">
        <v>856</v>
      </c>
      <c r="E144" s="177">
        <v>1</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c r="S144" s="179" t="s">
        <v>322</v>
      </c>
      <c r="T144" s="180" t="s">
        <v>291</v>
      </c>
      <c r="U144" s="160">
        <v>0</v>
      </c>
      <c r="V144" s="160">
        <f>ROUND(E144*U144,2)</f>
        <v>0</v>
      </c>
      <c r="W144" s="160"/>
      <c r="X144" s="150"/>
      <c r="Y144" s="150"/>
      <c r="Z144" s="150"/>
      <c r="AA144" s="150"/>
      <c r="AB144" s="150"/>
      <c r="AC144" s="150"/>
      <c r="AD144" s="150"/>
      <c r="AE144" s="150"/>
      <c r="AF144" s="150"/>
      <c r="AG144" s="150" t="s">
        <v>472</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2"/>
      <c r="D145" s="243"/>
      <c r="E145" s="243"/>
      <c r="F145" s="243"/>
      <c r="G145" s="243"/>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295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30</v>
      </c>
      <c r="B146" s="175" t="s">
        <v>2910</v>
      </c>
      <c r="C146" s="185" t="s">
        <v>2911</v>
      </c>
      <c r="D146" s="176" t="s">
        <v>856</v>
      </c>
      <c r="E146" s="177">
        <v>40</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322</v>
      </c>
      <c r="T146" s="180" t="s">
        <v>291</v>
      </c>
      <c r="U146" s="160">
        <v>0</v>
      </c>
      <c r="V146" s="160">
        <f>ROUND(E146*U146,2)</f>
        <v>0</v>
      </c>
      <c r="W146" s="160"/>
      <c r="X146" s="150"/>
      <c r="Y146" s="150"/>
      <c r="Z146" s="150"/>
      <c r="AA146" s="150"/>
      <c r="AB146" s="150"/>
      <c r="AC146" s="150"/>
      <c r="AD146" s="150"/>
      <c r="AE146" s="150"/>
      <c r="AF146" s="150"/>
      <c r="AG146" s="150" t="s">
        <v>472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2830</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2831</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2912</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2742</v>
      </c>
      <c r="D150" s="165"/>
      <c r="E150" s="166">
        <v>40</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315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6"/>
      <c r="D151" s="247"/>
      <c r="E151" s="247"/>
      <c r="F151" s="247"/>
      <c r="G151" s="247"/>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295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31</v>
      </c>
      <c r="B152" s="175" t="s">
        <v>2913</v>
      </c>
      <c r="C152" s="185" t="s">
        <v>2914</v>
      </c>
      <c r="D152" s="176" t="s">
        <v>856</v>
      </c>
      <c r="E152" s="177">
        <v>105</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c r="S152" s="179" t="s">
        <v>322</v>
      </c>
      <c r="T152" s="180" t="s">
        <v>291</v>
      </c>
      <c r="U152" s="160">
        <v>0</v>
      </c>
      <c r="V152" s="160">
        <f>ROUND(E152*U152,2)</f>
        <v>0</v>
      </c>
      <c r="W152" s="160"/>
      <c r="X152" s="150"/>
      <c r="Y152" s="150"/>
      <c r="Z152" s="150"/>
      <c r="AA152" s="150"/>
      <c r="AB152" s="150"/>
      <c r="AC152" s="150"/>
      <c r="AD152" s="150"/>
      <c r="AE152" s="150"/>
      <c r="AF152" s="150"/>
      <c r="AG152" s="150" t="s">
        <v>472</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2830</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2831</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315</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2912</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2915</v>
      </c>
      <c r="D156" s="165"/>
      <c r="E156" s="166">
        <v>105</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6"/>
      <c r="D157" s="247"/>
      <c r="E157" s="247"/>
      <c r="F157" s="247"/>
      <c r="G157" s="247"/>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295</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4">
        <v>32</v>
      </c>
      <c r="B158" s="175" t="s">
        <v>2916</v>
      </c>
      <c r="C158" s="185" t="s">
        <v>2917</v>
      </c>
      <c r="D158" s="176" t="s">
        <v>856</v>
      </c>
      <c r="E158" s="177">
        <v>125</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322</v>
      </c>
      <c r="T158" s="180" t="s">
        <v>291</v>
      </c>
      <c r="U158" s="160">
        <v>0</v>
      </c>
      <c r="V158" s="160">
        <f>ROUND(E158*U158,2)</f>
        <v>0</v>
      </c>
      <c r="W158" s="160"/>
      <c r="X158" s="150"/>
      <c r="Y158" s="150"/>
      <c r="Z158" s="150"/>
      <c r="AA158" s="150"/>
      <c r="AB158" s="150"/>
      <c r="AC158" s="150"/>
      <c r="AD158" s="150"/>
      <c r="AE158" s="150"/>
      <c r="AF158" s="150"/>
      <c r="AG158" s="150" t="s">
        <v>472</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2830</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2831</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2836</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2918</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315</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2919</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315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2920</v>
      </c>
      <c r="D164" s="165"/>
      <c r="E164" s="166">
        <v>125</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295</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33</v>
      </c>
      <c r="B166" s="175" t="s">
        <v>2921</v>
      </c>
      <c r="C166" s="185" t="s">
        <v>2922</v>
      </c>
      <c r="D166" s="176" t="s">
        <v>856</v>
      </c>
      <c r="E166" s="177">
        <v>95</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322</v>
      </c>
      <c r="T166" s="180" t="s">
        <v>291</v>
      </c>
      <c r="U166" s="160">
        <v>0</v>
      </c>
      <c r="V166" s="160">
        <f>ROUND(E166*U166,2)</f>
        <v>0</v>
      </c>
      <c r="W166" s="160"/>
      <c r="X166" s="150"/>
      <c r="Y166" s="150"/>
      <c r="Z166" s="150"/>
      <c r="AA166" s="150"/>
      <c r="AB166" s="150"/>
      <c r="AC166" s="150"/>
      <c r="AD166" s="150"/>
      <c r="AE166" s="150"/>
      <c r="AF166" s="150"/>
      <c r="AG166" s="150" t="s">
        <v>472</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2830</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315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2831</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315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2923</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152</v>
      </c>
      <c r="D170" s="165"/>
      <c r="E170" s="166">
        <v>95</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315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6"/>
      <c r="D171" s="247"/>
      <c r="E171" s="247"/>
      <c r="F171" s="247"/>
      <c r="G171" s="247"/>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295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34</v>
      </c>
      <c r="B172" s="175" t="s">
        <v>2924</v>
      </c>
      <c r="C172" s="185" t="s">
        <v>2925</v>
      </c>
      <c r="D172" s="176" t="s">
        <v>856</v>
      </c>
      <c r="E172" s="177">
        <v>30</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322</v>
      </c>
      <c r="T172" s="180" t="s">
        <v>291</v>
      </c>
      <c r="U172" s="160">
        <v>0</v>
      </c>
      <c r="V172" s="160">
        <f>ROUND(E172*U172,2)</f>
        <v>0</v>
      </c>
      <c r="W172" s="160"/>
      <c r="X172" s="150"/>
      <c r="Y172" s="150"/>
      <c r="Z172" s="150"/>
      <c r="AA172" s="150"/>
      <c r="AB172" s="150"/>
      <c r="AC172" s="150"/>
      <c r="AD172" s="150"/>
      <c r="AE172" s="150"/>
      <c r="AF172" s="150"/>
      <c r="AG172" s="150" t="s">
        <v>472</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2830</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2831</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315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2926</v>
      </c>
      <c r="D175" s="165"/>
      <c r="E175" s="166"/>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315</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640</v>
      </c>
      <c r="D176" s="165"/>
      <c r="E176" s="166">
        <v>30</v>
      </c>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315</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6"/>
      <c r="D177" s="247"/>
      <c r="E177" s="247"/>
      <c r="F177" s="247"/>
      <c r="G177" s="247"/>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295</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74">
        <v>35</v>
      </c>
      <c r="B178" s="175" t="s">
        <v>2927</v>
      </c>
      <c r="C178" s="185" t="s">
        <v>2928</v>
      </c>
      <c r="D178" s="176"/>
      <c r="E178" s="177">
        <v>0</v>
      </c>
      <c r="F178" s="178"/>
      <c r="G178" s="179">
        <f>ROUND(E178*F178,2)</f>
        <v>0</v>
      </c>
      <c r="H178" s="178"/>
      <c r="I178" s="179">
        <f>ROUND(E178*H178,2)</f>
        <v>0</v>
      </c>
      <c r="J178" s="178"/>
      <c r="K178" s="179">
        <f>ROUND(E178*J178,2)</f>
        <v>0</v>
      </c>
      <c r="L178" s="179">
        <v>21</v>
      </c>
      <c r="M178" s="179">
        <f>G178*(1+L178/100)</f>
        <v>0</v>
      </c>
      <c r="N178" s="179">
        <v>0</v>
      </c>
      <c r="O178" s="179">
        <f>ROUND(E178*N178,2)</f>
        <v>0</v>
      </c>
      <c r="P178" s="179">
        <v>0</v>
      </c>
      <c r="Q178" s="179">
        <f>ROUND(E178*P178,2)</f>
        <v>0</v>
      </c>
      <c r="R178" s="179"/>
      <c r="S178" s="179" t="s">
        <v>322</v>
      </c>
      <c r="T178" s="180" t="s">
        <v>291</v>
      </c>
      <c r="U178" s="160">
        <v>0</v>
      </c>
      <c r="V178" s="160">
        <f>ROUND(E178*U178,2)</f>
        <v>0</v>
      </c>
      <c r="W178" s="160"/>
      <c r="X178" s="150"/>
      <c r="Y178" s="150"/>
      <c r="Z178" s="150"/>
      <c r="AA178" s="150"/>
      <c r="AB178" s="150"/>
      <c r="AC178" s="150"/>
      <c r="AD178" s="150"/>
      <c r="AE178" s="150"/>
      <c r="AF178" s="150"/>
      <c r="AG178" s="150" t="s">
        <v>1746</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2"/>
      <c r="D179" s="243"/>
      <c r="E179" s="243"/>
      <c r="F179" s="243"/>
      <c r="G179" s="243"/>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295</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74">
        <v>36</v>
      </c>
      <c r="B180" s="175" t="s">
        <v>2929</v>
      </c>
      <c r="C180" s="185" t="s">
        <v>2930</v>
      </c>
      <c r="D180" s="176" t="s">
        <v>856</v>
      </c>
      <c r="E180" s="177">
        <v>120</v>
      </c>
      <c r="F180" s="178"/>
      <c r="G180" s="179">
        <f>ROUND(E180*F180,2)</f>
        <v>0</v>
      </c>
      <c r="H180" s="178"/>
      <c r="I180" s="179">
        <f>ROUND(E180*H180,2)</f>
        <v>0</v>
      </c>
      <c r="J180" s="178"/>
      <c r="K180" s="179">
        <f>ROUND(E180*J180,2)</f>
        <v>0</v>
      </c>
      <c r="L180" s="179">
        <v>21</v>
      </c>
      <c r="M180" s="179">
        <f>G180*(1+L180/100)</f>
        <v>0</v>
      </c>
      <c r="N180" s="179">
        <v>0</v>
      </c>
      <c r="O180" s="179">
        <f>ROUND(E180*N180,2)</f>
        <v>0</v>
      </c>
      <c r="P180" s="179">
        <v>0</v>
      </c>
      <c r="Q180" s="179">
        <f>ROUND(E180*P180,2)</f>
        <v>0</v>
      </c>
      <c r="R180" s="179"/>
      <c r="S180" s="179" t="s">
        <v>322</v>
      </c>
      <c r="T180" s="180" t="s">
        <v>291</v>
      </c>
      <c r="U180" s="160">
        <v>0</v>
      </c>
      <c r="V180" s="160">
        <f>ROUND(E180*U180,2)</f>
        <v>0</v>
      </c>
      <c r="W180" s="160"/>
      <c r="X180" s="150"/>
      <c r="Y180" s="150"/>
      <c r="Z180" s="150"/>
      <c r="AA180" s="150"/>
      <c r="AB180" s="150"/>
      <c r="AC180" s="150"/>
      <c r="AD180" s="150"/>
      <c r="AE180" s="150"/>
      <c r="AF180" s="150"/>
      <c r="AG180" s="150" t="s">
        <v>1746</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2"/>
      <c r="D181" s="243"/>
      <c r="E181" s="243"/>
      <c r="F181" s="243"/>
      <c r="G181" s="243"/>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295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37</v>
      </c>
      <c r="B182" s="175" t="s">
        <v>2931</v>
      </c>
      <c r="C182" s="185" t="s">
        <v>2932</v>
      </c>
      <c r="D182" s="176" t="s">
        <v>856</v>
      </c>
      <c r="E182" s="177">
        <v>16</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322</v>
      </c>
      <c r="T182" s="180" t="s">
        <v>291</v>
      </c>
      <c r="U182" s="160">
        <v>0</v>
      </c>
      <c r="V182" s="160">
        <f>ROUND(E182*U182,2)</f>
        <v>0</v>
      </c>
      <c r="W182" s="160"/>
      <c r="X182" s="150"/>
      <c r="Y182" s="150"/>
      <c r="Z182" s="150"/>
      <c r="AA182" s="150"/>
      <c r="AB182" s="150"/>
      <c r="AC182" s="150"/>
      <c r="AD182" s="150"/>
      <c r="AE182" s="150"/>
      <c r="AF182" s="150"/>
      <c r="AG182" s="150" t="s">
        <v>1746</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2847</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315</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1220</v>
      </c>
      <c r="D184" s="165"/>
      <c r="E184" s="166">
        <v>16</v>
      </c>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315</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6"/>
      <c r="D185" s="247"/>
      <c r="E185" s="247"/>
      <c r="F185" s="247"/>
      <c r="G185" s="247"/>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295</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38</v>
      </c>
      <c r="B186" s="175" t="s">
        <v>2933</v>
      </c>
      <c r="C186" s="185" t="s">
        <v>2934</v>
      </c>
      <c r="D186" s="176" t="s">
        <v>432</v>
      </c>
      <c r="E186" s="177">
        <v>810</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322</v>
      </c>
      <c r="T186" s="180" t="s">
        <v>291</v>
      </c>
      <c r="U186" s="160">
        <v>0</v>
      </c>
      <c r="V186" s="160">
        <f>ROUND(E186*U186,2)</f>
        <v>0</v>
      </c>
      <c r="W186" s="160"/>
      <c r="X186" s="150"/>
      <c r="Y186" s="150"/>
      <c r="Z186" s="150"/>
      <c r="AA186" s="150"/>
      <c r="AB186" s="150"/>
      <c r="AC186" s="150"/>
      <c r="AD186" s="150"/>
      <c r="AE186" s="150"/>
      <c r="AF186" s="150"/>
      <c r="AG186" s="150" t="s">
        <v>1746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2847</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315</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2901</v>
      </c>
      <c r="D188" s="165"/>
      <c r="E188" s="166">
        <v>810</v>
      </c>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315</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6"/>
      <c r="D189" s="247"/>
      <c r="E189" s="247"/>
      <c r="F189" s="247"/>
      <c r="G189" s="247"/>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295</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74">
        <v>39</v>
      </c>
      <c r="B190" s="175" t="s">
        <v>2935</v>
      </c>
      <c r="C190" s="185" t="s">
        <v>2936</v>
      </c>
      <c r="D190" s="176" t="s">
        <v>856</v>
      </c>
      <c r="E190" s="177">
        <v>1</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322</v>
      </c>
      <c r="T190" s="180" t="s">
        <v>291</v>
      </c>
      <c r="U190" s="160">
        <v>0</v>
      </c>
      <c r="V190" s="160">
        <f>ROUND(E190*U190,2)</f>
        <v>0</v>
      </c>
      <c r="W190" s="160"/>
      <c r="X190" s="150"/>
      <c r="Y190" s="150"/>
      <c r="Z190" s="150"/>
      <c r="AA190" s="150"/>
      <c r="AB190" s="150"/>
      <c r="AC190" s="150"/>
      <c r="AD190" s="150"/>
      <c r="AE190" s="150"/>
      <c r="AF190" s="150"/>
      <c r="AG190" s="150" t="s">
        <v>1746</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2"/>
      <c r="D191" s="243"/>
      <c r="E191" s="243"/>
      <c r="F191" s="243"/>
      <c r="G191" s="243"/>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295</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40</v>
      </c>
      <c r="B192" s="175" t="s">
        <v>2937</v>
      </c>
      <c r="C192" s="185" t="s">
        <v>2938</v>
      </c>
      <c r="D192" s="176" t="s">
        <v>856</v>
      </c>
      <c r="E192" s="177">
        <v>1</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322</v>
      </c>
      <c r="T192" s="180" t="s">
        <v>291</v>
      </c>
      <c r="U192" s="160">
        <v>0</v>
      </c>
      <c r="V192" s="160">
        <f>ROUND(E192*U192,2)</f>
        <v>0</v>
      </c>
      <c r="W192" s="160"/>
      <c r="X192" s="150"/>
      <c r="Y192" s="150"/>
      <c r="Z192" s="150"/>
      <c r="AA192" s="150"/>
      <c r="AB192" s="150"/>
      <c r="AC192" s="150"/>
      <c r="AD192" s="150"/>
      <c r="AE192" s="150"/>
      <c r="AF192" s="150"/>
      <c r="AG192" s="150" t="s">
        <v>1746</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42"/>
      <c r="D193" s="243"/>
      <c r="E193" s="243"/>
      <c r="F193" s="243"/>
      <c r="G193" s="243"/>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295</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4">
        <v>41</v>
      </c>
      <c r="B194" s="175" t="s">
        <v>2939</v>
      </c>
      <c r="C194" s="185" t="s">
        <v>2940</v>
      </c>
      <c r="D194" s="176" t="s">
        <v>856</v>
      </c>
      <c r="E194" s="177">
        <v>1</v>
      </c>
      <c r="F194" s="178"/>
      <c r="G194" s="179">
        <f>ROUND(E194*F194,2)</f>
        <v>0</v>
      </c>
      <c r="H194" s="178"/>
      <c r="I194" s="179">
        <f>ROUND(E194*H194,2)</f>
        <v>0</v>
      </c>
      <c r="J194" s="178"/>
      <c r="K194" s="179">
        <f>ROUND(E194*J194,2)</f>
        <v>0</v>
      </c>
      <c r="L194" s="179">
        <v>21</v>
      </c>
      <c r="M194" s="179">
        <f>G194*(1+L194/100)</f>
        <v>0</v>
      </c>
      <c r="N194" s="179">
        <v>0</v>
      </c>
      <c r="O194" s="179">
        <f>ROUND(E194*N194,2)</f>
        <v>0</v>
      </c>
      <c r="P194" s="179">
        <v>0</v>
      </c>
      <c r="Q194" s="179">
        <f>ROUND(E194*P194,2)</f>
        <v>0</v>
      </c>
      <c r="R194" s="179"/>
      <c r="S194" s="179" t="s">
        <v>322</v>
      </c>
      <c r="T194" s="180" t="s">
        <v>291</v>
      </c>
      <c r="U194" s="160">
        <v>0</v>
      </c>
      <c r="V194" s="160">
        <f>ROUND(E194*U194,2)</f>
        <v>0</v>
      </c>
      <c r="W194" s="160"/>
      <c r="X194" s="150"/>
      <c r="Y194" s="150"/>
      <c r="Z194" s="150"/>
      <c r="AA194" s="150"/>
      <c r="AB194" s="150"/>
      <c r="AC194" s="150"/>
      <c r="AD194" s="150"/>
      <c r="AE194" s="150"/>
      <c r="AF194" s="150"/>
      <c r="AG194" s="150" t="s">
        <v>1746</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2"/>
      <c r="D195" s="243"/>
      <c r="E195" s="243"/>
      <c r="F195" s="243"/>
      <c r="G195" s="243"/>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295</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42</v>
      </c>
      <c r="B196" s="175" t="s">
        <v>2941</v>
      </c>
      <c r="C196" s="185" t="s">
        <v>2942</v>
      </c>
      <c r="D196" s="176" t="s">
        <v>432</v>
      </c>
      <c r="E196" s="177">
        <v>810</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322</v>
      </c>
      <c r="T196" s="180" t="s">
        <v>291</v>
      </c>
      <c r="U196" s="160">
        <v>0</v>
      </c>
      <c r="V196" s="160">
        <f>ROUND(E196*U196,2)</f>
        <v>0</v>
      </c>
      <c r="W196" s="160"/>
      <c r="X196" s="150"/>
      <c r="Y196" s="150"/>
      <c r="Z196" s="150"/>
      <c r="AA196" s="150"/>
      <c r="AB196" s="150"/>
      <c r="AC196" s="150"/>
      <c r="AD196" s="150"/>
      <c r="AE196" s="150"/>
      <c r="AF196" s="150"/>
      <c r="AG196" s="150" t="s">
        <v>1746</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2847</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315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2901</v>
      </c>
      <c r="D198" s="165"/>
      <c r="E198" s="166">
        <v>810</v>
      </c>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6"/>
      <c r="D199" s="247"/>
      <c r="E199" s="247"/>
      <c r="F199" s="247"/>
      <c r="G199" s="247"/>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295</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x14ac:dyDescent="0.2">
      <c r="A200" s="5"/>
      <c r="B200" s="6"/>
      <c r="C200" s="187"/>
      <c r="D200" s="8"/>
      <c r="E200" s="5"/>
      <c r="F200" s="5"/>
      <c r="G200" s="5"/>
      <c r="H200" s="5"/>
      <c r="I200" s="5"/>
      <c r="J200" s="5"/>
      <c r="K200" s="5"/>
      <c r="L200" s="5"/>
      <c r="M200" s="5"/>
      <c r="N200" s="5"/>
      <c r="O200" s="5"/>
      <c r="P200" s="5"/>
      <c r="Q200" s="5"/>
      <c r="R200" s="5"/>
      <c r="S200" s="5"/>
      <c r="T200" s="5"/>
      <c r="U200" s="5"/>
      <c r="V200" s="5"/>
      <c r="W200" s="5"/>
      <c r="AE200">
        <v>15</v>
      </c>
      <c r="AF200">
        <v>21</v>
      </c>
    </row>
    <row r="201" spans="1:60" x14ac:dyDescent="0.2">
      <c r="A201" s="153"/>
      <c r="B201" s="154" t="s">
        <v>29</v>
      </c>
      <c r="C201" s="188"/>
      <c r="D201" s="155"/>
      <c r="E201" s="156"/>
      <c r="F201" s="156"/>
      <c r="G201" s="183">
        <f>G8+G21</f>
        <v>0</v>
      </c>
      <c r="H201" s="5"/>
      <c r="I201" s="5"/>
      <c r="J201" s="5"/>
      <c r="K201" s="5"/>
      <c r="L201" s="5"/>
      <c r="M201" s="5"/>
      <c r="N201" s="5"/>
      <c r="O201" s="5"/>
      <c r="P201" s="5"/>
      <c r="Q201" s="5"/>
      <c r="R201" s="5"/>
      <c r="S201" s="5"/>
      <c r="T201" s="5"/>
      <c r="U201" s="5"/>
      <c r="V201" s="5"/>
      <c r="W201" s="5"/>
      <c r="AE201">
        <f>SUMIF(L7:L199,AE200,G7:G199)</f>
        <v>0</v>
      </c>
      <c r="AF201">
        <f>SUMIF(L7:L199,AF200,G7:G199)</f>
        <v>0</v>
      </c>
      <c r="AG201" t="s">
        <v>336</v>
      </c>
    </row>
    <row r="202" spans="1:60" x14ac:dyDescent="0.2">
      <c r="A202" s="261" t="s">
        <v>1144</v>
      </c>
      <c r="B202" s="261"/>
      <c r="C202" s="187"/>
      <c r="D202" s="8"/>
      <c r="E202" s="5"/>
      <c r="F202" s="5"/>
      <c r="G202" s="5"/>
      <c r="H202" s="5"/>
      <c r="I202" s="5"/>
      <c r="J202" s="5"/>
      <c r="K202" s="5"/>
      <c r="L202" s="5"/>
      <c r="M202" s="5"/>
      <c r="N202" s="5"/>
      <c r="O202" s="5"/>
      <c r="P202" s="5"/>
      <c r="Q202" s="5"/>
      <c r="R202" s="5"/>
      <c r="S202" s="5"/>
      <c r="T202" s="5"/>
      <c r="U202" s="5"/>
      <c r="V202" s="5"/>
      <c r="W202" s="5"/>
    </row>
    <row r="203" spans="1:60" x14ac:dyDescent="0.2">
      <c r="A203" s="5"/>
      <c r="B203" s="6" t="s">
        <v>1145</v>
      </c>
      <c r="C203" s="187" t="s">
        <v>1146</v>
      </c>
      <c r="D203" s="8"/>
      <c r="E203" s="5"/>
      <c r="F203" s="5"/>
      <c r="G203" s="5"/>
      <c r="H203" s="5"/>
      <c r="I203" s="5"/>
      <c r="J203" s="5"/>
      <c r="K203" s="5"/>
      <c r="L203" s="5"/>
      <c r="M203" s="5"/>
      <c r="N203" s="5"/>
      <c r="O203" s="5"/>
      <c r="P203" s="5"/>
      <c r="Q203" s="5"/>
      <c r="R203" s="5"/>
      <c r="S203" s="5"/>
      <c r="T203" s="5"/>
      <c r="U203" s="5"/>
      <c r="V203" s="5"/>
      <c r="W203" s="5"/>
      <c r="AG203" t="s">
        <v>1147</v>
      </c>
    </row>
    <row r="204" spans="1:60" x14ac:dyDescent="0.2">
      <c r="A204" s="5"/>
      <c r="B204" s="6" t="s">
        <v>1148</v>
      </c>
      <c r="C204" s="187" t="s">
        <v>1149</v>
      </c>
      <c r="D204" s="8"/>
      <c r="E204" s="5"/>
      <c r="F204" s="5"/>
      <c r="G204" s="5"/>
      <c r="H204" s="5"/>
      <c r="I204" s="5"/>
      <c r="J204" s="5"/>
      <c r="K204" s="5"/>
      <c r="L204" s="5"/>
      <c r="M204" s="5"/>
      <c r="N204" s="5"/>
      <c r="O204" s="5"/>
      <c r="P204" s="5"/>
      <c r="Q204" s="5"/>
      <c r="R204" s="5"/>
      <c r="S204" s="5"/>
      <c r="T204" s="5"/>
      <c r="U204" s="5"/>
      <c r="V204" s="5"/>
      <c r="W204" s="5"/>
      <c r="AG204" t="s">
        <v>1150</v>
      </c>
    </row>
    <row r="205" spans="1:60" x14ac:dyDescent="0.2">
      <c r="A205" s="5"/>
      <c r="B205" s="6"/>
      <c r="C205" s="187" t="s">
        <v>1151</v>
      </c>
      <c r="D205" s="8"/>
      <c r="E205" s="5"/>
      <c r="F205" s="5"/>
      <c r="G205" s="5"/>
      <c r="H205" s="5"/>
      <c r="I205" s="5"/>
      <c r="J205" s="5"/>
      <c r="K205" s="5"/>
      <c r="L205" s="5"/>
      <c r="M205" s="5"/>
      <c r="N205" s="5"/>
      <c r="O205" s="5"/>
      <c r="P205" s="5"/>
      <c r="Q205" s="5"/>
      <c r="R205" s="5"/>
      <c r="S205" s="5"/>
      <c r="T205" s="5"/>
      <c r="U205" s="5"/>
      <c r="V205" s="5"/>
      <c r="W205" s="5"/>
      <c r="AG205" t="s">
        <v>1152</v>
      </c>
    </row>
    <row r="206" spans="1:60" x14ac:dyDescent="0.2">
      <c r="A206" s="5"/>
      <c r="B206" s="6"/>
      <c r="C206" s="187"/>
      <c r="D206" s="8"/>
      <c r="E206" s="5"/>
      <c r="F206" s="5"/>
      <c r="G206" s="5"/>
      <c r="H206" s="5"/>
      <c r="I206" s="5"/>
      <c r="J206" s="5"/>
      <c r="K206" s="5"/>
      <c r="L206" s="5"/>
      <c r="M206" s="5"/>
      <c r="N206" s="5"/>
      <c r="O206" s="5"/>
      <c r="P206" s="5"/>
      <c r="Q206" s="5"/>
      <c r="R206" s="5"/>
      <c r="S206" s="5"/>
      <c r="T206" s="5"/>
      <c r="U206" s="5"/>
      <c r="V206" s="5"/>
      <c r="W206" s="5"/>
    </row>
    <row r="207" spans="1:60" x14ac:dyDescent="0.2">
      <c r="C207" s="189"/>
      <c r="D207" s="141"/>
      <c r="AG207" t="s">
        <v>337</v>
      </c>
    </row>
    <row r="208" spans="1:60"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47">
    <mergeCell ref="A202:B202"/>
    <mergeCell ref="C12:G12"/>
    <mergeCell ref="C16:G16"/>
    <mergeCell ref="C20:G20"/>
    <mergeCell ref="C27:G27"/>
    <mergeCell ref="C35:G35"/>
    <mergeCell ref="C65:G65"/>
    <mergeCell ref="A1:G1"/>
    <mergeCell ref="C2:G2"/>
    <mergeCell ref="C3:G3"/>
    <mergeCell ref="C4:G4"/>
    <mergeCell ref="C41:G41"/>
    <mergeCell ref="C47:G47"/>
    <mergeCell ref="C52:G52"/>
    <mergeCell ref="C57:G57"/>
    <mergeCell ref="C61:G61"/>
    <mergeCell ref="C127:G127"/>
    <mergeCell ref="C70:G70"/>
    <mergeCell ref="C75:G75"/>
    <mergeCell ref="C79:G79"/>
    <mergeCell ref="C85:G85"/>
    <mergeCell ref="C89:G89"/>
    <mergeCell ref="C93:G93"/>
    <mergeCell ref="C97:G97"/>
    <mergeCell ref="C103:G103"/>
    <mergeCell ref="C109:G109"/>
    <mergeCell ref="C115:G115"/>
    <mergeCell ref="C121:G121"/>
    <mergeCell ref="C179:G179"/>
    <mergeCell ref="C129:G129"/>
    <mergeCell ref="C133:G133"/>
    <mergeCell ref="C135:G135"/>
    <mergeCell ref="C139:G139"/>
    <mergeCell ref="C143:G143"/>
    <mergeCell ref="C145:G145"/>
    <mergeCell ref="C151:G151"/>
    <mergeCell ref="C157:G157"/>
    <mergeCell ref="C165:G165"/>
    <mergeCell ref="C171:G171"/>
    <mergeCell ref="C177:G177"/>
    <mergeCell ref="C199:G199"/>
    <mergeCell ref="C181:G181"/>
    <mergeCell ref="C185:G185"/>
    <mergeCell ref="C189:G189"/>
    <mergeCell ref="C191:G191"/>
    <mergeCell ref="C193:G193"/>
    <mergeCell ref="C195:G19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75</v>
      </c>
      <c r="C3" s="249" t="s">
        <v>76</v>
      </c>
      <c r="D3" s="250"/>
      <c r="E3" s="250"/>
      <c r="F3" s="250"/>
      <c r="G3" s="251"/>
      <c r="AC3" s="89" t="s">
        <v>2943</v>
      </c>
      <c r="AG3" t="s">
        <v>263</v>
      </c>
    </row>
    <row r="4" spans="1:60" ht="24.95" customHeight="1" x14ac:dyDescent="0.2">
      <c r="A4" s="143" t="s">
        <v>9</v>
      </c>
      <c r="B4" s="144" t="s">
        <v>77</v>
      </c>
      <c r="C4" s="252" t="s">
        <v>78</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150</v>
      </c>
      <c r="C8" s="184" t="s">
        <v>151</v>
      </c>
      <c r="D8" s="170"/>
      <c r="E8" s="171"/>
      <c r="F8" s="172"/>
      <c r="G8" s="172">
        <f>SUMIF(AG9:AG24,"&lt;&gt;NOR",G9:G24)</f>
        <v>0</v>
      </c>
      <c r="H8" s="172"/>
      <c r="I8" s="172">
        <f>SUM(I9:I24)</f>
        <v>0</v>
      </c>
      <c r="J8" s="172"/>
      <c r="K8" s="172">
        <f>SUM(K9:K24)</f>
        <v>0</v>
      </c>
      <c r="L8" s="172"/>
      <c r="M8" s="172">
        <f>SUM(M9:M24)</f>
        <v>0</v>
      </c>
      <c r="N8" s="172"/>
      <c r="O8" s="172">
        <f>SUM(O9:O24)</f>
        <v>1.38</v>
      </c>
      <c r="P8" s="172"/>
      <c r="Q8" s="172">
        <f>SUM(Q9:Q24)</f>
        <v>0</v>
      </c>
      <c r="R8" s="172"/>
      <c r="S8" s="172"/>
      <c r="T8" s="173"/>
      <c r="U8" s="167"/>
      <c r="V8" s="167">
        <f>SUM(V9:V24)</f>
        <v>0</v>
      </c>
      <c r="W8" s="167"/>
      <c r="AG8" t="s">
        <v>286</v>
      </c>
    </row>
    <row r="9" spans="1:60" outlineLevel="1" x14ac:dyDescent="0.2">
      <c r="A9" s="174">
        <v>1</v>
      </c>
      <c r="B9" s="175" t="s">
        <v>2944</v>
      </c>
      <c r="C9" s="185" t="s">
        <v>2945</v>
      </c>
      <c r="D9" s="176" t="s">
        <v>384</v>
      </c>
      <c r="E9" s="177">
        <v>233.71</v>
      </c>
      <c r="F9" s="178"/>
      <c r="G9" s="179">
        <f>ROUND(E9*F9,2)</f>
        <v>0</v>
      </c>
      <c r="H9" s="178"/>
      <c r="I9" s="179">
        <f>ROUND(E9*H9,2)</f>
        <v>0</v>
      </c>
      <c r="J9" s="178"/>
      <c r="K9" s="179">
        <f>ROUND(E9*J9,2)</f>
        <v>0</v>
      </c>
      <c r="L9" s="179">
        <v>21</v>
      </c>
      <c r="M9" s="179">
        <f>G9*(1+L9/100)</f>
        <v>0</v>
      </c>
      <c r="N9" s="179">
        <v>5.9199999999999999E-3</v>
      </c>
      <c r="O9" s="179">
        <f>ROUND(E9*N9,2)</f>
        <v>1.38</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340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4" t="s">
        <v>2946</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294</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2947</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2948</v>
      </c>
      <c r="D12" s="165"/>
      <c r="E12" s="166">
        <v>11.09</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2949</v>
      </c>
      <c r="D13" s="165"/>
      <c r="E13" s="166">
        <v>37.11</v>
      </c>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315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2950</v>
      </c>
      <c r="D14" s="165"/>
      <c r="E14" s="166">
        <v>13.21</v>
      </c>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2951</v>
      </c>
      <c r="D15" s="165"/>
      <c r="E15" s="166">
        <v>37.1</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2952</v>
      </c>
      <c r="D16" s="165"/>
      <c r="E16" s="166">
        <v>19.91</v>
      </c>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2953</v>
      </c>
      <c r="D17" s="165"/>
      <c r="E17" s="166">
        <v>37.159999999999997</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315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2954</v>
      </c>
      <c r="D18" s="165"/>
      <c r="E18" s="166">
        <v>8.4700000000000006</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2955</v>
      </c>
      <c r="D19" s="165"/>
      <c r="E19" s="166">
        <v>9.8000000000000007</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315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2956</v>
      </c>
      <c r="D20" s="165"/>
      <c r="E20" s="166">
        <v>14.69</v>
      </c>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2957</v>
      </c>
      <c r="D21" s="165"/>
      <c r="E21" s="166">
        <v>13.84</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315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2958</v>
      </c>
      <c r="D22" s="165"/>
      <c r="E22" s="166">
        <v>17.29</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315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2959</v>
      </c>
      <c r="D23" s="165"/>
      <c r="E23" s="166">
        <v>14.04</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295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285</v>
      </c>
      <c r="B25" s="169" t="s">
        <v>152</v>
      </c>
      <c r="C25" s="184" t="s">
        <v>153</v>
      </c>
      <c r="D25" s="170"/>
      <c r="E25" s="171"/>
      <c r="F25" s="172"/>
      <c r="G25" s="172">
        <f>SUMIF(AG26:AG33,"&lt;&gt;NOR",G26:G33)</f>
        <v>0</v>
      </c>
      <c r="H25" s="172"/>
      <c r="I25" s="172">
        <f>SUM(I26:I33)</f>
        <v>0</v>
      </c>
      <c r="J25" s="172"/>
      <c r="K25" s="172">
        <f>SUM(K26:K33)</f>
        <v>0</v>
      </c>
      <c r="L25" s="172"/>
      <c r="M25" s="172">
        <f>SUM(M26:M33)</f>
        <v>0</v>
      </c>
      <c r="N25" s="172"/>
      <c r="O25" s="172">
        <f>SUM(O26:O33)</f>
        <v>0.01</v>
      </c>
      <c r="P25" s="172"/>
      <c r="Q25" s="172">
        <f>SUM(Q26:Q33)</f>
        <v>0</v>
      </c>
      <c r="R25" s="172"/>
      <c r="S25" s="172"/>
      <c r="T25" s="173"/>
      <c r="U25" s="167"/>
      <c r="V25" s="167">
        <f>SUM(V26:V33)</f>
        <v>0</v>
      </c>
      <c r="W25" s="167"/>
      <c r="AG25" t="s">
        <v>286</v>
      </c>
    </row>
    <row r="26" spans="1:60" outlineLevel="1" x14ac:dyDescent="0.2">
      <c r="A26" s="174">
        <v>2</v>
      </c>
      <c r="B26" s="175" t="s">
        <v>656</v>
      </c>
      <c r="C26" s="185" t="s">
        <v>2960</v>
      </c>
      <c r="D26" s="176" t="s">
        <v>384</v>
      </c>
      <c r="E26" s="177">
        <v>240</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322</v>
      </c>
      <c r="T26" s="180" t="s">
        <v>291</v>
      </c>
      <c r="U26" s="160">
        <v>0</v>
      </c>
      <c r="V26" s="160">
        <f>ROUND(E26*U26,2)</f>
        <v>0</v>
      </c>
      <c r="W26" s="160"/>
      <c r="X26" s="150"/>
      <c r="Y26" s="150"/>
      <c r="Z26" s="150"/>
      <c r="AA26" s="150"/>
      <c r="AB26" s="150"/>
      <c r="AC26" s="150"/>
      <c r="AD26" s="150"/>
      <c r="AE26" s="150"/>
      <c r="AF26" s="150"/>
      <c r="AG26" s="150" t="s">
        <v>340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2961</v>
      </c>
      <c r="D27" s="165"/>
      <c r="E27" s="166">
        <v>240</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315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295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3</v>
      </c>
      <c r="B29" s="175" t="s">
        <v>2962</v>
      </c>
      <c r="C29" s="185" t="s">
        <v>2963</v>
      </c>
      <c r="D29" s="176" t="s">
        <v>384</v>
      </c>
      <c r="E29" s="177">
        <v>269</v>
      </c>
      <c r="F29" s="178"/>
      <c r="G29" s="179">
        <f>ROUND(E29*F29,2)</f>
        <v>0</v>
      </c>
      <c r="H29" s="178"/>
      <c r="I29" s="179">
        <f>ROUND(E29*H29,2)</f>
        <v>0</v>
      </c>
      <c r="J29" s="178"/>
      <c r="K29" s="179">
        <f>ROUND(E29*J29,2)</f>
        <v>0</v>
      </c>
      <c r="L29" s="179">
        <v>21</v>
      </c>
      <c r="M29" s="179">
        <f>G29*(1+L29/100)</f>
        <v>0</v>
      </c>
      <c r="N29" s="179">
        <v>4.0000000000000003E-5</v>
      </c>
      <c r="O29" s="179">
        <f>ROUND(E29*N29,2)</f>
        <v>0.01</v>
      </c>
      <c r="P29" s="179">
        <v>0</v>
      </c>
      <c r="Q29" s="179">
        <f>ROUND(E29*P29,2)</f>
        <v>0</v>
      </c>
      <c r="R29" s="179"/>
      <c r="S29" s="179" t="s">
        <v>322</v>
      </c>
      <c r="T29" s="180" t="s">
        <v>291</v>
      </c>
      <c r="U29" s="160">
        <v>0</v>
      </c>
      <c r="V29" s="160">
        <f>ROUND(E29*U29,2)</f>
        <v>0</v>
      </c>
      <c r="W29" s="160"/>
      <c r="X29" s="150"/>
      <c r="Y29" s="150"/>
      <c r="Z29" s="150"/>
      <c r="AA29" s="150"/>
      <c r="AB29" s="150"/>
      <c r="AC29" s="150"/>
      <c r="AD29" s="150"/>
      <c r="AE29" s="150"/>
      <c r="AF29" s="150"/>
      <c r="AG29" s="150" t="s">
        <v>340</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57"/>
      <c r="B30" s="158"/>
      <c r="C30" s="244" t="s">
        <v>2964</v>
      </c>
      <c r="D30" s="245"/>
      <c r="E30" s="245"/>
      <c r="F30" s="245"/>
      <c r="G30" s="245"/>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294</v>
      </c>
      <c r="AH30" s="150"/>
      <c r="AI30" s="150"/>
      <c r="AJ30" s="150"/>
      <c r="AK30" s="150"/>
      <c r="AL30" s="150"/>
      <c r="AM30" s="150"/>
      <c r="AN30" s="150"/>
      <c r="AO30" s="150"/>
      <c r="AP30" s="150"/>
      <c r="AQ30" s="150"/>
      <c r="AR30" s="150"/>
      <c r="AS30" s="150"/>
      <c r="AT30" s="150"/>
      <c r="AU30" s="150"/>
      <c r="AV30" s="150"/>
      <c r="AW30" s="150"/>
      <c r="AX30" s="150"/>
      <c r="AY30" s="150"/>
      <c r="AZ30" s="150"/>
      <c r="BA30" s="181" t="str">
        <f>C30</f>
        <v>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B30" s="150"/>
      <c r="BC30" s="150"/>
      <c r="BD30" s="150"/>
      <c r="BE30" s="150"/>
      <c r="BF30" s="150"/>
      <c r="BG30" s="150"/>
      <c r="BH30" s="150"/>
    </row>
    <row r="31" spans="1:60" outlineLevel="1" x14ac:dyDescent="0.2">
      <c r="A31" s="157"/>
      <c r="B31" s="158"/>
      <c r="C31" s="255" t="s">
        <v>2965</v>
      </c>
      <c r="D31" s="256"/>
      <c r="E31" s="256"/>
      <c r="F31" s="256"/>
      <c r="G31" s="256"/>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294</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2966</v>
      </c>
      <c r="D32" s="165"/>
      <c r="E32" s="166">
        <v>269</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295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x14ac:dyDescent="0.2">
      <c r="A34" s="168" t="s">
        <v>285</v>
      </c>
      <c r="B34" s="169" t="s">
        <v>162</v>
      </c>
      <c r="C34" s="184" t="s">
        <v>163</v>
      </c>
      <c r="D34" s="170"/>
      <c r="E34" s="171"/>
      <c r="F34" s="172"/>
      <c r="G34" s="172">
        <f>SUMIF(AG35:AG39,"&lt;&gt;NOR",G35:G39)</f>
        <v>0</v>
      </c>
      <c r="H34" s="172"/>
      <c r="I34" s="172">
        <f>SUM(I35:I39)</f>
        <v>0</v>
      </c>
      <c r="J34" s="172"/>
      <c r="K34" s="172">
        <f>SUM(K35:K39)</f>
        <v>0</v>
      </c>
      <c r="L34" s="172"/>
      <c r="M34" s="172">
        <f>SUM(M35:M39)</f>
        <v>0</v>
      </c>
      <c r="N34" s="172"/>
      <c r="O34" s="172">
        <f>SUM(O35:O39)</f>
        <v>0</v>
      </c>
      <c r="P34" s="172"/>
      <c r="Q34" s="172">
        <f>SUM(Q35:Q39)</f>
        <v>0</v>
      </c>
      <c r="R34" s="172"/>
      <c r="S34" s="172"/>
      <c r="T34" s="173"/>
      <c r="U34" s="167"/>
      <c r="V34" s="167">
        <f>SUM(V35:V39)</f>
        <v>0</v>
      </c>
      <c r="W34" s="167"/>
      <c r="AG34" t="s">
        <v>286</v>
      </c>
    </row>
    <row r="35" spans="1:60" outlineLevel="1" x14ac:dyDescent="0.2">
      <c r="A35" s="174">
        <v>4</v>
      </c>
      <c r="B35" s="175" t="s">
        <v>877</v>
      </c>
      <c r="C35" s="185" t="s">
        <v>2967</v>
      </c>
      <c r="D35" s="176" t="s">
        <v>377</v>
      </c>
      <c r="E35" s="177">
        <v>1.39432</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c r="S35" s="179" t="s">
        <v>322</v>
      </c>
      <c r="T35" s="180" t="s">
        <v>291</v>
      </c>
      <c r="U35" s="160">
        <v>0</v>
      </c>
      <c r="V35" s="160">
        <f>ROUND(E35*U35,2)</f>
        <v>0</v>
      </c>
      <c r="W35" s="160"/>
      <c r="X35" s="150"/>
      <c r="Y35" s="150"/>
      <c r="Z35" s="150"/>
      <c r="AA35" s="150"/>
      <c r="AB35" s="150"/>
      <c r="AC35" s="150"/>
      <c r="AD35" s="150"/>
      <c r="AE35" s="150"/>
      <c r="AF35" s="150"/>
      <c r="AG35" s="150" t="s">
        <v>879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881</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315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2968</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2969</v>
      </c>
      <c r="D38" s="165"/>
      <c r="E38" s="166">
        <v>1.39432</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295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x14ac:dyDescent="0.2">
      <c r="A40" s="168" t="s">
        <v>285</v>
      </c>
      <c r="B40" s="169" t="s">
        <v>216</v>
      </c>
      <c r="C40" s="184" t="s">
        <v>217</v>
      </c>
      <c r="D40" s="170"/>
      <c r="E40" s="171"/>
      <c r="F40" s="172"/>
      <c r="G40" s="172">
        <f>SUMIF(AG41:AG78,"&lt;&gt;NOR",G41:G78)</f>
        <v>0</v>
      </c>
      <c r="H40" s="172"/>
      <c r="I40" s="172">
        <f>SUM(I41:I78)</f>
        <v>0</v>
      </c>
      <c r="J40" s="172"/>
      <c r="K40" s="172">
        <f>SUM(K41:K78)</f>
        <v>0</v>
      </c>
      <c r="L40" s="172"/>
      <c r="M40" s="172">
        <f>SUM(M41:M78)</f>
        <v>0</v>
      </c>
      <c r="N40" s="172"/>
      <c r="O40" s="172">
        <f>SUM(O41:O78)</f>
        <v>3.13</v>
      </c>
      <c r="P40" s="172"/>
      <c r="Q40" s="172">
        <f>SUM(Q41:Q78)</f>
        <v>0</v>
      </c>
      <c r="R40" s="172"/>
      <c r="S40" s="172"/>
      <c r="T40" s="173"/>
      <c r="U40" s="167"/>
      <c r="V40" s="167">
        <f>SUM(V41:V78)</f>
        <v>0</v>
      </c>
      <c r="W40" s="167"/>
      <c r="AG40" t="s">
        <v>286</v>
      </c>
    </row>
    <row r="41" spans="1:60" outlineLevel="1" x14ac:dyDescent="0.2">
      <c r="A41" s="174">
        <v>5</v>
      </c>
      <c r="B41" s="175" t="s">
        <v>2970</v>
      </c>
      <c r="C41" s="185" t="s">
        <v>2971</v>
      </c>
      <c r="D41" s="176" t="s">
        <v>384</v>
      </c>
      <c r="E41" s="177">
        <v>233.71</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322</v>
      </c>
      <c r="T41" s="180" t="s">
        <v>291</v>
      </c>
      <c r="U41" s="160">
        <v>0</v>
      </c>
      <c r="V41" s="160">
        <f>ROUND(E41*U41,2)</f>
        <v>0</v>
      </c>
      <c r="W41" s="160"/>
      <c r="X41" s="150"/>
      <c r="Y41" s="150"/>
      <c r="Z41" s="150"/>
      <c r="AA41" s="150"/>
      <c r="AB41" s="150"/>
      <c r="AC41" s="150"/>
      <c r="AD41" s="150"/>
      <c r="AE41" s="150"/>
      <c r="AF41" s="150"/>
      <c r="AG41" s="150" t="s">
        <v>340</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2972</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315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2948</v>
      </c>
      <c r="D43" s="165"/>
      <c r="E43" s="166">
        <v>11.09</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2949</v>
      </c>
      <c r="D44" s="165"/>
      <c r="E44" s="166">
        <v>37.11</v>
      </c>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315</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2950</v>
      </c>
      <c r="D45" s="165"/>
      <c r="E45" s="166">
        <v>13.21</v>
      </c>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315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2951</v>
      </c>
      <c r="D46" s="165"/>
      <c r="E46" s="166">
        <v>37.1</v>
      </c>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2952</v>
      </c>
      <c r="D47" s="165"/>
      <c r="E47" s="166">
        <v>19.91</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2953</v>
      </c>
      <c r="D48" s="165"/>
      <c r="E48" s="166">
        <v>37.159999999999997</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315</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2954</v>
      </c>
      <c r="D49" s="165"/>
      <c r="E49" s="166">
        <v>8.4700000000000006</v>
      </c>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315</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2955</v>
      </c>
      <c r="D50" s="165"/>
      <c r="E50" s="166">
        <v>9.8000000000000007</v>
      </c>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315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2956</v>
      </c>
      <c r="D51" s="165"/>
      <c r="E51" s="166">
        <v>14.69</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315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2957</v>
      </c>
      <c r="D52" s="165"/>
      <c r="E52" s="166">
        <v>13.84</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2958</v>
      </c>
      <c r="D53" s="165"/>
      <c r="E53" s="166">
        <v>17.29</v>
      </c>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315</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2959</v>
      </c>
      <c r="D54" s="165"/>
      <c r="E54" s="166">
        <v>14.04</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315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6"/>
      <c r="D55" s="247"/>
      <c r="E55" s="247"/>
      <c r="F55" s="247"/>
      <c r="G55" s="247"/>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295</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6</v>
      </c>
      <c r="B56" s="175" t="s">
        <v>899</v>
      </c>
      <c r="C56" s="185" t="s">
        <v>2973</v>
      </c>
      <c r="D56" s="176" t="s">
        <v>384</v>
      </c>
      <c r="E56" s="177">
        <v>305.3229</v>
      </c>
      <c r="F56" s="178"/>
      <c r="G56" s="179">
        <f>ROUND(E56*F56,2)</f>
        <v>0</v>
      </c>
      <c r="H56" s="178"/>
      <c r="I56" s="179">
        <f>ROUND(E56*H56,2)</f>
        <v>0</v>
      </c>
      <c r="J56" s="178"/>
      <c r="K56" s="179">
        <f>ROUND(E56*J56,2)</f>
        <v>0</v>
      </c>
      <c r="L56" s="179">
        <v>21</v>
      </c>
      <c r="M56" s="179">
        <f>G56*(1+L56/100)</f>
        <v>0</v>
      </c>
      <c r="N56" s="179">
        <v>2.3000000000000001E-4</v>
      </c>
      <c r="O56" s="179">
        <f>ROUND(E56*N56,2)</f>
        <v>7.0000000000000007E-2</v>
      </c>
      <c r="P56" s="179">
        <v>0</v>
      </c>
      <c r="Q56" s="179">
        <f>ROUND(E56*P56,2)</f>
        <v>0</v>
      </c>
      <c r="R56" s="179"/>
      <c r="S56" s="179" t="s">
        <v>322</v>
      </c>
      <c r="T56" s="180" t="s">
        <v>291</v>
      </c>
      <c r="U56" s="160">
        <v>0</v>
      </c>
      <c r="V56" s="160">
        <f>ROUND(E56*U56,2)</f>
        <v>0</v>
      </c>
      <c r="W56" s="160"/>
      <c r="X56" s="150"/>
      <c r="Y56" s="150"/>
      <c r="Z56" s="150"/>
      <c r="AA56" s="150"/>
      <c r="AB56" s="150"/>
      <c r="AC56" s="150"/>
      <c r="AD56" s="150"/>
      <c r="AE56" s="150"/>
      <c r="AF56" s="150"/>
      <c r="AG56" s="150" t="s">
        <v>340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4" t="s">
        <v>2974</v>
      </c>
      <c r="D57" s="245"/>
      <c r="E57" s="245"/>
      <c r="F57" s="245"/>
      <c r="G57" s="245"/>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294</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2975</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2976</v>
      </c>
      <c r="D59" s="165"/>
      <c r="E59" s="166">
        <v>98.81</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315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2977</v>
      </c>
      <c r="D60" s="165"/>
      <c r="E60" s="166">
        <v>98.81</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2978</v>
      </c>
      <c r="D61" s="165"/>
      <c r="E61" s="166">
        <v>98.81</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315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93" t="s">
        <v>2979</v>
      </c>
      <c r="D62" s="191"/>
      <c r="E62" s="192">
        <v>296.43</v>
      </c>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v>1</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2980</v>
      </c>
      <c r="D63" s="165"/>
      <c r="E63" s="166">
        <v>8.89</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295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7</v>
      </c>
      <c r="B65" s="175" t="s">
        <v>2981</v>
      </c>
      <c r="C65" s="185" t="s">
        <v>2982</v>
      </c>
      <c r="D65" s="176" t="s">
        <v>384</v>
      </c>
      <c r="E65" s="177">
        <v>238.38419999999999</v>
      </c>
      <c r="F65" s="178"/>
      <c r="G65" s="179">
        <f>ROUND(E65*F65,2)</f>
        <v>0</v>
      </c>
      <c r="H65" s="178"/>
      <c r="I65" s="179">
        <f>ROUND(E65*H65,2)</f>
        <v>0</v>
      </c>
      <c r="J65" s="178"/>
      <c r="K65" s="179">
        <f>ROUND(E65*J65,2)</f>
        <v>0</v>
      </c>
      <c r="L65" s="179">
        <v>21</v>
      </c>
      <c r="M65" s="179">
        <f>G65*(1+L65/100)</f>
        <v>0</v>
      </c>
      <c r="N65" s="179">
        <v>5.0000000000000001E-3</v>
      </c>
      <c r="O65" s="179">
        <f>ROUND(E65*N65,2)</f>
        <v>1.19</v>
      </c>
      <c r="P65" s="179">
        <v>0</v>
      </c>
      <c r="Q65" s="179">
        <f>ROUND(E65*P65,2)</f>
        <v>0</v>
      </c>
      <c r="R65" s="179"/>
      <c r="S65" s="179" t="s">
        <v>322</v>
      </c>
      <c r="T65" s="180" t="s">
        <v>291</v>
      </c>
      <c r="U65" s="160">
        <v>0</v>
      </c>
      <c r="V65" s="160">
        <f>ROUND(E65*U65,2)</f>
        <v>0</v>
      </c>
      <c r="W65" s="160"/>
      <c r="X65" s="150"/>
      <c r="Y65" s="150"/>
      <c r="Z65" s="150"/>
      <c r="AA65" s="150"/>
      <c r="AB65" s="150"/>
      <c r="AC65" s="150"/>
      <c r="AD65" s="150"/>
      <c r="AE65" s="150"/>
      <c r="AF65" s="150"/>
      <c r="AG65" s="150" t="s">
        <v>420</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57"/>
      <c r="B66" s="158"/>
      <c r="C66" s="244" t="s">
        <v>2983</v>
      </c>
      <c r="D66" s="245"/>
      <c r="E66" s="245"/>
      <c r="F66" s="245"/>
      <c r="G66" s="245"/>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294</v>
      </c>
      <c r="AH66" s="150"/>
      <c r="AI66" s="150"/>
      <c r="AJ66" s="150"/>
      <c r="AK66" s="150"/>
      <c r="AL66" s="150"/>
      <c r="AM66" s="150"/>
      <c r="AN66" s="150"/>
      <c r="AO66" s="150"/>
      <c r="AP66" s="150"/>
      <c r="AQ66" s="150"/>
      <c r="AR66" s="150"/>
      <c r="AS66" s="150"/>
      <c r="AT66" s="150"/>
      <c r="AU66" s="150"/>
      <c r="AV66" s="150"/>
      <c r="AW66" s="150"/>
      <c r="AX66" s="150"/>
      <c r="AY66" s="150"/>
      <c r="AZ66" s="150"/>
      <c r="BA66" s="181" t="str">
        <f>C66</f>
        <v>rohož, pas izolační skelná vlna; tl. 50,0 mm; součinitel tepelné vodivosti 0,039 W/mK; R = 1,250 m2K/W; obj. hmotnost 15,00 kg/m3; hydrofobizováno</v>
      </c>
      <c r="BB66" s="150"/>
      <c r="BC66" s="150"/>
      <c r="BD66" s="150"/>
      <c r="BE66" s="150"/>
      <c r="BF66" s="150"/>
      <c r="BG66" s="150"/>
      <c r="BH66" s="150"/>
    </row>
    <row r="67" spans="1:60" outlineLevel="1" x14ac:dyDescent="0.2">
      <c r="A67" s="157"/>
      <c r="B67" s="158"/>
      <c r="C67" s="186" t="s">
        <v>2984</v>
      </c>
      <c r="D67" s="165"/>
      <c r="E67" s="166">
        <v>238.38</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295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8</v>
      </c>
      <c r="B69" s="175" t="s">
        <v>2985</v>
      </c>
      <c r="C69" s="185" t="s">
        <v>2986</v>
      </c>
      <c r="D69" s="176" t="s">
        <v>384</v>
      </c>
      <c r="E69" s="177">
        <v>311.42935999999997</v>
      </c>
      <c r="F69" s="178"/>
      <c r="G69" s="179">
        <f>ROUND(E69*F69,2)</f>
        <v>0</v>
      </c>
      <c r="H69" s="178"/>
      <c r="I69" s="179">
        <f>ROUND(E69*H69,2)</f>
        <v>0</v>
      </c>
      <c r="J69" s="178"/>
      <c r="K69" s="179">
        <f>ROUND(E69*J69,2)</f>
        <v>0</v>
      </c>
      <c r="L69" s="179">
        <v>21</v>
      </c>
      <c r="M69" s="179">
        <f>G69*(1+L69/100)</f>
        <v>0</v>
      </c>
      <c r="N69" s="179">
        <v>6.0000000000000001E-3</v>
      </c>
      <c r="O69" s="179">
        <f>ROUND(E69*N69,2)</f>
        <v>1.87</v>
      </c>
      <c r="P69" s="179">
        <v>0</v>
      </c>
      <c r="Q69" s="179">
        <f>ROUND(E69*P69,2)</f>
        <v>0</v>
      </c>
      <c r="R69" s="179"/>
      <c r="S69" s="179" t="s">
        <v>322</v>
      </c>
      <c r="T69" s="180" t="s">
        <v>291</v>
      </c>
      <c r="U69" s="160">
        <v>0</v>
      </c>
      <c r="V69" s="160">
        <f>ROUND(E69*U69,2)</f>
        <v>0</v>
      </c>
      <c r="W69" s="160"/>
      <c r="X69" s="150"/>
      <c r="Y69" s="150"/>
      <c r="Z69" s="150"/>
      <c r="AA69" s="150"/>
      <c r="AB69" s="150"/>
      <c r="AC69" s="150"/>
      <c r="AD69" s="150"/>
      <c r="AE69" s="150"/>
      <c r="AF69" s="150"/>
      <c r="AG69" s="150" t="s">
        <v>420</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22.5" outlineLevel="1" x14ac:dyDescent="0.2">
      <c r="A70" s="157"/>
      <c r="B70" s="158"/>
      <c r="C70" s="244" t="s">
        <v>2987</v>
      </c>
      <c r="D70" s="245"/>
      <c r="E70" s="245"/>
      <c r="F70" s="245"/>
      <c r="G70" s="245"/>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294</v>
      </c>
      <c r="AH70" s="150"/>
      <c r="AI70" s="150"/>
      <c r="AJ70" s="150"/>
      <c r="AK70" s="150"/>
      <c r="AL70" s="150"/>
      <c r="AM70" s="150"/>
      <c r="AN70" s="150"/>
      <c r="AO70" s="150"/>
      <c r="AP70" s="150"/>
      <c r="AQ70" s="150"/>
      <c r="AR70" s="150"/>
      <c r="AS70" s="150"/>
      <c r="AT70" s="150"/>
      <c r="AU70" s="150"/>
      <c r="AV70" s="150"/>
      <c r="AW70" s="150"/>
      <c r="AX70" s="150"/>
      <c r="AY70" s="150"/>
      <c r="AZ70" s="150"/>
      <c r="BA70" s="181" t="str">
        <f>C70</f>
        <v>rohož, pas izolační minerální vlákno; tl. 80,0 mm; součinitel tepelné vodivosti 0,039 W/mK; R = 2,050 m2K/W; obj. hmotnost 15,00 kg/m3; hydrofobizováno, akustická</v>
      </c>
      <c r="BB70" s="150"/>
      <c r="BC70" s="150"/>
      <c r="BD70" s="150"/>
      <c r="BE70" s="150"/>
      <c r="BF70" s="150"/>
      <c r="BG70" s="150"/>
      <c r="BH70" s="150"/>
    </row>
    <row r="71" spans="1:60" outlineLevel="1" x14ac:dyDescent="0.2">
      <c r="A71" s="157"/>
      <c r="B71" s="158"/>
      <c r="C71" s="186" t="s">
        <v>2975</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315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2988</v>
      </c>
      <c r="D72" s="165"/>
      <c r="E72" s="166">
        <v>311.43</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295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v>9</v>
      </c>
      <c r="B74" s="158" t="s">
        <v>923</v>
      </c>
      <c r="C74" s="190" t="s">
        <v>2989</v>
      </c>
      <c r="D74" s="159" t="s">
        <v>0</v>
      </c>
      <c r="E74" s="182"/>
      <c r="F74" s="161"/>
      <c r="G74" s="160">
        <f>ROUND(E74*F74,2)</f>
        <v>0</v>
      </c>
      <c r="H74" s="161"/>
      <c r="I74" s="160">
        <f>ROUND(E74*H74,2)</f>
        <v>0</v>
      </c>
      <c r="J74" s="161"/>
      <c r="K74" s="160">
        <f>ROUND(E74*J74,2)</f>
        <v>0</v>
      </c>
      <c r="L74" s="160">
        <v>21</v>
      </c>
      <c r="M74" s="160">
        <f>G74*(1+L74/100)</f>
        <v>0</v>
      </c>
      <c r="N74" s="160">
        <v>0</v>
      </c>
      <c r="O74" s="160">
        <f>ROUND(E74*N74,2)</f>
        <v>0</v>
      </c>
      <c r="P74" s="160">
        <v>0</v>
      </c>
      <c r="Q74" s="160">
        <f>ROUND(E74*P74,2)</f>
        <v>0</v>
      </c>
      <c r="R74" s="160"/>
      <c r="S74" s="160" t="s">
        <v>322</v>
      </c>
      <c r="T74" s="160" t="s">
        <v>291</v>
      </c>
      <c r="U74" s="160">
        <v>0</v>
      </c>
      <c r="V74" s="160">
        <f>ROUND(E74*U74,2)</f>
        <v>0</v>
      </c>
      <c r="W74" s="160"/>
      <c r="X74" s="150"/>
      <c r="Y74" s="150"/>
      <c r="Z74" s="150"/>
      <c r="AA74" s="150"/>
      <c r="AB74" s="150"/>
      <c r="AC74" s="150"/>
      <c r="AD74" s="150"/>
      <c r="AE74" s="150"/>
      <c r="AF74" s="150"/>
      <c r="AG74" s="150" t="s">
        <v>879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926</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315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2990</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2991</v>
      </c>
      <c r="D77" s="165"/>
      <c r="E77" s="166">
        <v>1073.8623</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315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295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x14ac:dyDescent="0.2">
      <c r="A79" s="168" t="s">
        <v>285</v>
      </c>
      <c r="B79" s="169" t="s">
        <v>231</v>
      </c>
      <c r="C79" s="184" t="s">
        <v>232</v>
      </c>
      <c r="D79" s="170"/>
      <c r="E79" s="171"/>
      <c r="F79" s="172"/>
      <c r="G79" s="172">
        <f>SUMIF(AG80:AG601,"&lt;&gt;NOR",G80:G601)</f>
        <v>0</v>
      </c>
      <c r="H79" s="172"/>
      <c r="I79" s="172">
        <f>SUM(I80:I601)</f>
        <v>0</v>
      </c>
      <c r="J79" s="172"/>
      <c r="K79" s="172">
        <f>SUM(K80:K601)</f>
        <v>0</v>
      </c>
      <c r="L79" s="172"/>
      <c r="M79" s="172">
        <f>SUM(M80:M601)</f>
        <v>0</v>
      </c>
      <c r="N79" s="172"/>
      <c r="O79" s="172">
        <f>SUM(O80:O601)</f>
        <v>2.34</v>
      </c>
      <c r="P79" s="172"/>
      <c r="Q79" s="172">
        <f>SUM(Q80:Q601)</f>
        <v>0</v>
      </c>
      <c r="R79" s="172"/>
      <c r="S79" s="172"/>
      <c r="T79" s="173"/>
      <c r="U79" s="167"/>
      <c r="V79" s="167">
        <f>SUM(V80:V601)</f>
        <v>0</v>
      </c>
      <c r="W79" s="167"/>
      <c r="AG79" t="s">
        <v>286</v>
      </c>
    </row>
    <row r="80" spans="1:60" outlineLevel="1" x14ac:dyDescent="0.2">
      <c r="A80" s="174">
        <v>10</v>
      </c>
      <c r="B80" s="175" t="s">
        <v>2992</v>
      </c>
      <c r="C80" s="185" t="s">
        <v>2993</v>
      </c>
      <c r="D80" s="176" t="s">
        <v>384</v>
      </c>
      <c r="E80" s="177">
        <v>81.915899999999993</v>
      </c>
      <c r="F80" s="178"/>
      <c r="G80" s="179">
        <f>ROUND(E80*F80,2)</f>
        <v>0</v>
      </c>
      <c r="H80" s="178"/>
      <c r="I80" s="179">
        <f>ROUND(E80*H80,2)</f>
        <v>0</v>
      </c>
      <c r="J80" s="178"/>
      <c r="K80" s="179">
        <f>ROUND(E80*J80,2)</f>
        <v>0</v>
      </c>
      <c r="L80" s="179">
        <v>21</v>
      </c>
      <c r="M80" s="179">
        <f>G80*(1+L80/100)</f>
        <v>0</v>
      </c>
      <c r="N80" s="179">
        <v>2.861E-2</v>
      </c>
      <c r="O80" s="179">
        <f>ROUND(E80*N80,2)</f>
        <v>2.34</v>
      </c>
      <c r="P80" s="179">
        <v>0</v>
      </c>
      <c r="Q80" s="179">
        <f>ROUND(E80*P80,2)</f>
        <v>0</v>
      </c>
      <c r="R80" s="179"/>
      <c r="S80" s="179" t="s">
        <v>322</v>
      </c>
      <c r="T80" s="180" t="s">
        <v>291</v>
      </c>
      <c r="U80" s="160">
        <v>0</v>
      </c>
      <c r="V80" s="160">
        <f>ROUND(E80*U80,2)</f>
        <v>0</v>
      </c>
      <c r="W80" s="160"/>
      <c r="X80" s="150"/>
      <c r="Y80" s="150"/>
      <c r="Z80" s="150"/>
      <c r="AA80" s="150"/>
      <c r="AB80" s="150"/>
      <c r="AC80" s="150"/>
      <c r="AD80" s="150"/>
      <c r="AE80" s="150"/>
      <c r="AF80" s="150"/>
      <c r="AG80" s="150" t="s">
        <v>340</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4" t="s">
        <v>2994</v>
      </c>
      <c r="D81" s="245"/>
      <c r="E81" s="245"/>
      <c r="F81" s="245"/>
      <c r="G81" s="245"/>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294</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2995</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2996</v>
      </c>
      <c r="D83" s="165"/>
      <c r="E83" s="166">
        <v>26.51</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2997</v>
      </c>
      <c r="D84" s="165"/>
      <c r="E84" s="166">
        <v>26.51</v>
      </c>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2998</v>
      </c>
      <c r="D85" s="165"/>
      <c r="E85" s="166">
        <v>26.51</v>
      </c>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315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93" t="s">
        <v>2979</v>
      </c>
      <c r="D86" s="191"/>
      <c r="E86" s="192">
        <v>79.53</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v>1</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2999</v>
      </c>
      <c r="D87" s="165"/>
      <c r="E87" s="166">
        <v>2.39</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295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11</v>
      </c>
      <c r="B89" s="175" t="s">
        <v>3000</v>
      </c>
      <c r="C89" s="185" t="s">
        <v>3001</v>
      </c>
      <c r="D89" s="176" t="s">
        <v>384</v>
      </c>
      <c r="E89" s="177">
        <v>878.34177</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322</v>
      </c>
      <c r="T89" s="180" t="s">
        <v>291</v>
      </c>
      <c r="U89" s="160">
        <v>0</v>
      </c>
      <c r="V89" s="160">
        <f>ROUND(E89*U89,2)</f>
        <v>0</v>
      </c>
      <c r="W89" s="160"/>
      <c r="X89" s="150"/>
      <c r="Y89" s="150"/>
      <c r="Z89" s="150"/>
      <c r="AA89" s="150"/>
      <c r="AB89" s="150"/>
      <c r="AC89" s="150"/>
      <c r="AD89" s="150"/>
      <c r="AE89" s="150"/>
      <c r="AF89" s="150"/>
      <c r="AG89" s="150" t="s">
        <v>340</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33.75" outlineLevel="1" x14ac:dyDescent="0.2">
      <c r="A90" s="157"/>
      <c r="B90" s="158"/>
      <c r="C90" s="244" t="s">
        <v>3002</v>
      </c>
      <c r="D90" s="245"/>
      <c r="E90" s="245"/>
      <c r="F90" s="245"/>
      <c r="G90" s="245"/>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294</v>
      </c>
      <c r="AH90" s="150"/>
      <c r="AI90" s="150"/>
      <c r="AJ90" s="150"/>
      <c r="AK90" s="150"/>
      <c r="AL90" s="150"/>
      <c r="AM90" s="150"/>
      <c r="AN90" s="150"/>
      <c r="AO90" s="150"/>
      <c r="AP90" s="150"/>
      <c r="AQ90" s="150"/>
      <c r="AR90" s="150"/>
      <c r="AS90" s="150"/>
      <c r="AT90" s="150"/>
      <c r="AU90" s="150"/>
      <c r="AV90" s="150"/>
      <c r="AW90" s="150"/>
      <c r="AX90" s="150"/>
      <c r="AY90" s="150"/>
      <c r="AZ90" s="150"/>
      <c r="BA90" s="181" t="str">
        <f>C90</f>
        <v>Svislá nosná konstrukce obkladů ze silnostěnných pozinkovaných profilů bude provedena od žb stropní desky po stavební žb strop. V linii návaznosti řešeného prostoru na chodby budou obkladové kovové panely a ocelové vodorovné výztuhy kotveny přímo do nosné konstrukce sdk stěny, která je součástí architektonicko stavebního řešení.</v>
      </c>
      <c r="BB90" s="150"/>
      <c r="BC90" s="150"/>
      <c r="BD90" s="150"/>
      <c r="BE90" s="150"/>
      <c r="BF90" s="150"/>
      <c r="BG90" s="150"/>
      <c r="BH90" s="150"/>
    </row>
    <row r="91" spans="1:60" outlineLevel="1" x14ac:dyDescent="0.2">
      <c r="A91" s="157"/>
      <c r="B91" s="158"/>
      <c r="C91" s="186" t="s">
        <v>2975</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315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3003</v>
      </c>
      <c r="D92" s="165"/>
      <c r="E92" s="166">
        <v>57.6</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2976</v>
      </c>
      <c r="D93" s="165"/>
      <c r="E93" s="166">
        <v>98.81</v>
      </c>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315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3004</v>
      </c>
      <c r="D94" s="165"/>
      <c r="E94" s="166">
        <v>63.67</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2977</v>
      </c>
      <c r="D95" s="165"/>
      <c r="E95" s="166">
        <v>98.81</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315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3005</v>
      </c>
      <c r="D96" s="165"/>
      <c r="E96" s="166">
        <v>82.04</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315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2978</v>
      </c>
      <c r="D97" s="165"/>
      <c r="E97" s="166">
        <v>98.81</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3006</v>
      </c>
      <c r="D98" s="165"/>
      <c r="E98" s="166">
        <v>49.73</v>
      </c>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3007</v>
      </c>
      <c r="D99" s="165"/>
      <c r="E99" s="166">
        <v>52.27</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3008</v>
      </c>
      <c r="D100" s="165"/>
      <c r="E100" s="166">
        <v>62.4</v>
      </c>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3009</v>
      </c>
      <c r="D101" s="165"/>
      <c r="E101" s="166">
        <v>60.19</v>
      </c>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315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3010</v>
      </c>
      <c r="D102" s="165"/>
      <c r="E102" s="166">
        <v>67.12</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3011</v>
      </c>
      <c r="D103" s="165"/>
      <c r="E103" s="166">
        <v>61.3</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93" t="s">
        <v>2979</v>
      </c>
      <c r="D104" s="191"/>
      <c r="E104" s="192">
        <v>852.76</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v>1</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3012</v>
      </c>
      <c r="D105" s="165"/>
      <c r="E105" s="166">
        <v>25.58</v>
      </c>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46"/>
      <c r="D106" s="247"/>
      <c r="E106" s="247"/>
      <c r="F106" s="247"/>
      <c r="G106" s="247"/>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295</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4">
        <v>12</v>
      </c>
      <c r="B107" s="175" t="s">
        <v>3013</v>
      </c>
      <c r="C107" s="185" t="s">
        <v>3014</v>
      </c>
      <c r="D107" s="176" t="s">
        <v>384</v>
      </c>
      <c r="E107" s="177">
        <v>600.78869999999995</v>
      </c>
      <c r="F107" s="178"/>
      <c r="G107" s="179">
        <f>ROUND(E107*F107,2)</f>
        <v>0</v>
      </c>
      <c r="H107" s="178"/>
      <c r="I107" s="179">
        <f>ROUND(E107*H107,2)</f>
        <v>0</v>
      </c>
      <c r="J107" s="178"/>
      <c r="K107" s="179">
        <f>ROUND(E107*J107,2)</f>
        <v>0</v>
      </c>
      <c r="L107" s="179">
        <v>21</v>
      </c>
      <c r="M107" s="179">
        <f>G107*(1+L107/100)</f>
        <v>0</v>
      </c>
      <c r="N107" s="179">
        <v>0</v>
      </c>
      <c r="O107" s="179">
        <f>ROUND(E107*N107,2)</f>
        <v>0</v>
      </c>
      <c r="P107" s="179">
        <v>0</v>
      </c>
      <c r="Q107" s="179">
        <f>ROUND(E107*P107,2)</f>
        <v>0</v>
      </c>
      <c r="R107" s="179"/>
      <c r="S107" s="179" t="s">
        <v>322</v>
      </c>
      <c r="T107" s="180" t="s">
        <v>291</v>
      </c>
      <c r="U107" s="160">
        <v>0</v>
      </c>
      <c r="V107" s="160">
        <f>ROUND(E107*U107,2)</f>
        <v>0</v>
      </c>
      <c r="W107" s="160"/>
      <c r="X107" s="150"/>
      <c r="Y107" s="150"/>
      <c r="Z107" s="150"/>
      <c r="AA107" s="150"/>
      <c r="AB107" s="150"/>
      <c r="AC107" s="150"/>
      <c r="AD107" s="150"/>
      <c r="AE107" s="150"/>
      <c r="AF107" s="150"/>
      <c r="AG107" s="150" t="s">
        <v>340</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4" t="s">
        <v>3015</v>
      </c>
      <c r="D108" s="245"/>
      <c r="E108" s="245"/>
      <c r="F108" s="245"/>
      <c r="G108" s="245"/>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294</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2.5" outlineLevel="1" x14ac:dyDescent="0.2">
      <c r="A109" s="157"/>
      <c r="B109" s="158"/>
      <c r="C109" s="255" t="s">
        <v>3016</v>
      </c>
      <c r="D109" s="256"/>
      <c r="E109" s="256"/>
      <c r="F109" s="256"/>
      <c r="G109" s="256"/>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294</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81" t="str">
        <f>C109</f>
        <v>Kovový obklad s nerez povrchem bude proveden od úrovně 100 mm nad podlahou do úrovně spodní hrany podhledu, kde jsou ukončeny v profilu podhledové konstrukce.</v>
      </c>
      <c r="BB109" s="150"/>
      <c r="BC109" s="150"/>
      <c r="BD109" s="150"/>
      <c r="BE109" s="150"/>
      <c r="BF109" s="150"/>
      <c r="BG109" s="150"/>
      <c r="BH109" s="150"/>
    </row>
    <row r="110" spans="1:60" ht="45" outlineLevel="1" x14ac:dyDescent="0.2">
      <c r="A110" s="157"/>
      <c r="B110" s="158"/>
      <c r="C110" s="255" t="s">
        <v>3017</v>
      </c>
      <c r="D110" s="256"/>
      <c r="E110" s="256"/>
      <c r="F110" s="256"/>
      <c r="G110" s="256"/>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294</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81" t="str">
        <f>C110</f>
        <v>Povrchová úprava kovových příček a obkladů je ze stran místností v kombinaci pohledového nerez plechu (brus 320, dle ČSN 10088-1 - 1.4301) a nerez plechu lakovaného antibakteriální práškovou barvou s vrstvou tloušťky 60 - 100 µm v barevné úpravě v odstínu NCS (viz výkresy barevné řešení v architektonicky stavebním řešení). Povrch odolný proti čistícím a dezinfekčním prostředkům používaným v nemocnici.</v>
      </c>
      <c r="BB110" s="150"/>
      <c r="BC110" s="150"/>
      <c r="BD110" s="150"/>
      <c r="BE110" s="150"/>
      <c r="BF110" s="150"/>
      <c r="BG110" s="150"/>
      <c r="BH110" s="150"/>
    </row>
    <row r="111" spans="1:60" ht="22.5" outlineLevel="1" x14ac:dyDescent="0.2">
      <c r="A111" s="157"/>
      <c r="B111" s="158"/>
      <c r="C111" s="255" t="s">
        <v>3018</v>
      </c>
      <c r="D111" s="256"/>
      <c r="E111" s="256"/>
      <c r="F111" s="256"/>
      <c r="G111" s="256"/>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294</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81" t="str">
        <f>C111</f>
        <v>Panely musí být odnímatelné pro účely oprav, údržby nebo budoucí integrace nových systémů a komponentů. Kouty bez spár. Styky jednotlivých dílů panelového obkladu vyplněny těsněním nebo silikonovým tmelem.</v>
      </c>
      <c r="BB111" s="150"/>
      <c r="BC111" s="150"/>
      <c r="BD111" s="150"/>
      <c r="BE111" s="150"/>
      <c r="BF111" s="150"/>
      <c r="BG111" s="150"/>
      <c r="BH111" s="150"/>
    </row>
    <row r="112" spans="1:60" ht="22.5" outlineLevel="1" x14ac:dyDescent="0.2">
      <c r="A112" s="157"/>
      <c r="B112" s="158"/>
      <c r="C112" s="255" t="s">
        <v>3019</v>
      </c>
      <c r="D112" s="256"/>
      <c r="E112" s="256"/>
      <c r="F112" s="256"/>
      <c r="G112" s="256"/>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294</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81" t="str">
        <f>C112</f>
        <v>Operační sály musí splňovat požadavky na ochranu proti RTG záření, jedná se o nerez obklad stěn vč. všech zabudovaných prvků - musí být splněn ekvivalent 1 mm Pb .</v>
      </c>
      <c r="BB112" s="150"/>
      <c r="BC112" s="150"/>
      <c r="BD112" s="150"/>
      <c r="BE112" s="150"/>
      <c r="BF112" s="150"/>
      <c r="BG112" s="150"/>
      <c r="BH112" s="150"/>
    </row>
    <row r="113" spans="1:60" outlineLevel="1" x14ac:dyDescent="0.2">
      <c r="A113" s="157"/>
      <c r="B113" s="158"/>
      <c r="C113" s="186" t="s">
        <v>2975</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315</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3020</v>
      </c>
      <c r="D114" s="165"/>
      <c r="E114" s="166">
        <v>37.94</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315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3021</v>
      </c>
      <c r="D115" s="165"/>
      <c r="E115" s="166">
        <v>72.3</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315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3022</v>
      </c>
      <c r="D116" s="165"/>
      <c r="E116" s="166">
        <v>41.93</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315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3023</v>
      </c>
      <c r="D117" s="165"/>
      <c r="E117" s="166">
        <v>72.3</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3024</v>
      </c>
      <c r="D118" s="165"/>
      <c r="E118" s="166">
        <v>54.03</v>
      </c>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3025</v>
      </c>
      <c r="D119" s="165"/>
      <c r="E119" s="166">
        <v>72.3</v>
      </c>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315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3026</v>
      </c>
      <c r="D120" s="165"/>
      <c r="E120" s="166">
        <v>32.75</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315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3027</v>
      </c>
      <c r="D121" s="165"/>
      <c r="E121" s="166">
        <v>34.43</v>
      </c>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3028</v>
      </c>
      <c r="D122" s="165"/>
      <c r="E122" s="166">
        <v>41.1</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3029</v>
      </c>
      <c r="D123" s="165"/>
      <c r="E123" s="166">
        <v>39.64</v>
      </c>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3030</v>
      </c>
      <c r="D124" s="165"/>
      <c r="E124" s="166">
        <v>44.2</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3031</v>
      </c>
      <c r="D125" s="165"/>
      <c r="E125" s="166">
        <v>40.369999999999997</v>
      </c>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93" t="s">
        <v>2979</v>
      </c>
      <c r="D126" s="191"/>
      <c r="E126" s="192">
        <v>583.29</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v>1</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3032</v>
      </c>
      <c r="D127" s="165"/>
      <c r="E127" s="166">
        <v>17.5</v>
      </c>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315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6"/>
      <c r="D128" s="247"/>
      <c r="E128" s="247"/>
      <c r="F128" s="247"/>
      <c r="G128" s="247"/>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295</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74">
        <v>13</v>
      </c>
      <c r="B129" s="175" t="s">
        <v>3033</v>
      </c>
      <c r="C129" s="185" t="s">
        <v>3034</v>
      </c>
      <c r="D129" s="176" t="s">
        <v>432</v>
      </c>
      <c r="E129" s="177">
        <v>214.22970000000001</v>
      </c>
      <c r="F129" s="178"/>
      <c r="G129" s="179">
        <f>ROUND(E129*F129,2)</f>
        <v>0</v>
      </c>
      <c r="H129" s="178"/>
      <c r="I129" s="179">
        <f>ROUND(E129*H129,2)</f>
        <v>0</v>
      </c>
      <c r="J129" s="178"/>
      <c r="K129" s="179">
        <f>ROUND(E129*J129,2)</f>
        <v>0</v>
      </c>
      <c r="L129" s="179">
        <v>21</v>
      </c>
      <c r="M129" s="179">
        <f>G129*(1+L129/100)</f>
        <v>0</v>
      </c>
      <c r="N129" s="179">
        <v>0</v>
      </c>
      <c r="O129" s="179">
        <f>ROUND(E129*N129,2)</f>
        <v>0</v>
      </c>
      <c r="P129" s="179">
        <v>0</v>
      </c>
      <c r="Q129" s="179">
        <f>ROUND(E129*P129,2)</f>
        <v>0</v>
      </c>
      <c r="R129" s="179"/>
      <c r="S129" s="179" t="s">
        <v>322</v>
      </c>
      <c r="T129" s="180" t="s">
        <v>291</v>
      </c>
      <c r="U129" s="160">
        <v>0</v>
      </c>
      <c r="V129" s="160">
        <f>ROUND(E129*U129,2)</f>
        <v>0</v>
      </c>
      <c r="W129" s="160"/>
      <c r="X129" s="150"/>
      <c r="Y129" s="150"/>
      <c r="Z129" s="150"/>
      <c r="AA129" s="150"/>
      <c r="AB129" s="150"/>
      <c r="AC129" s="150"/>
      <c r="AD129" s="150"/>
      <c r="AE129" s="150"/>
      <c r="AF129" s="150"/>
      <c r="AG129" s="150" t="s">
        <v>340</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2975</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315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3035</v>
      </c>
      <c r="D131" s="165"/>
      <c r="E131" s="166">
        <v>14.05</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3036</v>
      </c>
      <c r="D132" s="165"/>
      <c r="E132" s="166">
        <v>24.1</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3037</v>
      </c>
      <c r="D133" s="165"/>
      <c r="E133" s="166">
        <v>15.53</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3038</v>
      </c>
      <c r="D134" s="165"/>
      <c r="E134" s="166">
        <v>24.1</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3039</v>
      </c>
      <c r="D135" s="165"/>
      <c r="E135" s="166">
        <v>20.010000000000002</v>
      </c>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315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3040</v>
      </c>
      <c r="D136" s="165"/>
      <c r="E136" s="166">
        <v>24.1</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3041</v>
      </c>
      <c r="D137" s="165"/>
      <c r="E137" s="166">
        <v>12.13</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315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3042</v>
      </c>
      <c r="D138" s="165"/>
      <c r="E138" s="166">
        <v>12.75</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3043</v>
      </c>
      <c r="D139" s="165"/>
      <c r="E139" s="166">
        <v>15.22</v>
      </c>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3044</v>
      </c>
      <c r="D140" s="165"/>
      <c r="E140" s="166">
        <v>14.68</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3045</v>
      </c>
      <c r="D141" s="165"/>
      <c r="E141" s="166">
        <v>16.37</v>
      </c>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3046</v>
      </c>
      <c r="D142" s="165"/>
      <c r="E142" s="166">
        <v>14.95</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93" t="s">
        <v>2979</v>
      </c>
      <c r="D143" s="191"/>
      <c r="E143" s="192">
        <v>207.99</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v>1</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3047</v>
      </c>
      <c r="D144" s="165"/>
      <c r="E144" s="166">
        <v>6.24</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315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295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14</v>
      </c>
      <c r="B146" s="175" t="s">
        <v>3048</v>
      </c>
      <c r="C146" s="185" t="s">
        <v>3049</v>
      </c>
      <c r="D146" s="176" t="s">
        <v>384</v>
      </c>
      <c r="E146" s="177">
        <v>233.71</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322</v>
      </c>
      <c r="T146" s="180" t="s">
        <v>291</v>
      </c>
      <c r="U146" s="160">
        <v>0</v>
      </c>
      <c r="V146" s="160">
        <f>ROUND(E146*U146,2)</f>
        <v>0</v>
      </c>
      <c r="W146" s="160"/>
      <c r="X146" s="150"/>
      <c r="Y146" s="150"/>
      <c r="Z146" s="150"/>
      <c r="AA146" s="150"/>
      <c r="AB146" s="150"/>
      <c r="AC146" s="150"/>
      <c r="AD146" s="150"/>
      <c r="AE146" s="150"/>
      <c r="AF146" s="150"/>
      <c r="AG146" s="150" t="s">
        <v>340</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45" outlineLevel="1" x14ac:dyDescent="0.2">
      <c r="A147" s="157"/>
      <c r="B147" s="158"/>
      <c r="C147" s="244" t="s">
        <v>3050</v>
      </c>
      <c r="D147" s="245"/>
      <c r="E147" s="245"/>
      <c r="F147" s="245"/>
      <c r="G147" s="245"/>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294</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81" t="str">
        <f>C147</f>
        <v>Kazety podhledu budou pozinkované ocelové tl. 1 mm, v rastru 625 x 1250 mm, lakované dle barevného řešení. Spáry mezi kazetami budou tmeleny silikonovým tmelem. V podhledu budou osazeny tzv. těžké (odnímatelné, označené piktogramem ze strany místnosti) kazety, 2 ks v každé místnosti, přesné umístění bude provedeno dle konkrétní situace na stavbě. Povrch podhledu musí být omývatelný, zdravotně nezávadný a odolný vůči čisticím prostředkům používaným v nemocnici.</v>
      </c>
      <c r="BB147" s="150"/>
      <c r="BC147" s="150"/>
      <c r="BD147" s="150"/>
      <c r="BE147" s="150"/>
      <c r="BF147" s="150"/>
      <c r="BG147" s="150"/>
      <c r="BH147" s="150"/>
    </row>
    <row r="148" spans="1:60" outlineLevel="1" x14ac:dyDescent="0.2">
      <c r="A148" s="157"/>
      <c r="B148" s="158"/>
      <c r="C148" s="186" t="s">
        <v>2972</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2948</v>
      </c>
      <c r="D149" s="165"/>
      <c r="E149" s="166">
        <v>11.09</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2949</v>
      </c>
      <c r="D150" s="165"/>
      <c r="E150" s="166">
        <v>37.11</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315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2950</v>
      </c>
      <c r="D151" s="165"/>
      <c r="E151" s="166">
        <v>13.21</v>
      </c>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2951</v>
      </c>
      <c r="D152" s="165"/>
      <c r="E152" s="166">
        <v>37.1</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2952</v>
      </c>
      <c r="D153" s="165"/>
      <c r="E153" s="166">
        <v>19.91</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2953</v>
      </c>
      <c r="D154" s="165"/>
      <c r="E154" s="166">
        <v>37.159999999999997</v>
      </c>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315</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2954</v>
      </c>
      <c r="D155" s="165"/>
      <c r="E155" s="166">
        <v>8.4700000000000006</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2955</v>
      </c>
      <c r="D156" s="165"/>
      <c r="E156" s="166">
        <v>9.8000000000000007</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2956</v>
      </c>
      <c r="D157" s="165"/>
      <c r="E157" s="166">
        <v>14.69</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2957</v>
      </c>
      <c r="D158" s="165"/>
      <c r="E158" s="166">
        <v>13.84</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315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2958</v>
      </c>
      <c r="D159" s="165"/>
      <c r="E159" s="166">
        <v>17.29</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2959</v>
      </c>
      <c r="D160" s="165"/>
      <c r="E160" s="166">
        <v>14.04</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295</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15</v>
      </c>
      <c r="B162" s="175" t="s">
        <v>3051</v>
      </c>
      <c r="C162" s="185" t="s">
        <v>3052</v>
      </c>
      <c r="D162" s="176" t="s">
        <v>384</v>
      </c>
      <c r="E162" s="177">
        <v>233.71</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322</v>
      </c>
      <c r="T162" s="180" t="s">
        <v>291</v>
      </c>
      <c r="U162" s="160">
        <v>0</v>
      </c>
      <c r="V162" s="160">
        <f>ROUND(E162*U162,2)</f>
        <v>0</v>
      </c>
      <c r="W162" s="160"/>
      <c r="X162" s="150"/>
      <c r="Y162" s="150"/>
      <c r="Z162" s="150"/>
      <c r="AA162" s="150"/>
      <c r="AB162" s="150"/>
      <c r="AC162" s="150"/>
      <c r="AD162" s="150"/>
      <c r="AE162" s="150"/>
      <c r="AF162" s="150"/>
      <c r="AG162" s="150" t="s">
        <v>340</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4" t="s">
        <v>3053</v>
      </c>
      <c r="D163" s="245"/>
      <c r="E163" s="245"/>
      <c r="F163" s="245"/>
      <c r="G163" s="245"/>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294</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3054</v>
      </c>
      <c r="D164" s="165"/>
      <c r="E164" s="166">
        <v>233.71</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295</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16</v>
      </c>
      <c r="B166" s="175" t="s">
        <v>3055</v>
      </c>
      <c r="C166" s="185" t="s">
        <v>3056</v>
      </c>
      <c r="D166" s="176" t="s">
        <v>432</v>
      </c>
      <c r="E166" s="177">
        <v>214.22970000000001</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322</v>
      </c>
      <c r="T166" s="180" t="s">
        <v>291</v>
      </c>
      <c r="U166" s="160">
        <v>0</v>
      </c>
      <c r="V166" s="160">
        <f>ROUND(E166*U166,2)</f>
        <v>0</v>
      </c>
      <c r="W166" s="160"/>
      <c r="X166" s="150"/>
      <c r="Y166" s="150"/>
      <c r="Z166" s="150"/>
      <c r="AA166" s="150"/>
      <c r="AB166" s="150"/>
      <c r="AC166" s="150"/>
      <c r="AD166" s="150"/>
      <c r="AE166" s="150"/>
      <c r="AF166" s="150"/>
      <c r="AG166" s="150" t="s">
        <v>340</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2995</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315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3035</v>
      </c>
      <c r="D168" s="165"/>
      <c r="E168" s="166">
        <v>14.05</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315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3036</v>
      </c>
      <c r="D169" s="165"/>
      <c r="E169" s="166">
        <v>24.1</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3037</v>
      </c>
      <c r="D170" s="165"/>
      <c r="E170" s="166">
        <v>15.53</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315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3038</v>
      </c>
      <c r="D171" s="165"/>
      <c r="E171" s="166">
        <v>24.1</v>
      </c>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315</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3039</v>
      </c>
      <c r="D172" s="165"/>
      <c r="E172" s="166">
        <v>20.010000000000002</v>
      </c>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315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3040</v>
      </c>
      <c r="D173" s="165"/>
      <c r="E173" s="166">
        <v>24.1</v>
      </c>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3041</v>
      </c>
      <c r="D174" s="165"/>
      <c r="E174" s="166">
        <v>12.13</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315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3042</v>
      </c>
      <c r="D175" s="165"/>
      <c r="E175" s="166">
        <v>12.75</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315</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3043</v>
      </c>
      <c r="D176" s="165"/>
      <c r="E176" s="166">
        <v>15.22</v>
      </c>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315</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3044</v>
      </c>
      <c r="D177" s="165"/>
      <c r="E177" s="166">
        <v>14.68</v>
      </c>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3045</v>
      </c>
      <c r="D178" s="165"/>
      <c r="E178" s="166">
        <v>16.37</v>
      </c>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315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3046</v>
      </c>
      <c r="D179" s="165"/>
      <c r="E179" s="166">
        <v>14.95</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315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820</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315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93" t="s">
        <v>2979</v>
      </c>
      <c r="D181" s="191"/>
      <c r="E181" s="192">
        <v>207.99</v>
      </c>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v>1</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3057</v>
      </c>
      <c r="D182" s="165"/>
      <c r="E182" s="166">
        <v>6.24</v>
      </c>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6"/>
      <c r="D183" s="247"/>
      <c r="E183" s="247"/>
      <c r="F183" s="247"/>
      <c r="G183" s="247"/>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295</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74">
        <v>17</v>
      </c>
      <c r="B184" s="175" t="s">
        <v>3058</v>
      </c>
      <c r="C184" s="185" t="s">
        <v>3059</v>
      </c>
      <c r="D184" s="176" t="s">
        <v>856</v>
      </c>
      <c r="E184" s="177">
        <v>24</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322</v>
      </c>
      <c r="T184" s="180" t="s">
        <v>291</v>
      </c>
      <c r="U184" s="160">
        <v>0</v>
      </c>
      <c r="V184" s="160">
        <f>ROUND(E184*U184,2)</f>
        <v>0</v>
      </c>
      <c r="W184" s="160"/>
      <c r="X184" s="150"/>
      <c r="Y184" s="150"/>
      <c r="Z184" s="150"/>
      <c r="AA184" s="150"/>
      <c r="AB184" s="150"/>
      <c r="AC184" s="150"/>
      <c r="AD184" s="150"/>
      <c r="AE184" s="150"/>
      <c r="AF184" s="150"/>
      <c r="AG184" s="150" t="s">
        <v>340</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4" t="s">
        <v>3060</v>
      </c>
      <c r="D185" s="245"/>
      <c r="E185" s="245"/>
      <c r="F185" s="245"/>
      <c r="G185" s="245"/>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294</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3061</v>
      </c>
      <c r="D186" s="165"/>
      <c r="E186" s="166">
        <v>24</v>
      </c>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315</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6"/>
      <c r="D187" s="247"/>
      <c r="E187" s="247"/>
      <c r="F187" s="247"/>
      <c r="G187" s="247"/>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295</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18</v>
      </c>
      <c r="B188" s="175" t="s">
        <v>3062</v>
      </c>
      <c r="C188" s="185" t="s">
        <v>3063</v>
      </c>
      <c r="D188" s="176" t="s">
        <v>856</v>
      </c>
      <c r="E188" s="177">
        <v>18</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322</v>
      </c>
      <c r="T188" s="180" t="s">
        <v>291</v>
      </c>
      <c r="U188" s="160">
        <v>0</v>
      </c>
      <c r="V188" s="160">
        <f>ROUND(E188*U188,2)</f>
        <v>0</v>
      </c>
      <c r="W188" s="160"/>
      <c r="X188" s="150"/>
      <c r="Y188" s="150"/>
      <c r="Z188" s="150"/>
      <c r="AA188" s="150"/>
      <c r="AB188" s="150"/>
      <c r="AC188" s="150"/>
      <c r="AD188" s="150"/>
      <c r="AE188" s="150"/>
      <c r="AF188" s="150"/>
      <c r="AG188" s="150" t="s">
        <v>340</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2947</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315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3064</v>
      </c>
      <c r="D190" s="165"/>
      <c r="E190" s="166">
        <v>18</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295</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19</v>
      </c>
      <c r="B192" s="175" t="s">
        <v>3065</v>
      </c>
      <c r="C192" s="185" t="s">
        <v>3066</v>
      </c>
      <c r="D192" s="176" t="s">
        <v>856</v>
      </c>
      <c r="E192" s="177">
        <v>3</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322</v>
      </c>
      <c r="T192" s="180" t="s">
        <v>291</v>
      </c>
      <c r="U192" s="160">
        <v>0</v>
      </c>
      <c r="V192" s="160">
        <f>ROUND(E192*U192,2)</f>
        <v>0</v>
      </c>
      <c r="W192" s="160"/>
      <c r="X192" s="150"/>
      <c r="Y192" s="150"/>
      <c r="Z192" s="150"/>
      <c r="AA192" s="150"/>
      <c r="AB192" s="150"/>
      <c r="AC192" s="150"/>
      <c r="AD192" s="150"/>
      <c r="AE192" s="150"/>
      <c r="AF192" s="150"/>
      <c r="AG192" s="150" t="s">
        <v>340</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2947</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315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3067</v>
      </c>
      <c r="D194" s="165"/>
      <c r="E194" s="166">
        <v>3</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295</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20</v>
      </c>
      <c r="B196" s="175" t="s">
        <v>3068</v>
      </c>
      <c r="C196" s="185" t="s">
        <v>3069</v>
      </c>
      <c r="D196" s="176" t="s">
        <v>3070</v>
      </c>
      <c r="E196" s="177">
        <v>1</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322</v>
      </c>
      <c r="T196" s="180" t="s">
        <v>291</v>
      </c>
      <c r="U196" s="160">
        <v>0</v>
      </c>
      <c r="V196" s="160">
        <f>ROUND(E196*U196,2)</f>
        <v>0</v>
      </c>
      <c r="W196" s="160"/>
      <c r="X196" s="150"/>
      <c r="Y196" s="150"/>
      <c r="Z196" s="150"/>
      <c r="AA196" s="150"/>
      <c r="AB196" s="150"/>
      <c r="AC196" s="150"/>
      <c r="AD196" s="150"/>
      <c r="AE196" s="150"/>
      <c r="AF196" s="150"/>
      <c r="AG196" s="150" t="s">
        <v>340</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2"/>
      <c r="D197" s="243"/>
      <c r="E197" s="243"/>
      <c r="F197" s="243"/>
      <c r="G197" s="243"/>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295</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74">
        <v>21</v>
      </c>
      <c r="B198" s="175" t="s">
        <v>3071</v>
      </c>
      <c r="C198" s="185" t="s">
        <v>3072</v>
      </c>
      <c r="D198" s="176" t="s">
        <v>3070</v>
      </c>
      <c r="E198" s="177">
        <v>1</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c r="S198" s="179" t="s">
        <v>322</v>
      </c>
      <c r="T198" s="180" t="s">
        <v>291</v>
      </c>
      <c r="U198" s="160">
        <v>0</v>
      </c>
      <c r="V198" s="160">
        <f>ROUND(E198*U198,2)</f>
        <v>0</v>
      </c>
      <c r="W198" s="160"/>
      <c r="X198" s="150"/>
      <c r="Y198" s="150"/>
      <c r="Z198" s="150"/>
      <c r="AA198" s="150"/>
      <c r="AB198" s="150"/>
      <c r="AC198" s="150"/>
      <c r="AD198" s="150"/>
      <c r="AE198" s="150"/>
      <c r="AF198" s="150"/>
      <c r="AG198" s="150" t="s">
        <v>340</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2"/>
      <c r="D199" s="243"/>
      <c r="E199" s="243"/>
      <c r="F199" s="243"/>
      <c r="G199" s="243"/>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295</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4">
        <v>22</v>
      </c>
      <c r="B200" s="175" t="s">
        <v>3073</v>
      </c>
      <c r="C200" s="185" t="s">
        <v>3074</v>
      </c>
      <c r="D200" s="176" t="s">
        <v>856</v>
      </c>
      <c r="E200" s="177">
        <v>6</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322</v>
      </c>
      <c r="T200" s="180" t="s">
        <v>291</v>
      </c>
      <c r="U200" s="160">
        <v>0</v>
      </c>
      <c r="V200" s="160">
        <f>ROUND(E200*U200,2)</f>
        <v>0</v>
      </c>
      <c r="W200" s="160"/>
      <c r="X200" s="150"/>
      <c r="Y200" s="150"/>
      <c r="Z200" s="150"/>
      <c r="AA200" s="150"/>
      <c r="AB200" s="150"/>
      <c r="AC200" s="150"/>
      <c r="AD200" s="150"/>
      <c r="AE200" s="150"/>
      <c r="AF200" s="150"/>
      <c r="AG200" s="150" t="s">
        <v>340</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4" t="s">
        <v>3075</v>
      </c>
      <c r="D201" s="245"/>
      <c r="E201" s="245"/>
      <c r="F201" s="245"/>
      <c r="G201" s="245"/>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294</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55" t="s">
        <v>3076</v>
      </c>
      <c r="D202" s="256"/>
      <c r="E202" s="256"/>
      <c r="F202" s="256"/>
      <c r="G202" s="256"/>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294</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55" t="s">
        <v>3077</v>
      </c>
      <c r="D203" s="256"/>
      <c r="E203" s="256"/>
      <c r="F203" s="256"/>
      <c r="G203" s="256"/>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294</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55" t="s">
        <v>3078</v>
      </c>
      <c r="D204" s="256"/>
      <c r="E204" s="256"/>
      <c r="F204" s="256"/>
      <c r="G204" s="256"/>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294</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3079</v>
      </c>
      <c r="D205" s="165"/>
      <c r="E205" s="166"/>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315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3080</v>
      </c>
      <c r="D206" s="165"/>
      <c r="E206" s="166">
        <v>6</v>
      </c>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315</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6"/>
      <c r="D207" s="247"/>
      <c r="E207" s="247"/>
      <c r="F207" s="247"/>
      <c r="G207" s="247"/>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295</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4">
        <v>23</v>
      </c>
      <c r="B208" s="175" t="s">
        <v>3081</v>
      </c>
      <c r="C208" s="185" t="s">
        <v>3082</v>
      </c>
      <c r="D208" s="176" t="s">
        <v>856</v>
      </c>
      <c r="E208" s="177">
        <v>3</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322</v>
      </c>
      <c r="T208" s="180" t="s">
        <v>291</v>
      </c>
      <c r="U208" s="160">
        <v>0</v>
      </c>
      <c r="V208" s="160">
        <f>ROUND(E208*U208,2)</f>
        <v>0</v>
      </c>
      <c r="W208" s="160"/>
      <c r="X208" s="150"/>
      <c r="Y208" s="150"/>
      <c r="Z208" s="150"/>
      <c r="AA208" s="150"/>
      <c r="AB208" s="150"/>
      <c r="AC208" s="150"/>
      <c r="AD208" s="150"/>
      <c r="AE208" s="150"/>
      <c r="AF208" s="150"/>
      <c r="AG208" s="150" t="s">
        <v>340</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22.5" outlineLevel="1" x14ac:dyDescent="0.2">
      <c r="A209" s="157"/>
      <c r="B209" s="158"/>
      <c r="C209" s="244" t="s">
        <v>3083</v>
      </c>
      <c r="D209" s="245"/>
      <c r="E209" s="245"/>
      <c r="F209" s="245"/>
      <c r="G209" s="245"/>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294</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81" t="str">
        <f>C209</f>
        <v>Umývací trojžlab určený k zavěšení na stěnu s kulatými vnitřními kouty a zvýšeným ergonomickým okrajem. hloubka umyvadel min. 250 mm. Materiál umělý kámen - Corian.</v>
      </c>
      <c r="BB209" s="150"/>
      <c r="BC209" s="150"/>
      <c r="BD209" s="150"/>
      <c r="BE209" s="150"/>
      <c r="BF209" s="150"/>
      <c r="BG209" s="150"/>
      <c r="BH209" s="150"/>
    </row>
    <row r="210" spans="1:60" outlineLevel="1" x14ac:dyDescent="0.2">
      <c r="A210" s="157"/>
      <c r="B210" s="158"/>
      <c r="C210" s="255" t="s">
        <v>3084</v>
      </c>
      <c r="D210" s="256"/>
      <c r="E210" s="256"/>
      <c r="F210" s="256"/>
      <c r="G210" s="256"/>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294</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55" t="s">
        <v>3085</v>
      </c>
      <c r="D211" s="256"/>
      <c r="E211" s="256"/>
      <c r="F211" s="256"/>
      <c r="G211" s="256"/>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294</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55" t="s">
        <v>3086</v>
      </c>
      <c r="D212" s="256"/>
      <c r="E212" s="256"/>
      <c r="F212" s="256"/>
      <c r="G212" s="256"/>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294</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3079</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315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3087</v>
      </c>
      <c r="D214" s="165"/>
      <c r="E214" s="166">
        <v>3</v>
      </c>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315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6"/>
      <c r="D215" s="247"/>
      <c r="E215" s="247"/>
      <c r="F215" s="247"/>
      <c r="G215" s="247"/>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295</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74">
        <v>24</v>
      </c>
      <c r="B216" s="175" t="s">
        <v>3088</v>
      </c>
      <c r="C216" s="185" t="s">
        <v>3089</v>
      </c>
      <c r="D216" s="176" t="s">
        <v>949</v>
      </c>
      <c r="E216" s="177">
        <v>42</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322</v>
      </c>
      <c r="T216" s="180" t="s">
        <v>291</v>
      </c>
      <c r="U216" s="160">
        <v>0</v>
      </c>
      <c r="V216" s="160">
        <f>ROUND(E216*U216,2)</f>
        <v>0</v>
      </c>
      <c r="W216" s="160"/>
      <c r="X216" s="150"/>
      <c r="Y216" s="150"/>
      <c r="Z216" s="150"/>
      <c r="AA216" s="150"/>
      <c r="AB216" s="150"/>
      <c r="AC216" s="150"/>
      <c r="AD216" s="150"/>
      <c r="AE216" s="150"/>
      <c r="AF216" s="150"/>
      <c r="AG216" s="150" t="s">
        <v>340</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4" t="s">
        <v>3090</v>
      </c>
      <c r="D217" s="245"/>
      <c r="E217" s="245"/>
      <c r="F217" s="245"/>
      <c r="G217" s="245"/>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294</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55" t="s">
        <v>3091</v>
      </c>
      <c r="D218" s="256"/>
      <c r="E218" s="256"/>
      <c r="F218" s="256"/>
      <c r="G218" s="256"/>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294</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55" t="s">
        <v>3092</v>
      </c>
      <c r="D219" s="256"/>
      <c r="E219" s="256"/>
      <c r="F219" s="256"/>
      <c r="G219" s="256"/>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294</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55" t="s">
        <v>3093</v>
      </c>
      <c r="D220" s="256"/>
      <c r="E220" s="256"/>
      <c r="F220" s="256"/>
      <c r="G220" s="256"/>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294</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55" t="s">
        <v>3094</v>
      </c>
      <c r="D221" s="256"/>
      <c r="E221" s="256"/>
      <c r="F221" s="256"/>
      <c r="G221" s="256"/>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294</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55" t="s">
        <v>3095</v>
      </c>
      <c r="D222" s="256"/>
      <c r="E222" s="256"/>
      <c r="F222" s="256"/>
      <c r="G222" s="256"/>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294</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55" t="s">
        <v>3096</v>
      </c>
      <c r="D223" s="256"/>
      <c r="E223" s="256"/>
      <c r="F223" s="256"/>
      <c r="G223" s="256"/>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294</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3079</v>
      </c>
      <c r="D224" s="165"/>
      <c r="E224" s="166"/>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3097</v>
      </c>
      <c r="D225" s="165"/>
      <c r="E225" s="166">
        <v>42</v>
      </c>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315</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6"/>
      <c r="D226" s="247"/>
      <c r="E226" s="247"/>
      <c r="F226" s="247"/>
      <c r="G226" s="247"/>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295</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74">
        <v>25</v>
      </c>
      <c r="B227" s="175" t="s">
        <v>3098</v>
      </c>
      <c r="C227" s="185" t="s">
        <v>3099</v>
      </c>
      <c r="D227" s="176" t="s">
        <v>856</v>
      </c>
      <c r="E227" s="177">
        <v>3</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322</v>
      </c>
      <c r="T227" s="180" t="s">
        <v>291</v>
      </c>
      <c r="U227" s="160">
        <v>0</v>
      </c>
      <c r="V227" s="160">
        <f>ROUND(E227*U227,2)</f>
        <v>0</v>
      </c>
      <c r="W227" s="160"/>
      <c r="X227" s="150"/>
      <c r="Y227" s="150"/>
      <c r="Z227" s="150"/>
      <c r="AA227" s="150"/>
      <c r="AB227" s="150"/>
      <c r="AC227" s="150"/>
      <c r="AD227" s="150"/>
      <c r="AE227" s="150"/>
      <c r="AF227" s="150"/>
      <c r="AG227" s="150" t="s">
        <v>340</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44" t="s">
        <v>3100</v>
      </c>
      <c r="D228" s="245"/>
      <c r="E228" s="245"/>
      <c r="F228" s="245"/>
      <c r="G228" s="245"/>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294</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55" t="s">
        <v>3101</v>
      </c>
      <c r="D229" s="256"/>
      <c r="E229" s="256"/>
      <c r="F229" s="256"/>
      <c r="G229" s="256"/>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294</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55" t="s">
        <v>3102</v>
      </c>
      <c r="D230" s="256"/>
      <c r="E230" s="256"/>
      <c r="F230" s="256"/>
      <c r="G230" s="256"/>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294</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55" t="s">
        <v>3103</v>
      </c>
      <c r="D231" s="256"/>
      <c r="E231" s="256"/>
      <c r="F231" s="256"/>
      <c r="G231" s="256"/>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294</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55" t="s">
        <v>3104</v>
      </c>
      <c r="D232" s="256"/>
      <c r="E232" s="256"/>
      <c r="F232" s="256"/>
      <c r="G232" s="256"/>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294</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2.5" outlineLevel="1" x14ac:dyDescent="0.2">
      <c r="A233" s="157"/>
      <c r="B233" s="158"/>
      <c r="C233" s="255" t="s">
        <v>3105</v>
      </c>
      <c r="D233" s="256"/>
      <c r="E233" s="256"/>
      <c r="F233" s="256"/>
      <c r="G233" s="256"/>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294</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81" t="str">
        <f>C233</f>
        <v>POVRCHOVÁ ÚPRAVA: ANTIBAKTERIÁLNÍ PRÁŠKOVÁ BARVA S VRSTVOU TLOUŠŤKY 60 - 100 µM V BAREVNÉ ÚPRAVĚ V 	ODSTÍNU NCS DLE BAREVNÉHO ŘEŠENÍ NAVAZUJÍCÍHO 				KOVOVÉHO OBKLADU</v>
      </c>
      <c r="BB233" s="150"/>
      <c r="BC233" s="150"/>
      <c r="BD233" s="150"/>
      <c r="BE233" s="150"/>
      <c r="BF233" s="150"/>
      <c r="BG233" s="150"/>
      <c r="BH233" s="150"/>
    </row>
    <row r="234" spans="1:60" outlineLevel="1" x14ac:dyDescent="0.2">
      <c r="A234" s="157"/>
      <c r="B234" s="158"/>
      <c r="C234" s="186" t="s">
        <v>3079</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315</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3106</v>
      </c>
      <c r="D235" s="165"/>
      <c r="E235" s="166">
        <v>3</v>
      </c>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315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6"/>
      <c r="D236" s="247"/>
      <c r="E236" s="247"/>
      <c r="F236" s="247"/>
      <c r="G236" s="247"/>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295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2.5" outlineLevel="1" x14ac:dyDescent="0.2">
      <c r="A237" s="174">
        <v>26</v>
      </c>
      <c r="B237" s="175" t="s">
        <v>3107</v>
      </c>
      <c r="C237" s="185" t="s">
        <v>3108</v>
      </c>
      <c r="D237" s="176" t="s">
        <v>856</v>
      </c>
      <c r="E237" s="177">
        <v>9</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322</v>
      </c>
      <c r="T237" s="180" t="s">
        <v>291</v>
      </c>
      <c r="U237" s="160">
        <v>0</v>
      </c>
      <c r="V237" s="160">
        <f>ROUND(E237*U237,2)</f>
        <v>0</v>
      </c>
      <c r="W237" s="160"/>
      <c r="X237" s="150"/>
      <c r="Y237" s="150"/>
      <c r="Z237" s="150"/>
      <c r="AA237" s="150"/>
      <c r="AB237" s="150"/>
      <c r="AC237" s="150"/>
      <c r="AD237" s="150"/>
      <c r="AE237" s="150"/>
      <c r="AF237" s="150"/>
      <c r="AG237" s="150" t="s">
        <v>340</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4" t="s">
        <v>3109</v>
      </c>
      <c r="D238" s="245"/>
      <c r="E238" s="245"/>
      <c r="F238" s="245"/>
      <c r="G238" s="245"/>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294</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55" t="s">
        <v>3110</v>
      </c>
      <c r="D239" s="256"/>
      <c r="E239" s="256"/>
      <c r="F239" s="256"/>
      <c r="G239" s="256"/>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294</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55" t="s">
        <v>3111</v>
      </c>
      <c r="D240" s="256"/>
      <c r="E240" s="256"/>
      <c r="F240" s="256"/>
      <c r="G240" s="256"/>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294</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55" t="s">
        <v>3112</v>
      </c>
      <c r="D241" s="256"/>
      <c r="E241" s="256"/>
      <c r="F241" s="256"/>
      <c r="G241" s="256"/>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294</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55" t="s">
        <v>3113</v>
      </c>
      <c r="D242" s="256"/>
      <c r="E242" s="256"/>
      <c r="F242" s="256"/>
      <c r="G242" s="256"/>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294</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3079</v>
      </c>
      <c r="D243" s="165"/>
      <c r="E243" s="166"/>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315</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3114</v>
      </c>
      <c r="D244" s="165"/>
      <c r="E244" s="166">
        <v>9</v>
      </c>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315</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46"/>
      <c r="D245" s="247"/>
      <c r="E245" s="247"/>
      <c r="F245" s="247"/>
      <c r="G245" s="247"/>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295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ht="22.5" outlineLevel="1" x14ac:dyDescent="0.2">
      <c r="A246" s="174">
        <v>27</v>
      </c>
      <c r="B246" s="175" t="s">
        <v>3115</v>
      </c>
      <c r="C246" s="185" t="s">
        <v>3116</v>
      </c>
      <c r="D246" s="176" t="s">
        <v>856</v>
      </c>
      <c r="E246" s="177">
        <v>9</v>
      </c>
      <c r="F246" s="178"/>
      <c r="G246" s="179">
        <f>ROUND(E246*F246,2)</f>
        <v>0</v>
      </c>
      <c r="H246" s="178"/>
      <c r="I246" s="179">
        <f>ROUND(E246*H246,2)</f>
        <v>0</v>
      </c>
      <c r="J246" s="178"/>
      <c r="K246" s="179">
        <f>ROUND(E246*J246,2)</f>
        <v>0</v>
      </c>
      <c r="L246" s="179">
        <v>21</v>
      </c>
      <c r="M246" s="179">
        <f>G246*(1+L246/100)</f>
        <v>0</v>
      </c>
      <c r="N246" s="179">
        <v>0</v>
      </c>
      <c r="O246" s="179">
        <f>ROUND(E246*N246,2)</f>
        <v>0</v>
      </c>
      <c r="P246" s="179">
        <v>0</v>
      </c>
      <c r="Q246" s="179">
        <f>ROUND(E246*P246,2)</f>
        <v>0</v>
      </c>
      <c r="R246" s="179"/>
      <c r="S246" s="179" t="s">
        <v>322</v>
      </c>
      <c r="T246" s="180" t="s">
        <v>291</v>
      </c>
      <c r="U246" s="160">
        <v>0</v>
      </c>
      <c r="V246" s="160">
        <f>ROUND(E246*U246,2)</f>
        <v>0</v>
      </c>
      <c r="W246" s="160"/>
      <c r="X246" s="150"/>
      <c r="Y246" s="150"/>
      <c r="Z246" s="150"/>
      <c r="AA246" s="150"/>
      <c r="AB246" s="150"/>
      <c r="AC246" s="150"/>
      <c r="AD246" s="150"/>
      <c r="AE246" s="150"/>
      <c r="AF246" s="150"/>
      <c r="AG246" s="150" t="s">
        <v>340</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4" t="s">
        <v>3109</v>
      </c>
      <c r="D247" s="245"/>
      <c r="E247" s="245"/>
      <c r="F247" s="245"/>
      <c r="G247" s="245"/>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294</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55" t="s">
        <v>3110</v>
      </c>
      <c r="D248" s="256"/>
      <c r="E248" s="256"/>
      <c r="F248" s="256"/>
      <c r="G248" s="256"/>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294</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55" t="s">
        <v>3111</v>
      </c>
      <c r="D249" s="256"/>
      <c r="E249" s="256"/>
      <c r="F249" s="256"/>
      <c r="G249" s="256"/>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294</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55" t="s">
        <v>3117</v>
      </c>
      <c r="D250" s="256"/>
      <c r="E250" s="256"/>
      <c r="F250" s="256"/>
      <c r="G250" s="256"/>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294</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55" t="s">
        <v>3113</v>
      </c>
      <c r="D251" s="256"/>
      <c r="E251" s="256"/>
      <c r="F251" s="256"/>
      <c r="G251" s="256"/>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294</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3079</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315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3114</v>
      </c>
      <c r="D253" s="165"/>
      <c r="E253" s="166">
        <v>9</v>
      </c>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315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6"/>
      <c r="D254" s="247"/>
      <c r="E254" s="247"/>
      <c r="F254" s="247"/>
      <c r="G254" s="247"/>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295</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74">
        <v>28</v>
      </c>
      <c r="B255" s="175" t="s">
        <v>3118</v>
      </c>
      <c r="C255" s="185" t="s">
        <v>3119</v>
      </c>
      <c r="D255" s="176" t="s">
        <v>856</v>
      </c>
      <c r="E255" s="177">
        <v>3</v>
      </c>
      <c r="F255" s="178"/>
      <c r="G255" s="179">
        <f>ROUND(E255*F255,2)</f>
        <v>0</v>
      </c>
      <c r="H255" s="178"/>
      <c r="I255" s="179">
        <f>ROUND(E255*H255,2)</f>
        <v>0</v>
      </c>
      <c r="J255" s="178"/>
      <c r="K255" s="179">
        <f>ROUND(E255*J255,2)</f>
        <v>0</v>
      </c>
      <c r="L255" s="179">
        <v>21</v>
      </c>
      <c r="M255" s="179">
        <f>G255*(1+L255/100)</f>
        <v>0</v>
      </c>
      <c r="N255" s="179">
        <v>0</v>
      </c>
      <c r="O255" s="179">
        <f>ROUND(E255*N255,2)</f>
        <v>0</v>
      </c>
      <c r="P255" s="179">
        <v>0</v>
      </c>
      <c r="Q255" s="179">
        <f>ROUND(E255*P255,2)</f>
        <v>0</v>
      </c>
      <c r="R255" s="179"/>
      <c r="S255" s="179" t="s">
        <v>322</v>
      </c>
      <c r="T255" s="180" t="s">
        <v>291</v>
      </c>
      <c r="U255" s="160">
        <v>0</v>
      </c>
      <c r="V255" s="160">
        <f>ROUND(E255*U255,2)</f>
        <v>0</v>
      </c>
      <c r="W255" s="160"/>
      <c r="X255" s="150"/>
      <c r="Y255" s="150"/>
      <c r="Z255" s="150"/>
      <c r="AA255" s="150"/>
      <c r="AB255" s="150"/>
      <c r="AC255" s="150"/>
      <c r="AD255" s="150"/>
      <c r="AE255" s="150"/>
      <c r="AF255" s="150"/>
      <c r="AG255" s="150" t="s">
        <v>340</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4" t="s">
        <v>3120</v>
      </c>
      <c r="D256" s="245"/>
      <c r="E256" s="245"/>
      <c r="F256" s="245"/>
      <c r="G256" s="245"/>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294</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55" t="s">
        <v>3121</v>
      </c>
      <c r="D257" s="256"/>
      <c r="E257" s="256"/>
      <c r="F257" s="256"/>
      <c r="G257" s="256"/>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294</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55" t="s">
        <v>3122</v>
      </c>
      <c r="D258" s="256"/>
      <c r="E258" s="256"/>
      <c r="F258" s="256"/>
      <c r="G258" s="256"/>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294</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55" t="s">
        <v>3123</v>
      </c>
      <c r="D259" s="256"/>
      <c r="E259" s="256"/>
      <c r="F259" s="256"/>
      <c r="G259" s="256"/>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294</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55" t="s">
        <v>3124</v>
      </c>
      <c r="D260" s="256"/>
      <c r="E260" s="256"/>
      <c r="F260" s="256"/>
      <c r="G260" s="256"/>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294</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55" t="s">
        <v>3125</v>
      </c>
      <c r="D261" s="256"/>
      <c r="E261" s="256"/>
      <c r="F261" s="256"/>
      <c r="G261" s="256"/>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294</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55" t="s">
        <v>3126</v>
      </c>
      <c r="D262" s="256"/>
      <c r="E262" s="256"/>
      <c r="F262" s="256"/>
      <c r="G262" s="256"/>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294</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55" t="s">
        <v>3127</v>
      </c>
      <c r="D263" s="256"/>
      <c r="E263" s="256"/>
      <c r="F263" s="256"/>
      <c r="G263" s="256"/>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294</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55" t="s">
        <v>3128</v>
      </c>
      <c r="D264" s="256"/>
      <c r="E264" s="256"/>
      <c r="F264" s="256"/>
      <c r="G264" s="256"/>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294</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3079</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315</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3129</v>
      </c>
      <c r="D266" s="165"/>
      <c r="E266" s="166">
        <v>3</v>
      </c>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315</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6"/>
      <c r="D267" s="247"/>
      <c r="E267" s="247"/>
      <c r="F267" s="247"/>
      <c r="G267" s="247"/>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295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74">
        <v>29</v>
      </c>
      <c r="B268" s="175" t="s">
        <v>3130</v>
      </c>
      <c r="C268" s="185" t="s">
        <v>3131</v>
      </c>
      <c r="D268" s="176" t="s">
        <v>949</v>
      </c>
      <c r="E268" s="177">
        <v>22.5</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322</v>
      </c>
      <c r="T268" s="180" t="s">
        <v>291</v>
      </c>
      <c r="U268" s="160">
        <v>0</v>
      </c>
      <c r="V268" s="160">
        <f>ROUND(E268*U268,2)</f>
        <v>0</v>
      </c>
      <c r="W268" s="160"/>
      <c r="X268" s="150"/>
      <c r="Y268" s="150"/>
      <c r="Z268" s="150"/>
      <c r="AA268" s="150"/>
      <c r="AB268" s="150"/>
      <c r="AC268" s="150"/>
      <c r="AD268" s="150"/>
      <c r="AE268" s="150"/>
      <c r="AF268" s="150"/>
      <c r="AG268" s="150" t="s">
        <v>340</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4" t="s">
        <v>3132</v>
      </c>
      <c r="D269" s="245"/>
      <c r="E269" s="245"/>
      <c r="F269" s="245"/>
      <c r="G269" s="245"/>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294</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55" t="s">
        <v>3133</v>
      </c>
      <c r="D270" s="256"/>
      <c r="E270" s="256"/>
      <c r="F270" s="256"/>
      <c r="G270" s="256"/>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294</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55" t="s">
        <v>3134</v>
      </c>
      <c r="D271" s="256"/>
      <c r="E271" s="256"/>
      <c r="F271" s="256"/>
      <c r="G271" s="256"/>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294</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55" t="s">
        <v>3135</v>
      </c>
      <c r="D272" s="256"/>
      <c r="E272" s="256"/>
      <c r="F272" s="256"/>
      <c r="G272" s="256"/>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294</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55" t="s">
        <v>3094</v>
      </c>
      <c r="D273" s="256"/>
      <c r="E273" s="256"/>
      <c r="F273" s="256"/>
      <c r="G273" s="256"/>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294</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55" t="s">
        <v>3136</v>
      </c>
      <c r="D274" s="256"/>
      <c r="E274" s="256"/>
      <c r="F274" s="256"/>
      <c r="G274" s="256"/>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294</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55" t="s">
        <v>3137</v>
      </c>
      <c r="D275" s="256"/>
      <c r="E275" s="256"/>
      <c r="F275" s="256"/>
      <c r="G275" s="256"/>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294</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3079</v>
      </c>
      <c r="D276" s="165"/>
      <c r="E276" s="166"/>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315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3138</v>
      </c>
      <c r="D277" s="165"/>
      <c r="E277" s="166">
        <v>22.5</v>
      </c>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46"/>
      <c r="D278" s="247"/>
      <c r="E278" s="247"/>
      <c r="F278" s="247"/>
      <c r="G278" s="247"/>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295</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74">
        <v>30</v>
      </c>
      <c r="B279" s="175" t="s">
        <v>3139</v>
      </c>
      <c r="C279" s="185" t="s">
        <v>3140</v>
      </c>
      <c r="D279" s="176" t="s">
        <v>949</v>
      </c>
      <c r="E279" s="177">
        <v>168.5</v>
      </c>
      <c r="F279" s="178"/>
      <c r="G279" s="179">
        <f>ROUND(E279*F279,2)</f>
        <v>0</v>
      </c>
      <c r="H279" s="178"/>
      <c r="I279" s="179">
        <f>ROUND(E279*H279,2)</f>
        <v>0</v>
      </c>
      <c r="J279" s="178"/>
      <c r="K279" s="179">
        <f>ROUND(E279*J279,2)</f>
        <v>0</v>
      </c>
      <c r="L279" s="179">
        <v>21</v>
      </c>
      <c r="M279" s="179">
        <f>G279*(1+L279/100)</f>
        <v>0</v>
      </c>
      <c r="N279" s="179">
        <v>0</v>
      </c>
      <c r="O279" s="179">
        <f>ROUND(E279*N279,2)</f>
        <v>0</v>
      </c>
      <c r="P279" s="179">
        <v>0</v>
      </c>
      <c r="Q279" s="179">
        <f>ROUND(E279*P279,2)</f>
        <v>0</v>
      </c>
      <c r="R279" s="179"/>
      <c r="S279" s="179" t="s">
        <v>322</v>
      </c>
      <c r="T279" s="180" t="s">
        <v>291</v>
      </c>
      <c r="U279" s="160">
        <v>0</v>
      </c>
      <c r="V279" s="160">
        <f>ROUND(E279*U279,2)</f>
        <v>0</v>
      </c>
      <c r="W279" s="160"/>
      <c r="X279" s="150"/>
      <c r="Y279" s="150"/>
      <c r="Z279" s="150"/>
      <c r="AA279" s="150"/>
      <c r="AB279" s="150"/>
      <c r="AC279" s="150"/>
      <c r="AD279" s="150"/>
      <c r="AE279" s="150"/>
      <c r="AF279" s="150"/>
      <c r="AG279" s="150" t="s">
        <v>340</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4" t="s">
        <v>3141</v>
      </c>
      <c r="D280" s="245"/>
      <c r="E280" s="245"/>
      <c r="F280" s="245"/>
      <c r="G280" s="245"/>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294</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55" t="s">
        <v>3134</v>
      </c>
      <c r="D281" s="256"/>
      <c r="E281" s="256"/>
      <c r="F281" s="256"/>
      <c r="G281" s="256"/>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294</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55" t="s">
        <v>3142</v>
      </c>
      <c r="D282" s="256"/>
      <c r="E282" s="256"/>
      <c r="F282" s="256"/>
      <c r="G282" s="256"/>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294</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55" t="s">
        <v>3143</v>
      </c>
      <c r="D283" s="256"/>
      <c r="E283" s="256"/>
      <c r="F283" s="256"/>
      <c r="G283" s="256"/>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294</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55" t="s">
        <v>3136</v>
      </c>
      <c r="D284" s="256"/>
      <c r="E284" s="256"/>
      <c r="F284" s="256"/>
      <c r="G284" s="256"/>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294</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55" t="s">
        <v>3144</v>
      </c>
      <c r="D285" s="256"/>
      <c r="E285" s="256"/>
      <c r="F285" s="256"/>
      <c r="G285" s="256"/>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294</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3079</v>
      </c>
      <c r="D286" s="165"/>
      <c r="E286" s="166"/>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315</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6" t="s">
        <v>3145</v>
      </c>
      <c r="D287" s="165"/>
      <c r="E287" s="166">
        <v>168.5</v>
      </c>
      <c r="F287" s="160"/>
      <c r="G287" s="160"/>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315</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46"/>
      <c r="D288" s="247"/>
      <c r="E288" s="247"/>
      <c r="F288" s="247"/>
      <c r="G288" s="247"/>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295</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74">
        <v>31</v>
      </c>
      <c r="B289" s="175" t="s">
        <v>3146</v>
      </c>
      <c r="C289" s="185" t="s">
        <v>3147</v>
      </c>
      <c r="D289" s="176" t="s">
        <v>949</v>
      </c>
      <c r="E289" s="177">
        <v>151.19999999999999</v>
      </c>
      <c r="F289" s="178"/>
      <c r="G289" s="179">
        <f>ROUND(E289*F289,2)</f>
        <v>0</v>
      </c>
      <c r="H289" s="178"/>
      <c r="I289" s="179">
        <f>ROUND(E289*H289,2)</f>
        <v>0</v>
      </c>
      <c r="J289" s="178"/>
      <c r="K289" s="179">
        <f>ROUND(E289*J289,2)</f>
        <v>0</v>
      </c>
      <c r="L289" s="179">
        <v>21</v>
      </c>
      <c r="M289" s="179">
        <f>G289*(1+L289/100)</f>
        <v>0</v>
      </c>
      <c r="N289" s="179">
        <v>0</v>
      </c>
      <c r="O289" s="179">
        <f>ROUND(E289*N289,2)</f>
        <v>0</v>
      </c>
      <c r="P289" s="179">
        <v>0</v>
      </c>
      <c r="Q289" s="179">
        <f>ROUND(E289*P289,2)</f>
        <v>0</v>
      </c>
      <c r="R289" s="179"/>
      <c r="S289" s="179" t="s">
        <v>322</v>
      </c>
      <c r="T289" s="180" t="s">
        <v>291</v>
      </c>
      <c r="U289" s="160">
        <v>0</v>
      </c>
      <c r="V289" s="160">
        <f>ROUND(E289*U289,2)</f>
        <v>0</v>
      </c>
      <c r="W289" s="160"/>
      <c r="X289" s="150"/>
      <c r="Y289" s="150"/>
      <c r="Z289" s="150"/>
      <c r="AA289" s="150"/>
      <c r="AB289" s="150"/>
      <c r="AC289" s="150"/>
      <c r="AD289" s="150"/>
      <c r="AE289" s="150"/>
      <c r="AF289" s="150"/>
      <c r="AG289" s="150" t="s">
        <v>340</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4" t="s">
        <v>3148</v>
      </c>
      <c r="D290" s="245"/>
      <c r="E290" s="245"/>
      <c r="F290" s="245"/>
      <c r="G290" s="245"/>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294</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94" t="s">
        <v>820</v>
      </c>
      <c r="D291" s="162"/>
      <c r="E291" s="163"/>
      <c r="F291" s="164"/>
      <c r="G291" s="164"/>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294</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55" t="s">
        <v>3149</v>
      </c>
      <c r="D292" s="256"/>
      <c r="E292" s="256"/>
      <c r="F292" s="256"/>
      <c r="G292" s="256"/>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294</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55" t="s">
        <v>3150</v>
      </c>
      <c r="D293" s="256"/>
      <c r="E293" s="256"/>
      <c r="F293" s="256"/>
      <c r="G293" s="256"/>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294</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55" t="s">
        <v>3151</v>
      </c>
      <c r="D294" s="256"/>
      <c r="E294" s="256"/>
      <c r="F294" s="256"/>
      <c r="G294" s="256"/>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294</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55" t="s">
        <v>3152</v>
      </c>
      <c r="D295" s="256"/>
      <c r="E295" s="256"/>
      <c r="F295" s="256"/>
      <c r="G295" s="256"/>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294</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55" t="s">
        <v>3153</v>
      </c>
      <c r="D296" s="256"/>
      <c r="E296" s="256"/>
      <c r="F296" s="256"/>
      <c r="G296" s="256"/>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294</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55" t="s">
        <v>3154</v>
      </c>
      <c r="D297" s="256"/>
      <c r="E297" s="256"/>
      <c r="F297" s="256"/>
      <c r="G297" s="256"/>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294</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3079</v>
      </c>
      <c r="D298" s="165"/>
      <c r="E298" s="166"/>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315</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3155</v>
      </c>
      <c r="D299" s="165"/>
      <c r="E299" s="166">
        <v>151.19999999999999</v>
      </c>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315</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6"/>
      <c r="D300" s="247"/>
      <c r="E300" s="247"/>
      <c r="F300" s="247"/>
      <c r="G300" s="247"/>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295</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22.5" outlineLevel="1" x14ac:dyDescent="0.2">
      <c r="A301" s="174">
        <v>32</v>
      </c>
      <c r="B301" s="175" t="s">
        <v>3156</v>
      </c>
      <c r="C301" s="185" t="s">
        <v>3157</v>
      </c>
      <c r="D301" s="176" t="s">
        <v>949</v>
      </c>
      <c r="E301" s="177">
        <v>305</v>
      </c>
      <c r="F301" s="178"/>
      <c r="G301" s="179">
        <f>ROUND(E301*F301,2)</f>
        <v>0</v>
      </c>
      <c r="H301" s="178"/>
      <c r="I301" s="179">
        <f>ROUND(E301*H301,2)</f>
        <v>0</v>
      </c>
      <c r="J301" s="178"/>
      <c r="K301" s="179">
        <f>ROUND(E301*J301,2)</f>
        <v>0</v>
      </c>
      <c r="L301" s="179">
        <v>21</v>
      </c>
      <c r="M301" s="179">
        <f>G301*(1+L301/100)</f>
        <v>0</v>
      </c>
      <c r="N301" s="179">
        <v>0</v>
      </c>
      <c r="O301" s="179">
        <f>ROUND(E301*N301,2)</f>
        <v>0</v>
      </c>
      <c r="P301" s="179">
        <v>0</v>
      </c>
      <c r="Q301" s="179">
        <f>ROUND(E301*P301,2)</f>
        <v>0</v>
      </c>
      <c r="R301" s="179"/>
      <c r="S301" s="179" t="s">
        <v>322</v>
      </c>
      <c r="T301" s="180" t="s">
        <v>291</v>
      </c>
      <c r="U301" s="160">
        <v>0</v>
      </c>
      <c r="V301" s="160">
        <f>ROUND(E301*U301,2)</f>
        <v>0</v>
      </c>
      <c r="W301" s="160"/>
      <c r="X301" s="150"/>
      <c r="Y301" s="150"/>
      <c r="Z301" s="150"/>
      <c r="AA301" s="150"/>
      <c r="AB301" s="150"/>
      <c r="AC301" s="150"/>
      <c r="AD301" s="150"/>
      <c r="AE301" s="150"/>
      <c r="AF301" s="150"/>
      <c r="AG301" s="150" t="s">
        <v>340</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4" t="s">
        <v>3158</v>
      </c>
      <c r="D302" s="245"/>
      <c r="E302" s="245"/>
      <c r="F302" s="245"/>
      <c r="G302" s="245"/>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294</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55" t="s">
        <v>3159</v>
      </c>
      <c r="D303" s="256"/>
      <c r="E303" s="256"/>
      <c r="F303" s="256"/>
      <c r="G303" s="256"/>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294</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55" t="s">
        <v>3142</v>
      </c>
      <c r="D304" s="256"/>
      <c r="E304" s="256"/>
      <c r="F304" s="256"/>
      <c r="G304" s="256"/>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294</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55" t="s">
        <v>3143</v>
      </c>
      <c r="D305" s="256"/>
      <c r="E305" s="256"/>
      <c r="F305" s="256"/>
      <c r="G305" s="256"/>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294</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55" t="s">
        <v>3136</v>
      </c>
      <c r="D306" s="256"/>
      <c r="E306" s="256"/>
      <c r="F306" s="256"/>
      <c r="G306" s="256"/>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294</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55" t="s">
        <v>3160</v>
      </c>
      <c r="D307" s="256"/>
      <c r="E307" s="256"/>
      <c r="F307" s="256"/>
      <c r="G307" s="256"/>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294</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55" t="s">
        <v>3161</v>
      </c>
      <c r="D308" s="256"/>
      <c r="E308" s="256"/>
      <c r="F308" s="256"/>
      <c r="G308" s="256"/>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294</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3079</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315</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3162</v>
      </c>
      <c r="D310" s="165"/>
      <c r="E310" s="166">
        <v>305</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315</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295</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33</v>
      </c>
      <c r="B312" s="175" t="s">
        <v>3163</v>
      </c>
      <c r="C312" s="185" t="s">
        <v>3164</v>
      </c>
      <c r="D312" s="176" t="s">
        <v>856</v>
      </c>
      <c r="E312" s="177">
        <v>3</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322</v>
      </c>
      <c r="T312" s="180" t="s">
        <v>291</v>
      </c>
      <c r="U312" s="160">
        <v>0</v>
      </c>
      <c r="V312" s="160">
        <f>ROUND(E312*U312,2)</f>
        <v>0</v>
      </c>
      <c r="W312" s="160"/>
      <c r="X312" s="150"/>
      <c r="Y312" s="150"/>
      <c r="Z312" s="150"/>
      <c r="AA312" s="150"/>
      <c r="AB312" s="150"/>
      <c r="AC312" s="150"/>
      <c r="AD312" s="150"/>
      <c r="AE312" s="150"/>
      <c r="AF312" s="150"/>
      <c r="AG312" s="150" t="s">
        <v>340</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4" t="s">
        <v>3165</v>
      </c>
      <c r="D313" s="245"/>
      <c r="E313" s="245"/>
      <c r="F313" s="245"/>
      <c r="G313" s="245"/>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294</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55" t="s">
        <v>3166</v>
      </c>
      <c r="D314" s="256"/>
      <c r="E314" s="256"/>
      <c r="F314" s="256"/>
      <c r="G314" s="256"/>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294</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55" t="s">
        <v>3167</v>
      </c>
      <c r="D315" s="256"/>
      <c r="E315" s="256"/>
      <c r="F315" s="256"/>
      <c r="G315" s="256"/>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294</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55" t="s">
        <v>3168</v>
      </c>
      <c r="D316" s="256"/>
      <c r="E316" s="256"/>
      <c r="F316" s="256"/>
      <c r="G316" s="256"/>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294</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55" t="s">
        <v>3169</v>
      </c>
      <c r="D317" s="256"/>
      <c r="E317" s="256"/>
      <c r="F317" s="256"/>
      <c r="G317" s="256"/>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294</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ht="22.5" outlineLevel="1" x14ac:dyDescent="0.2">
      <c r="A318" s="157"/>
      <c r="B318" s="158"/>
      <c r="C318" s="255" t="s">
        <v>3170</v>
      </c>
      <c r="D318" s="256"/>
      <c r="E318" s="256"/>
      <c r="F318" s="256"/>
      <c r="G318" s="256"/>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294</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81" t="str">
        <f>C318</f>
        <v>provedení: dvouplášťová konstrukce s vlepenou tlumící vložkou, z nerezové oceli tl. 1mm, závěsy skryté, dveře s těsněním, 5 ks nerez přestavitelných polic</v>
      </c>
      <c r="BB318" s="150"/>
      <c r="BC318" s="150"/>
      <c r="BD318" s="150"/>
      <c r="BE318" s="150"/>
      <c r="BF318" s="150"/>
      <c r="BG318" s="150"/>
      <c r="BH318" s="150"/>
    </row>
    <row r="319" spans="1:60" outlineLevel="1" x14ac:dyDescent="0.2">
      <c r="A319" s="157"/>
      <c r="B319" s="158"/>
      <c r="C319" s="255" t="s">
        <v>3171</v>
      </c>
      <c r="D319" s="256"/>
      <c r="E319" s="256"/>
      <c r="F319" s="256"/>
      <c r="G319" s="256"/>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294</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55" t="s">
        <v>3172</v>
      </c>
      <c r="D320" s="256"/>
      <c r="E320" s="256"/>
      <c r="F320" s="256"/>
      <c r="G320" s="256"/>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294</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3079</v>
      </c>
      <c r="D321" s="165"/>
      <c r="E321" s="166"/>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315</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86" t="s">
        <v>3173</v>
      </c>
      <c r="D322" s="165"/>
      <c r="E322" s="166">
        <v>3</v>
      </c>
      <c r="F322" s="160"/>
      <c r="G322" s="160"/>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315</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6"/>
      <c r="D323" s="247"/>
      <c r="E323" s="247"/>
      <c r="F323" s="247"/>
      <c r="G323" s="247"/>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295</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ht="22.5" outlineLevel="1" x14ac:dyDescent="0.2">
      <c r="A324" s="174">
        <v>34</v>
      </c>
      <c r="B324" s="175" t="s">
        <v>3174</v>
      </c>
      <c r="C324" s="185" t="s">
        <v>3175</v>
      </c>
      <c r="D324" s="176" t="s">
        <v>949</v>
      </c>
      <c r="E324" s="177">
        <v>35</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322</v>
      </c>
      <c r="T324" s="180" t="s">
        <v>291</v>
      </c>
      <c r="U324" s="160">
        <v>0</v>
      </c>
      <c r="V324" s="160">
        <f>ROUND(E324*U324,2)</f>
        <v>0</v>
      </c>
      <c r="W324" s="160"/>
      <c r="X324" s="150"/>
      <c r="Y324" s="150"/>
      <c r="Z324" s="150"/>
      <c r="AA324" s="150"/>
      <c r="AB324" s="150"/>
      <c r="AC324" s="150"/>
      <c r="AD324" s="150"/>
      <c r="AE324" s="150"/>
      <c r="AF324" s="150"/>
      <c r="AG324" s="150" t="s">
        <v>340</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4" t="s">
        <v>3159</v>
      </c>
      <c r="D325" s="245"/>
      <c r="E325" s="245"/>
      <c r="F325" s="245"/>
      <c r="G325" s="245"/>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294</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55" t="s">
        <v>3135</v>
      </c>
      <c r="D326" s="256"/>
      <c r="E326" s="256"/>
      <c r="F326" s="256"/>
      <c r="G326" s="256"/>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294</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55" t="s">
        <v>3094</v>
      </c>
      <c r="D327" s="256"/>
      <c r="E327" s="256"/>
      <c r="F327" s="256"/>
      <c r="G327" s="256"/>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294</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55" t="s">
        <v>3136</v>
      </c>
      <c r="D328" s="256"/>
      <c r="E328" s="256"/>
      <c r="F328" s="256"/>
      <c r="G328" s="256"/>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294</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55" t="s">
        <v>3176</v>
      </c>
      <c r="D329" s="256"/>
      <c r="E329" s="256"/>
      <c r="F329" s="256"/>
      <c r="G329" s="256"/>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294</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55" t="s">
        <v>3161</v>
      </c>
      <c r="D330" s="256"/>
      <c r="E330" s="256"/>
      <c r="F330" s="256"/>
      <c r="G330" s="256"/>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294</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3079</v>
      </c>
      <c r="D331" s="165"/>
      <c r="E331" s="166"/>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315</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3177</v>
      </c>
      <c r="D332" s="165"/>
      <c r="E332" s="166">
        <v>35</v>
      </c>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315</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6"/>
      <c r="D333" s="247"/>
      <c r="E333" s="247"/>
      <c r="F333" s="247"/>
      <c r="G333" s="247"/>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295</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35</v>
      </c>
      <c r="B334" s="175" t="s">
        <v>3178</v>
      </c>
      <c r="C334" s="185" t="s">
        <v>3179</v>
      </c>
      <c r="D334" s="176" t="s">
        <v>949</v>
      </c>
      <c r="E334" s="177">
        <v>87</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322</v>
      </c>
      <c r="T334" s="180" t="s">
        <v>291</v>
      </c>
      <c r="U334" s="160">
        <v>0</v>
      </c>
      <c r="V334" s="160">
        <f>ROUND(E334*U334,2)</f>
        <v>0</v>
      </c>
      <c r="W334" s="160"/>
      <c r="X334" s="150"/>
      <c r="Y334" s="150"/>
      <c r="Z334" s="150"/>
      <c r="AA334" s="150"/>
      <c r="AB334" s="150"/>
      <c r="AC334" s="150"/>
      <c r="AD334" s="150"/>
      <c r="AE334" s="150"/>
      <c r="AF334" s="150"/>
      <c r="AG334" s="150" t="s">
        <v>340</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4" t="s">
        <v>3180</v>
      </c>
      <c r="D335" s="245"/>
      <c r="E335" s="245"/>
      <c r="F335" s="245"/>
      <c r="G335" s="245"/>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294</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55" t="s">
        <v>3181</v>
      </c>
      <c r="D336" s="256"/>
      <c r="E336" s="256"/>
      <c r="F336" s="256"/>
      <c r="G336" s="256"/>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294</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55" t="s">
        <v>3182</v>
      </c>
      <c r="D337" s="256"/>
      <c r="E337" s="256"/>
      <c r="F337" s="256"/>
      <c r="G337" s="256"/>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294</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55" t="s">
        <v>3183</v>
      </c>
      <c r="D338" s="256"/>
      <c r="E338" s="256"/>
      <c r="F338" s="256"/>
      <c r="G338" s="256"/>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294</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55" t="s">
        <v>3184</v>
      </c>
      <c r="D339" s="256"/>
      <c r="E339" s="256"/>
      <c r="F339" s="256"/>
      <c r="G339" s="256"/>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294</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3079</v>
      </c>
      <c r="D340" s="165"/>
      <c r="E340" s="166"/>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315</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3185</v>
      </c>
      <c r="D341" s="165"/>
      <c r="E341" s="166">
        <v>87</v>
      </c>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315</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6"/>
      <c r="D342" s="247"/>
      <c r="E342" s="247"/>
      <c r="F342" s="247"/>
      <c r="G342" s="247"/>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295</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ht="22.5" outlineLevel="1" x14ac:dyDescent="0.2">
      <c r="A343" s="174">
        <v>36</v>
      </c>
      <c r="B343" s="175" t="s">
        <v>3186</v>
      </c>
      <c r="C343" s="185" t="s">
        <v>3187</v>
      </c>
      <c r="D343" s="176" t="s">
        <v>949</v>
      </c>
      <c r="E343" s="177">
        <v>35</v>
      </c>
      <c r="F343" s="178"/>
      <c r="G343" s="179">
        <f>ROUND(E343*F343,2)</f>
        <v>0</v>
      </c>
      <c r="H343" s="178"/>
      <c r="I343" s="179">
        <f>ROUND(E343*H343,2)</f>
        <v>0</v>
      </c>
      <c r="J343" s="178"/>
      <c r="K343" s="179">
        <f>ROUND(E343*J343,2)</f>
        <v>0</v>
      </c>
      <c r="L343" s="179">
        <v>21</v>
      </c>
      <c r="M343" s="179">
        <f>G343*(1+L343/100)</f>
        <v>0</v>
      </c>
      <c r="N343" s="179">
        <v>0</v>
      </c>
      <c r="O343" s="179">
        <f>ROUND(E343*N343,2)</f>
        <v>0</v>
      </c>
      <c r="P343" s="179">
        <v>0</v>
      </c>
      <c r="Q343" s="179">
        <f>ROUND(E343*P343,2)</f>
        <v>0</v>
      </c>
      <c r="R343" s="179"/>
      <c r="S343" s="179" t="s">
        <v>322</v>
      </c>
      <c r="T343" s="180" t="s">
        <v>291</v>
      </c>
      <c r="U343" s="160">
        <v>0</v>
      </c>
      <c r="V343" s="160">
        <f>ROUND(E343*U343,2)</f>
        <v>0</v>
      </c>
      <c r="W343" s="160"/>
      <c r="X343" s="150"/>
      <c r="Y343" s="150"/>
      <c r="Z343" s="150"/>
      <c r="AA343" s="150"/>
      <c r="AB343" s="150"/>
      <c r="AC343" s="150"/>
      <c r="AD343" s="150"/>
      <c r="AE343" s="150"/>
      <c r="AF343" s="150"/>
      <c r="AG343" s="150" t="s">
        <v>340</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4" t="s">
        <v>3188</v>
      </c>
      <c r="D344" s="245"/>
      <c r="E344" s="245"/>
      <c r="F344" s="245"/>
      <c r="G344" s="245"/>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294</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55" t="s">
        <v>3189</v>
      </c>
      <c r="D345" s="256"/>
      <c r="E345" s="256"/>
      <c r="F345" s="256"/>
      <c r="G345" s="256"/>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294</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55" t="s">
        <v>3190</v>
      </c>
      <c r="D346" s="256"/>
      <c r="E346" s="256"/>
      <c r="F346" s="256"/>
      <c r="G346" s="256"/>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294</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55" t="s">
        <v>3191</v>
      </c>
      <c r="D347" s="256"/>
      <c r="E347" s="256"/>
      <c r="F347" s="256"/>
      <c r="G347" s="256"/>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294</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55" t="s">
        <v>3192</v>
      </c>
      <c r="D348" s="256"/>
      <c r="E348" s="256"/>
      <c r="F348" s="256"/>
      <c r="G348" s="256"/>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294</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55" t="s">
        <v>3193</v>
      </c>
      <c r="D349" s="256"/>
      <c r="E349" s="256"/>
      <c r="F349" s="256"/>
      <c r="G349" s="256"/>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294</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55" t="s">
        <v>3194</v>
      </c>
      <c r="D350" s="256"/>
      <c r="E350" s="256"/>
      <c r="F350" s="256"/>
      <c r="G350" s="256"/>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294</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3079</v>
      </c>
      <c r="D351" s="165"/>
      <c r="E351" s="166"/>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315</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6" t="s">
        <v>3195</v>
      </c>
      <c r="D352" s="165"/>
      <c r="E352" s="166">
        <v>35</v>
      </c>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315</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6"/>
      <c r="D353" s="247"/>
      <c r="E353" s="247"/>
      <c r="F353" s="247"/>
      <c r="G353" s="247"/>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295</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74">
        <v>37</v>
      </c>
      <c r="B354" s="175" t="s">
        <v>3196</v>
      </c>
      <c r="C354" s="185" t="s">
        <v>3197</v>
      </c>
      <c r="D354" s="176" t="s">
        <v>856</v>
      </c>
      <c r="E354" s="177">
        <v>3</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c r="S354" s="179" t="s">
        <v>322</v>
      </c>
      <c r="T354" s="180" t="s">
        <v>291</v>
      </c>
      <c r="U354" s="160">
        <v>0</v>
      </c>
      <c r="V354" s="160">
        <f>ROUND(E354*U354,2)</f>
        <v>0</v>
      </c>
      <c r="W354" s="160"/>
      <c r="X354" s="150"/>
      <c r="Y354" s="150"/>
      <c r="Z354" s="150"/>
      <c r="AA354" s="150"/>
      <c r="AB354" s="150"/>
      <c r="AC354" s="150"/>
      <c r="AD354" s="150"/>
      <c r="AE354" s="150"/>
      <c r="AF354" s="150"/>
      <c r="AG354" s="150" t="s">
        <v>340</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ht="101.25" outlineLevel="1" x14ac:dyDescent="0.2">
      <c r="A355" s="157"/>
      <c r="B355" s="158"/>
      <c r="C355" s="244" t="s">
        <v>3198</v>
      </c>
      <c r="D355" s="245"/>
      <c r="E355" s="245"/>
      <c r="F355" s="245"/>
      <c r="G355" s="245"/>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294</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81" t="str">
        <f>C355</f>
        <v>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(4x170x850)mm,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v>
      </c>
      <c r="BB355" s="150"/>
      <c r="BC355" s="150"/>
      <c r="BD355" s="150"/>
      <c r="BE355" s="150"/>
      <c r="BF355" s="150"/>
      <c r="BG355" s="150"/>
      <c r="BH355" s="150"/>
    </row>
    <row r="356" spans="1:60" outlineLevel="1" x14ac:dyDescent="0.2">
      <c r="A356" s="157"/>
      <c r="B356" s="158"/>
      <c r="C356" s="186" t="s">
        <v>3079</v>
      </c>
      <c r="D356" s="165"/>
      <c r="E356" s="166"/>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315</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3199</v>
      </c>
      <c r="D357" s="165"/>
      <c r="E357" s="166">
        <v>3</v>
      </c>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315</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46"/>
      <c r="D358" s="247"/>
      <c r="E358" s="247"/>
      <c r="F358" s="247"/>
      <c r="G358" s="247"/>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295</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74">
        <v>38</v>
      </c>
      <c r="B359" s="175" t="s">
        <v>3200</v>
      </c>
      <c r="C359" s="185" t="s">
        <v>3201</v>
      </c>
      <c r="D359" s="176" t="s">
        <v>856</v>
      </c>
      <c r="E359" s="177">
        <v>3</v>
      </c>
      <c r="F359" s="178"/>
      <c r="G359" s="179">
        <f>ROUND(E359*F359,2)</f>
        <v>0</v>
      </c>
      <c r="H359" s="178"/>
      <c r="I359" s="179">
        <f>ROUND(E359*H359,2)</f>
        <v>0</v>
      </c>
      <c r="J359" s="178"/>
      <c r="K359" s="179">
        <f>ROUND(E359*J359,2)</f>
        <v>0</v>
      </c>
      <c r="L359" s="179">
        <v>21</v>
      </c>
      <c r="M359" s="179">
        <f>G359*(1+L359/100)</f>
        <v>0</v>
      </c>
      <c r="N359" s="179">
        <v>0</v>
      </c>
      <c r="O359" s="179">
        <f>ROUND(E359*N359,2)</f>
        <v>0</v>
      </c>
      <c r="P359" s="179">
        <v>0</v>
      </c>
      <c r="Q359" s="179">
        <f>ROUND(E359*P359,2)</f>
        <v>0</v>
      </c>
      <c r="R359" s="179"/>
      <c r="S359" s="179" t="s">
        <v>322</v>
      </c>
      <c r="T359" s="180" t="s">
        <v>291</v>
      </c>
      <c r="U359" s="160">
        <v>0</v>
      </c>
      <c r="V359" s="160">
        <f>ROUND(E359*U359,2)</f>
        <v>0</v>
      </c>
      <c r="W359" s="160"/>
      <c r="X359" s="150"/>
      <c r="Y359" s="150"/>
      <c r="Z359" s="150"/>
      <c r="AA359" s="150"/>
      <c r="AB359" s="150"/>
      <c r="AC359" s="150"/>
      <c r="AD359" s="150"/>
      <c r="AE359" s="150"/>
      <c r="AF359" s="150"/>
      <c r="AG359" s="150" t="s">
        <v>340</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44" t="s">
        <v>3202</v>
      </c>
      <c r="D360" s="245"/>
      <c r="E360" s="245"/>
      <c r="F360" s="245"/>
      <c r="G360" s="245"/>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294</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55" t="s">
        <v>3203</v>
      </c>
      <c r="D361" s="256"/>
      <c r="E361" s="256"/>
      <c r="F361" s="256"/>
      <c r="G361" s="256"/>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294</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55" t="s">
        <v>3204</v>
      </c>
      <c r="D362" s="256"/>
      <c r="E362" s="256"/>
      <c r="F362" s="256"/>
      <c r="G362" s="256"/>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294</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55" t="s">
        <v>3205</v>
      </c>
      <c r="D363" s="256"/>
      <c r="E363" s="256"/>
      <c r="F363" s="256"/>
      <c r="G363" s="256"/>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294</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55" t="s">
        <v>3206</v>
      </c>
      <c r="D364" s="256"/>
      <c r="E364" s="256"/>
      <c r="F364" s="256"/>
      <c r="G364" s="256"/>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294</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55" t="s">
        <v>3207</v>
      </c>
      <c r="D365" s="256"/>
      <c r="E365" s="256"/>
      <c r="F365" s="256"/>
      <c r="G365" s="256"/>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294</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55" t="s">
        <v>3208</v>
      </c>
      <c r="D366" s="256"/>
      <c r="E366" s="256"/>
      <c r="F366" s="256"/>
      <c r="G366" s="256"/>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294</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55" t="s">
        <v>3209</v>
      </c>
      <c r="D367" s="256"/>
      <c r="E367" s="256"/>
      <c r="F367" s="256"/>
      <c r="G367" s="256"/>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294</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55" t="s">
        <v>3210</v>
      </c>
      <c r="D368" s="256"/>
      <c r="E368" s="256"/>
      <c r="F368" s="256"/>
      <c r="G368" s="256"/>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294</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55" t="s">
        <v>3211</v>
      </c>
      <c r="D369" s="256"/>
      <c r="E369" s="256"/>
      <c r="F369" s="256"/>
      <c r="G369" s="256"/>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294</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55" t="s">
        <v>3212</v>
      </c>
      <c r="D370" s="256"/>
      <c r="E370" s="256"/>
      <c r="F370" s="256"/>
      <c r="G370" s="256"/>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294</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55" t="s">
        <v>3213</v>
      </c>
      <c r="D371" s="256"/>
      <c r="E371" s="256"/>
      <c r="F371" s="256"/>
      <c r="G371" s="256"/>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294</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55" t="s">
        <v>3214</v>
      </c>
      <c r="D372" s="256"/>
      <c r="E372" s="256"/>
      <c r="F372" s="256"/>
      <c r="G372" s="256"/>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294</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55" t="s">
        <v>3215</v>
      </c>
      <c r="D373" s="256"/>
      <c r="E373" s="256"/>
      <c r="F373" s="256"/>
      <c r="G373" s="256"/>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294</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55" t="s">
        <v>3216</v>
      </c>
      <c r="D374" s="256"/>
      <c r="E374" s="256"/>
      <c r="F374" s="256"/>
      <c r="G374" s="256"/>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294</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55" t="s">
        <v>3217</v>
      </c>
      <c r="D375" s="256"/>
      <c r="E375" s="256"/>
      <c r="F375" s="256"/>
      <c r="G375" s="256"/>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294</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55" t="s">
        <v>3218</v>
      </c>
      <c r="D376" s="256"/>
      <c r="E376" s="256"/>
      <c r="F376" s="256"/>
      <c r="G376" s="256"/>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294</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255" t="s">
        <v>3219</v>
      </c>
      <c r="D377" s="256"/>
      <c r="E377" s="256"/>
      <c r="F377" s="256"/>
      <c r="G377" s="256"/>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294</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55" t="s">
        <v>3220</v>
      </c>
      <c r="D378" s="256"/>
      <c r="E378" s="256"/>
      <c r="F378" s="256"/>
      <c r="G378" s="256"/>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294</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55" t="s">
        <v>3221</v>
      </c>
      <c r="D379" s="256"/>
      <c r="E379" s="256"/>
      <c r="F379" s="256"/>
      <c r="G379" s="256"/>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294</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55" t="s">
        <v>3222</v>
      </c>
      <c r="D380" s="256"/>
      <c r="E380" s="256"/>
      <c r="F380" s="256"/>
      <c r="G380" s="256"/>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294</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55" t="s">
        <v>3223</v>
      </c>
      <c r="D381" s="256"/>
      <c r="E381" s="256"/>
      <c r="F381" s="256"/>
      <c r="G381" s="256"/>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294</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55" t="s">
        <v>3224</v>
      </c>
      <c r="D382" s="256"/>
      <c r="E382" s="256"/>
      <c r="F382" s="256"/>
      <c r="G382" s="256"/>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294</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55" t="s">
        <v>3225</v>
      </c>
      <c r="D383" s="256"/>
      <c r="E383" s="256"/>
      <c r="F383" s="256"/>
      <c r="G383" s="256"/>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294</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55" t="s">
        <v>3226</v>
      </c>
      <c r="D384" s="256"/>
      <c r="E384" s="256"/>
      <c r="F384" s="256"/>
      <c r="G384" s="256"/>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294</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55" t="s">
        <v>3227</v>
      </c>
      <c r="D385" s="256"/>
      <c r="E385" s="256"/>
      <c r="F385" s="256"/>
      <c r="G385" s="256"/>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294</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55" t="s">
        <v>3228</v>
      </c>
      <c r="D386" s="256"/>
      <c r="E386" s="256"/>
      <c r="F386" s="256"/>
      <c r="G386" s="256"/>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294</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55" t="s">
        <v>3229</v>
      </c>
      <c r="D387" s="256"/>
      <c r="E387" s="256"/>
      <c r="F387" s="256"/>
      <c r="G387" s="256"/>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294</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55" t="s">
        <v>3230</v>
      </c>
      <c r="D388" s="256"/>
      <c r="E388" s="256"/>
      <c r="F388" s="256"/>
      <c r="G388" s="256"/>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294</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55" t="s">
        <v>3231</v>
      </c>
      <c r="D389" s="256"/>
      <c r="E389" s="256"/>
      <c r="F389" s="256"/>
      <c r="G389" s="256"/>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294</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55" t="s">
        <v>3232</v>
      </c>
      <c r="D390" s="256"/>
      <c r="E390" s="256"/>
      <c r="F390" s="256"/>
      <c r="G390" s="256"/>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294</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55" t="s">
        <v>3233</v>
      </c>
      <c r="D391" s="256"/>
      <c r="E391" s="256"/>
      <c r="F391" s="256"/>
      <c r="G391" s="256"/>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294</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55" t="s">
        <v>3234</v>
      </c>
      <c r="D392" s="256"/>
      <c r="E392" s="256"/>
      <c r="F392" s="256"/>
      <c r="G392" s="256"/>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294</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55" t="s">
        <v>3235</v>
      </c>
      <c r="D393" s="256"/>
      <c r="E393" s="256"/>
      <c r="F393" s="256"/>
      <c r="G393" s="256"/>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294</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94" t="s">
        <v>820</v>
      </c>
      <c r="D394" s="162"/>
      <c r="E394" s="163"/>
      <c r="F394" s="164"/>
      <c r="G394" s="164"/>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294</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55" t="s">
        <v>3236</v>
      </c>
      <c r="D395" s="256"/>
      <c r="E395" s="256"/>
      <c r="F395" s="256"/>
      <c r="G395" s="256"/>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294</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6" t="s">
        <v>3079</v>
      </c>
      <c r="D396" s="165"/>
      <c r="E396" s="166"/>
      <c r="F396" s="160"/>
      <c r="G396" s="160"/>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315</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3237</v>
      </c>
      <c r="D397" s="165"/>
      <c r="E397" s="166">
        <v>3</v>
      </c>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315</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6"/>
      <c r="D398" s="247"/>
      <c r="E398" s="247"/>
      <c r="F398" s="247"/>
      <c r="G398" s="247"/>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295</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74">
        <v>39</v>
      </c>
      <c r="B399" s="175" t="s">
        <v>3238</v>
      </c>
      <c r="C399" s="185" t="s">
        <v>3239</v>
      </c>
      <c r="D399" s="176" t="s">
        <v>949</v>
      </c>
      <c r="E399" s="177">
        <v>45</v>
      </c>
      <c r="F399" s="178"/>
      <c r="G399" s="179">
        <f>ROUND(E399*F399,2)</f>
        <v>0</v>
      </c>
      <c r="H399" s="178"/>
      <c r="I399" s="179">
        <f>ROUND(E399*H399,2)</f>
        <v>0</v>
      </c>
      <c r="J399" s="178"/>
      <c r="K399" s="179">
        <f>ROUND(E399*J399,2)</f>
        <v>0</v>
      </c>
      <c r="L399" s="179">
        <v>21</v>
      </c>
      <c r="M399" s="179">
        <f>G399*(1+L399/100)</f>
        <v>0</v>
      </c>
      <c r="N399" s="179">
        <v>0</v>
      </c>
      <c r="O399" s="179">
        <f>ROUND(E399*N399,2)</f>
        <v>0</v>
      </c>
      <c r="P399" s="179">
        <v>0</v>
      </c>
      <c r="Q399" s="179">
        <f>ROUND(E399*P399,2)</f>
        <v>0</v>
      </c>
      <c r="R399" s="179"/>
      <c r="S399" s="179" t="s">
        <v>322</v>
      </c>
      <c r="T399" s="180" t="s">
        <v>291</v>
      </c>
      <c r="U399" s="160">
        <v>0</v>
      </c>
      <c r="V399" s="160">
        <f>ROUND(E399*U399,2)</f>
        <v>0</v>
      </c>
      <c r="W399" s="160"/>
      <c r="X399" s="150"/>
      <c r="Y399" s="150"/>
      <c r="Z399" s="150"/>
      <c r="AA399" s="150"/>
      <c r="AB399" s="150"/>
      <c r="AC399" s="150"/>
      <c r="AD399" s="150"/>
      <c r="AE399" s="150"/>
      <c r="AF399" s="150"/>
      <c r="AG399" s="150" t="s">
        <v>340</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4" t="s">
        <v>3240</v>
      </c>
      <c r="D400" s="245"/>
      <c r="E400" s="245"/>
      <c r="F400" s="245"/>
      <c r="G400" s="245"/>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294</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55" t="s">
        <v>3241</v>
      </c>
      <c r="D401" s="256"/>
      <c r="E401" s="256"/>
      <c r="F401" s="256"/>
      <c r="G401" s="256"/>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294</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94" t="s">
        <v>820</v>
      </c>
      <c r="D402" s="162"/>
      <c r="E402" s="163"/>
      <c r="F402" s="164"/>
      <c r="G402" s="164"/>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294</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55" t="s">
        <v>3134</v>
      </c>
      <c r="D403" s="256"/>
      <c r="E403" s="256"/>
      <c r="F403" s="256"/>
      <c r="G403" s="256"/>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294</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55" t="s">
        <v>3093</v>
      </c>
      <c r="D404" s="256"/>
      <c r="E404" s="256"/>
      <c r="F404" s="256"/>
      <c r="G404" s="256"/>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294</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55" t="s">
        <v>3094</v>
      </c>
      <c r="D405" s="256"/>
      <c r="E405" s="256"/>
      <c r="F405" s="256"/>
      <c r="G405" s="256"/>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294</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55" t="s">
        <v>3136</v>
      </c>
      <c r="D406" s="256"/>
      <c r="E406" s="256"/>
      <c r="F406" s="256"/>
      <c r="G406" s="256"/>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294</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55" t="s">
        <v>3242</v>
      </c>
      <c r="D407" s="256"/>
      <c r="E407" s="256"/>
      <c r="F407" s="256"/>
      <c r="G407" s="256"/>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294</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186" t="s">
        <v>3079</v>
      </c>
      <c r="D408" s="165"/>
      <c r="E408" s="166"/>
      <c r="F408" s="160"/>
      <c r="G408" s="160"/>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315</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186" t="s">
        <v>3243</v>
      </c>
      <c r="D409" s="165"/>
      <c r="E409" s="166">
        <v>45</v>
      </c>
      <c r="F409" s="160"/>
      <c r="G409" s="160"/>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315</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46"/>
      <c r="D410" s="247"/>
      <c r="E410" s="247"/>
      <c r="F410" s="247"/>
      <c r="G410" s="247"/>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295</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74">
        <v>40</v>
      </c>
      <c r="B411" s="175" t="s">
        <v>3244</v>
      </c>
      <c r="C411" s="185" t="s">
        <v>3245</v>
      </c>
      <c r="D411" s="176" t="s">
        <v>856</v>
      </c>
      <c r="E411" s="177">
        <v>3</v>
      </c>
      <c r="F411" s="178"/>
      <c r="G411" s="179">
        <f>ROUND(E411*F411,2)</f>
        <v>0</v>
      </c>
      <c r="H411" s="178"/>
      <c r="I411" s="179">
        <f>ROUND(E411*H411,2)</f>
        <v>0</v>
      </c>
      <c r="J411" s="178"/>
      <c r="K411" s="179">
        <f>ROUND(E411*J411,2)</f>
        <v>0</v>
      </c>
      <c r="L411" s="179">
        <v>21</v>
      </c>
      <c r="M411" s="179">
        <f>G411*(1+L411/100)</f>
        <v>0</v>
      </c>
      <c r="N411" s="179">
        <v>0</v>
      </c>
      <c r="O411" s="179">
        <f>ROUND(E411*N411,2)</f>
        <v>0</v>
      </c>
      <c r="P411" s="179">
        <v>0</v>
      </c>
      <c r="Q411" s="179">
        <f>ROUND(E411*P411,2)</f>
        <v>0</v>
      </c>
      <c r="R411" s="179"/>
      <c r="S411" s="179" t="s">
        <v>322</v>
      </c>
      <c r="T411" s="180" t="s">
        <v>291</v>
      </c>
      <c r="U411" s="160">
        <v>0</v>
      </c>
      <c r="V411" s="160">
        <f>ROUND(E411*U411,2)</f>
        <v>0</v>
      </c>
      <c r="W411" s="160"/>
      <c r="X411" s="150"/>
      <c r="Y411" s="150"/>
      <c r="Z411" s="150"/>
      <c r="AA411" s="150"/>
      <c r="AB411" s="150"/>
      <c r="AC411" s="150"/>
      <c r="AD411" s="150"/>
      <c r="AE411" s="150"/>
      <c r="AF411" s="150"/>
      <c r="AG411" s="150" t="s">
        <v>340</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ht="22.5" outlineLevel="1" x14ac:dyDescent="0.2">
      <c r="A412" s="157"/>
      <c r="B412" s="158"/>
      <c r="C412" s="244" t="s">
        <v>3246</v>
      </c>
      <c r="D412" s="245"/>
      <c r="E412" s="245"/>
      <c r="F412" s="245"/>
      <c r="G412" s="245"/>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294</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81" t="str">
        <f>C412</f>
        <v>Multifunkční  panel, minimálně 19" LCD dotyková obrazovka, krytí obrazovky IP65, včetně siťového rozvaděče se zabudovaným počítačem, který je umístěn mimo operační sál.</v>
      </c>
      <c r="BB412" s="150"/>
      <c r="BC412" s="150"/>
      <c r="BD412" s="150"/>
      <c r="BE412" s="150"/>
      <c r="BF412" s="150"/>
      <c r="BG412" s="150"/>
      <c r="BH412" s="150"/>
    </row>
    <row r="413" spans="1:60" outlineLevel="1" x14ac:dyDescent="0.2">
      <c r="A413" s="157"/>
      <c r="B413" s="158"/>
      <c r="C413" s="255" t="s">
        <v>3247</v>
      </c>
      <c r="D413" s="256"/>
      <c r="E413" s="256"/>
      <c r="F413" s="256"/>
      <c r="G413" s="256"/>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294</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55" t="s">
        <v>3248</v>
      </c>
      <c r="D414" s="256"/>
      <c r="E414" s="256"/>
      <c r="F414" s="256"/>
      <c r="G414" s="256"/>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294</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55" t="s">
        <v>3249</v>
      </c>
      <c r="D415" s="256"/>
      <c r="E415" s="256"/>
      <c r="F415" s="256"/>
      <c r="G415" s="256"/>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294</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55" t="s">
        <v>3250</v>
      </c>
      <c r="D416" s="256"/>
      <c r="E416" s="256"/>
      <c r="F416" s="256"/>
      <c r="G416" s="256"/>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294</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55" t="s">
        <v>3251</v>
      </c>
      <c r="D417" s="256"/>
      <c r="E417" s="256"/>
      <c r="F417" s="256"/>
      <c r="G417" s="256"/>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294</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55" t="s">
        <v>3252</v>
      </c>
      <c r="D418" s="256"/>
      <c r="E418" s="256"/>
      <c r="F418" s="256"/>
      <c r="G418" s="256"/>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294</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55" t="s">
        <v>3253</v>
      </c>
      <c r="D419" s="256"/>
      <c r="E419" s="256"/>
      <c r="F419" s="256"/>
      <c r="G419" s="256"/>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294</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55" t="s">
        <v>3254</v>
      </c>
      <c r="D420" s="256"/>
      <c r="E420" s="256"/>
      <c r="F420" s="256"/>
      <c r="G420" s="256"/>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294</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55" t="s">
        <v>3255</v>
      </c>
      <c r="D421" s="256"/>
      <c r="E421" s="256"/>
      <c r="F421" s="256"/>
      <c r="G421" s="256"/>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294</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ht="22.5" outlineLevel="1" x14ac:dyDescent="0.2">
      <c r="A422" s="157"/>
      <c r="B422" s="158"/>
      <c r="C422" s="255" t="s">
        <v>3256</v>
      </c>
      <c r="D422" s="256"/>
      <c r="E422" s="256"/>
      <c r="F422" s="256"/>
      <c r="G422" s="256"/>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294</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81" t="str">
        <f>C422</f>
        <v>- uchování všech chybových hlášení ( podtlaky a přetlaky plynů, poruchy ZIS , stavy klimatizační  jednotky, poruchy osvětlení na OS - vše minimálně po dobu 90 dnů).</v>
      </c>
      <c r="BB422" s="150"/>
      <c r="BC422" s="150"/>
      <c r="BD422" s="150"/>
      <c r="BE422" s="150"/>
      <c r="BF422" s="150"/>
      <c r="BG422" s="150"/>
      <c r="BH422" s="150"/>
    </row>
    <row r="423" spans="1:60" outlineLevel="1" x14ac:dyDescent="0.2">
      <c r="A423" s="157"/>
      <c r="B423" s="158"/>
      <c r="C423" s="186" t="s">
        <v>3079</v>
      </c>
      <c r="D423" s="165"/>
      <c r="E423" s="166"/>
      <c r="F423" s="160"/>
      <c r="G423" s="160"/>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315</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3257</v>
      </c>
      <c r="D424" s="165"/>
      <c r="E424" s="166">
        <v>3</v>
      </c>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315</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46"/>
      <c r="D425" s="247"/>
      <c r="E425" s="247"/>
      <c r="F425" s="247"/>
      <c r="G425" s="247"/>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295</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74">
        <v>41</v>
      </c>
      <c r="B426" s="175" t="s">
        <v>3258</v>
      </c>
      <c r="C426" s="185" t="s">
        <v>3259</v>
      </c>
      <c r="D426" s="176" t="s">
        <v>856</v>
      </c>
      <c r="E426" s="177">
        <v>6</v>
      </c>
      <c r="F426" s="178"/>
      <c r="G426" s="179">
        <f>ROUND(E426*F426,2)</f>
        <v>0</v>
      </c>
      <c r="H426" s="178"/>
      <c r="I426" s="179">
        <f>ROUND(E426*H426,2)</f>
        <v>0</v>
      </c>
      <c r="J426" s="178"/>
      <c r="K426" s="179">
        <f>ROUND(E426*J426,2)</f>
        <v>0</v>
      </c>
      <c r="L426" s="179">
        <v>21</v>
      </c>
      <c r="M426" s="179">
        <f>G426*(1+L426/100)</f>
        <v>0</v>
      </c>
      <c r="N426" s="179">
        <v>0</v>
      </c>
      <c r="O426" s="179">
        <f>ROUND(E426*N426,2)</f>
        <v>0</v>
      </c>
      <c r="P426" s="179">
        <v>0</v>
      </c>
      <c r="Q426" s="179">
        <f>ROUND(E426*P426,2)</f>
        <v>0</v>
      </c>
      <c r="R426" s="179"/>
      <c r="S426" s="179" t="s">
        <v>322</v>
      </c>
      <c r="T426" s="180" t="s">
        <v>291</v>
      </c>
      <c r="U426" s="160">
        <v>0</v>
      </c>
      <c r="V426" s="160">
        <f>ROUND(E426*U426,2)</f>
        <v>0</v>
      </c>
      <c r="W426" s="160"/>
      <c r="X426" s="150"/>
      <c r="Y426" s="150"/>
      <c r="Z426" s="150"/>
      <c r="AA426" s="150"/>
      <c r="AB426" s="150"/>
      <c r="AC426" s="150"/>
      <c r="AD426" s="150"/>
      <c r="AE426" s="150"/>
      <c r="AF426" s="150"/>
      <c r="AG426" s="150" t="s">
        <v>340</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44" t="s">
        <v>3260</v>
      </c>
      <c r="D427" s="245"/>
      <c r="E427" s="245"/>
      <c r="F427" s="245"/>
      <c r="G427" s="245"/>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294</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55" t="s">
        <v>3076</v>
      </c>
      <c r="D428" s="256"/>
      <c r="E428" s="256"/>
      <c r="F428" s="256"/>
      <c r="G428" s="256"/>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294</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255" t="s">
        <v>3077</v>
      </c>
      <c r="D429" s="256"/>
      <c r="E429" s="256"/>
      <c r="F429" s="256"/>
      <c r="G429" s="256"/>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294</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55" t="s">
        <v>3078</v>
      </c>
      <c r="D430" s="256"/>
      <c r="E430" s="256"/>
      <c r="F430" s="256"/>
      <c r="G430" s="256"/>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294</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186" t="s">
        <v>3079</v>
      </c>
      <c r="D431" s="165"/>
      <c r="E431" s="166"/>
      <c r="F431" s="160"/>
      <c r="G431" s="160"/>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315</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186" t="s">
        <v>3261</v>
      </c>
      <c r="D432" s="165"/>
      <c r="E432" s="166">
        <v>6</v>
      </c>
      <c r="F432" s="160"/>
      <c r="G432" s="160"/>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315</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46"/>
      <c r="D433" s="247"/>
      <c r="E433" s="247"/>
      <c r="F433" s="247"/>
      <c r="G433" s="247"/>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295</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74">
        <v>42</v>
      </c>
      <c r="B434" s="175" t="s">
        <v>3262</v>
      </c>
      <c r="C434" s="185" t="s">
        <v>3263</v>
      </c>
      <c r="D434" s="176" t="s">
        <v>856</v>
      </c>
      <c r="E434" s="177">
        <v>3</v>
      </c>
      <c r="F434" s="178"/>
      <c r="G434" s="179">
        <f>ROUND(E434*F434,2)</f>
        <v>0</v>
      </c>
      <c r="H434" s="178"/>
      <c r="I434" s="179">
        <f>ROUND(E434*H434,2)</f>
        <v>0</v>
      </c>
      <c r="J434" s="178"/>
      <c r="K434" s="179">
        <f>ROUND(E434*J434,2)</f>
        <v>0</v>
      </c>
      <c r="L434" s="179">
        <v>21</v>
      </c>
      <c r="M434" s="179">
        <f>G434*(1+L434/100)</f>
        <v>0</v>
      </c>
      <c r="N434" s="179">
        <v>0</v>
      </c>
      <c r="O434" s="179">
        <f>ROUND(E434*N434,2)</f>
        <v>0</v>
      </c>
      <c r="P434" s="179">
        <v>0</v>
      </c>
      <c r="Q434" s="179">
        <f>ROUND(E434*P434,2)</f>
        <v>0</v>
      </c>
      <c r="R434" s="179"/>
      <c r="S434" s="179" t="s">
        <v>322</v>
      </c>
      <c r="T434" s="180" t="s">
        <v>291</v>
      </c>
      <c r="U434" s="160">
        <v>0</v>
      </c>
      <c r="V434" s="160">
        <f>ROUND(E434*U434,2)</f>
        <v>0</v>
      </c>
      <c r="W434" s="160"/>
      <c r="X434" s="150"/>
      <c r="Y434" s="150"/>
      <c r="Z434" s="150"/>
      <c r="AA434" s="150"/>
      <c r="AB434" s="150"/>
      <c r="AC434" s="150"/>
      <c r="AD434" s="150"/>
      <c r="AE434" s="150"/>
      <c r="AF434" s="150"/>
      <c r="AG434" s="150" t="s">
        <v>340</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44" t="s">
        <v>3264</v>
      </c>
      <c r="D435" s="245"/>
      <c r="E435" s="245"/>
      <c r="F435" s="245"/>
      <c r="G435" s="245"/>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294</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55" t="s">
        <v>3265</v>
      </c>
      <c r="D436" s="256"/>
      <c r="E436" s="256"/>
      <c r="F436" s="256"/>
      <c r="G436" s="256"/>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294</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255" t="s">
        <v>3266</v>
      </c>
      <c r="D437" s="256"/>
      <c r="E437" s="256"/>
      <c r="F437" s="256"/>
      <c r="G437" s="256"/>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294</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55" t="s">
        <v>3267</v>
      </c>
      <c r="D438" s="256"/>
      <c r="E438" s="256"/>
      <c r="F438" s="256"/>
      <c r="G438" s="256"/>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294</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86" t="s">
        <v>3079</v>
      </c>
      <c r="D439" s="165"/>
      <c r="E439" s="166"/>
      <c r="F439" s="160"/>
      <c r="G439" s="160"/>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315</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6" t="s">
        <v>3268</v>
      </c>
      <c r="D440" s="165"/>
      <c r="E440" s="166">
        <v>3</v>
      </c>
      <c r="F440" s="160"/>
      <c r="G440" s="160"/>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315</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46"/>
      <c r="D441" s="247"/>
      <c r="E441" s="247"/>
      <c r="F441" s="247"/>
      <c r="G441" s="247"/>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295</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74">
        <v>43</v>
      </c>
      <c r="B442" s="175" t="s">
        <v>3269</v>
      </c>
      <c r="C442" s="185" t="s">
        <v>3270</v>
      </c>
      <c r="D442" s="176" t="s">
        <v>856</v>
      </c>
      <c r="E442" s="177">
        <v>2</v>
      </c>
      <c r="F442" s="178"/>
      <c r="G442" s="179">
        <f>ROUND(E442*F442,2)</f>
        <v>0</v>
      </c>
      <c r="H442" s="178"/>
      <c r="I442" s="179">
        <f>ROUND(E442*H442,2)</f>
        <v>0</v>
      </c>
      <c r="J442" s="178"/>
      <c r="K442" s="179">
        <f>ROUND(E442*J442,2)</f>
        <v>0</v>
      </c>
      <c r="L442" s="179">
        <v>21</v>
      </c>
      <c r="M442" s="179">
        <f>G442*(1+L442/100)</f>
        <v>0</v>
      </c>
      <c r="N442" s="179">
        <v>0</v>
      </c>
      <c r="O442" s="179">
        <f>ROUND(E442*N442,2)</f>
        <v>0</v>
      </c>
      <c r="P442" s="179">
        <v>0</v>
      </c>
      <c r="Q442" s="179">
        <f>ROUND(E442*P442,2)</f>
        <v>0</v>
      </c>
      <c r="R442" s="179"/>
      <c r="S442" s="179" t="s">
        <v>322</v>
      </c>
      <c r="T442" s="180" t="s">
        <v>291</v>
      </c>
      <c r="U442" s="160">
        <v>0</v>
      </c>
      <c r="V442" s="160">
        <f>ROUND(E442*U442,2)</f>
        <v>0</v>
      </c>
      <c r="W442" s="160"/>
      <c r="X442" s="150"/>
      <c r="Y442" s="150"/>
      <c r="Z442" s="150"/>
      <c r="AA442" s="150"/>
      <c r="AB442" s="150"/>
      <c r="AC442" s="150"/>
      <c r="AD442" s="150"/>
      <c r="AE442" s="150"/>
      <c r="AF442" s="150"/>
      <c r="AG442" s="150" t="s">
        <v>340</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244" t="s">
        <v>3271</v>
      </c>
      <c r="D443" s="245"/>
      <c r="E443" s="245"/>
      <c r="F443" s="245"/>
      <c r="G443" s="245"/>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294</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55" t="s">
        <v>3166</v>
      </c>
      <c r="D444" s="256"/>
      <c r="E444" s="256"/>
      <c r="F444" s="256"/>
      <c r="G444" s="256"/>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294</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255" t="s">
        <v>3272</v>
      </c>
      <c r="D445" s="256"/>
      <c r="E445" s="256"/>
      <c r="F445" s="256"/>
      <c r="G445" s="256"/>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294</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55" t="s">
        <v>3273</v>
      </c>
      <c r="D446" s="256"/>
      <c r="E446" s="256"/>
      <c r="F446" s="256"/>
      <c r="G446" s="256"/>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294</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255" t="s">
        <v>3274</v>
      </c>
      <c r="D447" s="256"/>
      <c r="E447" s="256"/>
      <c r="F447" s="256"/>
      <c r="G447" s="256"/>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294</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55" t="s">
        <v>3275</v>
      </c>
      <c r="D448" s="256"/>
      <c r="E448" s="256"/>
      <c r="F448" s="256"/>
      <c r="G448" s="256"/>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294</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255" t="s">
        <v>3276</v>
      </c>
      <c r="D449" s="256"/>
      <c r="E449" s="256"/>
      <c r="F449" s="256"/>
      <c r="G449" s="256"/>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294</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55" t="s">
        <v>3277</v>
      </c>
      <c r="D450" s="256"/>
      <c r="E450" s="256"/>
      <c r="F450" s="256"/>
      <c r="G450" s="256"/>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294</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55" t="s">
        <v>3278</v>
      </c>
      <c r="D451" s="256"/>
      <c r="E451" s="256"/>
      <c r="F451" s="256"/>
      <c r="G451" s="256"/>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294</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255" t="s">
        <v>3279</v>
      </c>
      <c r="D452" s="256"/>
      <c r="E452" s="256"/>
      <c r="F452" s="256"/>
      <c r="G452" s="256"/>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294</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ht="22.5" outlineLevel="1" x14ac:dyDescent="0.2">
      <c r="A453" s="157"/>
      <c r="B453" s="158"/>
      <c r="C453" s="255" t="s">
        <v>3280</v>
      </c>
      <c r="D453" s="256"/>
      <c r="E453" s="256"/>
      <c r="F453" s="256"/>
      <c r="G453" s="256"/>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294</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81" t="str">
        <f>C453</f>
        <v xml:space="preserve">            funkce částečného otevření pro průchod personálu a plné otevření pro průjezd pacienta vč. ovládacích tlačítek ze strany chodby a operačního sálu</v>
      </c>
      <c r="BB453" s="150"/>
      <c r="BC453" s="150"/>
      <c r="BD453" s="150"/>
      <c r="BE453" s="150"/>
      <c r="BF453" s="150"/>
      <c r="BG453" s="150"/>
      <c r="BH453" s="150"/>
    </row>
    <row r="454" spans="1:60" outlineLevel="1" x14ac:dyDescent="0.2">
      <c r="A454" s="157"/>
      <c r="B454" s="158"/>
      <c r="C454" s="255" t="s">
        <v>3281</v>
      </c>
      <c r="D454" s="256"/>
      <c r="E454" s="256"/>
      <c r="F454" s="256"/>
      <c r="G454" s="256"/>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294</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55" t="s">
        <v>3282</v>
      </c>
      <c r="D455" s="256"/>
      <c r="E455" s="256"/>
      <c r="F455" s="256"/>
      <c r="G455" s="256"/>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294</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55" t="s">
        <v>3283</v>
      </c>
      <c r="D456" s="256"/>
      <c r="E456" s="256"/>
      <c r="F456" s="256"/>
      <c r="G456" s="256"/>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294</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55" t="s">
        <v>3284</v>
      </c>
      <c r="D457" s="256"/>
      <c r="E457" s="256"/>
      <c r="F457" s="256"/>
      <c r="G457" s="256"/>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294</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ht="22.5" outlineLevel="1" x14ac:dyDescent="0.2">
      <c r="A458" s="157"/>
      <c r="B458" s="158"/>
      <c r="C458" s="255" t="s">
        <v>3285</v>
      </c>
      <c r="D458" s="256"/>
      <c r="E458" s="256"/>
      <c r="F458" s="256"/>
      <c r="G458" s="256"/>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294</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81" t="str">
        <f>C458</f>
        <v xml:space="preserve">                                KRYT POJEZDU - ANTIBAKTERIÁLNÍ PRÁŠKOVÁ BARVA S VRSTVOU TLOUŠŤKY 60 - 100 µM V BAREVNÉ ÚPRAVĚ V ODSTÍNU NCS DLE BAREVNÉHO ŘEŠENÍ</v>
      </c>
      <c r="BB458" s="150"/>
      <c r="BC458" s="150"/>
      <c r="BD458" s="150"/>
      <c r="BE458" s="150"/>
      <c r="BF458" s="150"/>
      <c r="BG458" s="150"/>
      <c r="BH458" s="150"/>
    </row>
    <row r="459" spans="1:60" outlineLevel="1" x14ac:dyDescent="0.2">
      <c r="A459" s="157"/>
      <c r="B459" s="158"/>
      <c r="C459" s="255" t="s">
        <v>3286</v>
      </c>
      <c r="D459" s="256"/>
      <c r="E459" s="256"/>
      <c r="F459" s="256"/>
      <c r="G459" s="256"/>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294</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ht="22.5" outlineLevel="1" x14ac:dyDescent="0.2">
      <c r="A460" s="157"/>
      <c r="B460" s="158"/>
      <c r="C460" s="255" t="s">
        <v>3287</v>
      </c>
      <c r="D460" s="256"/>
      <c r="E460" s="256"/>
      <c r="F460" s="256"/>
      <c r="G460" s="256"/>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294</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81" t="str">
        <f>C460</f>
        <v>Pozn.Pokud bude vzájemná vzdálenost pojezdů sousedících dveří na stejné straně stěny menší než 300mm, bude kryt pojezdu těchto dveří proveden společný pro  oboje dveře</v>
      </c>
      <c r="BB460" s="150"/>
      <c r="BC460" s="150"/>
      <c r="BD460" s="150"/>
      <c r="BE460" s="150"/>
      <c r="BF460" s="150"/>
      <c r="BG460" s="150"/>
      <c r="BH460" s="150"/>
    </row>
    <row r="461" spans="1:60" outlineLevel="1" x14ac:dyDescent="0.2">
      <c r="A461" s="157"/>
      <c r="B461" s="158"/>
      <c r="C461" s="186" t="s">
        <v>3079</v>
      </c>
      <c r="D461" s="165"/>
      <c r="E461" s="166"/>
      <c r="F461" s="160"/>
      <c r="G461" s="160"/>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315</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186" t="s">
        <v>3288</v>
      </c>
      <c r="D462" s="165"/>
      <c r="E462" s="166">
        <v>2</v>
      </c>
      <c r="F462" s="160"/>
      <c r="G462" s="160"/>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315</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46"/>
      <c r="D463" s="247"/>
      <c r="E463" s="247"/>
      <c r="F463" s="247"/>
      <c r="G463" s="247"/>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295</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ht="22.5" outlineLevel="1" x14ac:dyDescent="0.2">
      <c r="A464" s="174">
        <v>44</v>
      </c>
      <c r="B464" s="175" t="s">
        <v>3289</v>
      </c>
      <c r="C464" s="185" t="s">
        <v>3290</v>
      </c>
      <c r="D464" s="176" t="s">
        <v>856</v>
      </c>
      <c r="E464" s="177">
        <v>3</v>
      </c>
      <c r="F464" s="178"/>
      <c r="G464" s="179">
        <f>ROUND(E464*F464,2)</f>
        <v>0</v>
      </c>
      <c r="H464" s="178"/>
      <c r="I464" s="179">
        <f>ROUND(E464*H464,2)</f>
        <v>0</v>
      </c>
      <c r="J464" s="178"/>
      <c r="K464" s="179">
        <f>ROUND(E464*J464,2)</f>
        <v>0</v>
      </c>
      <c r="L464" s="179">
        <v>21</v>
      </c>
      <c r="M464" s="179">
        <f>G464*(1+L464/100)</f>
        <v>0</v>
      </c>
      <c r="N464" s="179">
        <v>0</v>
      </c>
      <c r="O464" s="179">
        <f>ROUND(E464*N464,2)</f>
        <v>0</v>
      </c>
      <c r="P464" s="179">
        <v>0</v>
      </c>
      <c r="Q464" s="179">
        <f>ROUND(E464*P464,2)</f>
        <v>0</v>
      </c>
      <c r="R464" s="179"/>
      <c r="S464" s="179" t="s">
        <v>322</v>
      </c>
      <c r="T464" s="180" t="s">
        <v>291</v>
      </c>
      <c r="U464" s="160">
        <v>0</v>
      </c>
      <c r="V464" s="160">
        <f>ROUND(E464*U464,2)</f>
        <v>0</v>
      </c>
      <c r="W464" s="160"/>
      <c r="X464" s="150"/>
      <c r="Y464" s="150"/>
      <c r="Z464" s="150"/>
      <c r="AA464" s="150"/>
      <c r="AB464" s="150"/>
      <c r="AC464" s="150"/>
      <c r="AD464" s="150"/>
      <c r="AE464" s="150"/>
      <c r="AF464" s="150"/>
      <c r="AG464" s="150" t="s">
        <v>340</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44" t="s">
        <v>3271</v>
      </c>
      <c r="D465" s="245"/>
      <c r="E465" s="245"/>
      <c r="F465" s="245"/>
      <c r="G465" s="245"/>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294</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255" t="s">
        <v>3166</v>
      </c>
      <c r="D466" s="256"/>
      <c r="E466" s="256"/>
      <c r="F466" s="256"/>
      <c r="G466" s="256"/>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294</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55" t="s">
        <v>3272</v>
      </c>
      <c r="D467" s="256"/>
      <c r="E467" s="256"/>
      <c r="F467" s="256"/>
      <c r="G467" s="256"/>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294</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255" t="s">
        <v>3291</v>
      </c>
      <c r="D468" s="256"/>
      <c r="E468" s="256"/>
      <c r="F468" s="256"/>
      <c r="G468" s="256"/>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294</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55" t="s">
        <v>3292</v>
      </c>
      <c r="D469" s="256"/>
      <c r="E469" s="256"/>
      <c r="F469" s="256"/>
      <c r="G469" s="256"/>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294</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255" t="s">
        <v>3293</v>
      </c>
      <c r="D470" s="256"/>
      <c r="E470" s="256"/>
      <c r="F470" s="256"/>
      <c r="G470" s="256"/>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294</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55" t="s">
        <v>3294</v>
      </c>
      <c r="D471" s="256"/>
      <c r="E471" s="256"/>
      <c r="F471" s="256"/>
      <c r="G471" s="256"/>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294</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255" t="s">
        <v>3277</v>
      </c>
      <c r="D472" s="256"/>
      <c r="E472" s="256"/>
      <c r="F472" s="256"/>
      <c r="G472" s="256"/>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294</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55" t="s">
        <v>3295</v>
      </c>
      <c r="D473" s="256"/>
      <c r="E473" s="256"/>
      <c r="F473" s="256"/>
      <c r="G473" s="256"/>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294</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255" t="s">
        <v>3279</v>
      </c>
      <c r="D474" s="256"/>
      <c r="E474" s="256"/>
      <c r="F474" s="256"/>
      <c r="G474" s="256"/>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294</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ht="22.5" outlineLevel="1" x14ac:dyDescent="0.2">
      <c r="A475" s="157"/>
      <c r="B475" s="158"/>
      <c r="C475" s="255" t="s">
        <v>3296</v>
      </c>
      <c r="D475" s="256"/>
      <c r="E475" s="256"/>
      <c r="F475" s="256"/>
      <c r="G475" s="256"/>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294</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81" t="str">
        <f>C475</f>
        <v xml:space="preserve">            funkce částečného otevření pro průchod personálu a plné otevření pro průjezd pacienta vč. ovládacích tlačítek ze strany mytí a operačního sálu</v>
      </c>
      <c r="BB475" s="150"/>
      <c r="BC475" s="150"/>
      <c r="BD475" s="150"/>
      <c r="BE475" s="150"/>
      <c r="BF475" s="150"/>
      <c r="BG475" s="150"/>
      <c r="BH475" s="150"/>
    </row>
    <row r="476" spans="1:60" outlineLevel="1" x14ac:dyDescent="0.2">
      <c r="A476" s="157"/>
      <c r="B476" s="158"/>
      <c r="C476" s="255" t="s">
        <v>3281</v>
      </c>
      <c r="D476" s="256"/>
      <c r="E476" s="256"/>
      <c r="F476" s="256"/>
      <c r="G476" s="256"/>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294</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55" t="s">
        <v>3282</v>
      </c>
      <c r="D477" s="256"/>
      <c r="E477" s="256"/>
      <c r="F477" s="256"/>
      <c r="G477" s="256"/>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294</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255" t="s">
        <v>3297</v>
      </c>
      <c r="D478" s="256"/>
      <c r="E478" s="256"/>
      <c r="F478" s="256"/>
      <c r="G478" s="256"/>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294</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55" t="s">
        <v>3284</v>
      </c>
      <c r="D479" s="256"/>
      <c r="E479" s="256"/>
      <c r="F479" s="256"/>
      <c r="G479" s="256"/>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294</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ht="22.5" outlineLevel="1" x14ac:dyDescent="0.2">
      <c r="A480" s="157"/>
      <c r="B480" s="158"/>
      <c r="C480" s="255" t="s">
        <v>3285</v>
      </c>
      <c r="D480" s="256"/>
      <c r="E480" s="256"/>
      <c r="F480" s="256"/>
      <c r="G480" s="256"/>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294</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81" t="str">
        <f>C480</f>
        <v xml:space="preserve">                                KRYT POJEZDU - ANTIBAKTERIÁLNÍ PRÁŠKOVÁ BARVA S VRSTVOU TLOUŠŤKY 60 - 100 µM V BAREVNÉ ÚPRAVĚ V ODSTÍNU NCS DLE BAREVNÉHO ŘEŠENÍ</v>
      </c>
      <c r="BB480" s="150"/>
      <c r="BC480" s="150"/>
      <c r="BD480" s="150"/>
      <c r="BE480" s="150"/>
      <c r="BF480" s="150"/>
      <c r="BG480" s="150"/>
      <c r="BH480" s="150"/>
    </row>
    <row r="481" spans="1:60" ht="22.5" outlineLevel="1" x14ac:dyDescent="0.2">
      <c r="A481" s="157"/>
      <c r="B481" s="158"/>
      <c r="C481" s="255" t="s">
        <v>3287</v>
      </c>
      <c r="D481" s="256"/>
      <c r="E481" s="256"/>
      <c r="F481" s="256"/>
      <c r="G481" s="256"/>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294</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81" t="str">
        <f>C481</f>
        <v>Pozn.Pokud bude vzájemná vzdálenost pojezdů sousedících dveří na stejné straně stěny menší než 300mm, bude kryt pojezdu těchto dveří proveden společný pro  oboje dveře</v>
      </c>
      <c r="BB481" s="150"/>
      <c r="BC481" s="150"/>
      <c r="BD481" s="150"/>
      <c r="BE481" s="150"/>
      <c r="BF481" s="150"/>
      <c r="BG481" s="150"/>
      <c r="BH481" s="150"/>
    </row>
    <row r="482" spans="1:60" outlineLevel="1" x14ac:dyDescent="0.2">
      <c r="A482" s="157"/>
      <c r="B482" s="158"/>
      <c r="C482" s="186" t="s">
        <v>3079</v>
      </c>
      <c r="D482" s="165"/>
      <c r="E482" s="166"/>
      <c r="F482" s="160"/>
      <c r="G482" s="160"/>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315</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186" t="s">
        <v>3298</v>
      </c>
      <c r="D483" s="165"/>
      <c r="E483" s="166">
        <v>3</v>
      </c>
      <c r="F483" s="160"/>
      <c r="G483" s="160"/>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315</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46"/>
      <c r="D484" s="247"/>
      <c r="E484" s="247"/>
      <c r="F484" s="247"/>
      <c r="G484" s="247"/>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295</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74">
        <v>45</v>
      </c>
      <c r="B485" s="175" t="s">
        <v>3299</v>
      </c>
      <c r="C485" s="185" t="s">
        <v>3300</v>
      </c>
      <c r="D485" s="176" t="s">
        <v>856</v>
      </c>
      <c r="E485" s="177">
        <v>2</v>
      </c>
      <c r="F485" s="178"/>
      <c r="G485" s="179">
        <f>ROUND(E485*F485,2)</f>
        <v>0</v>
      </c>
      <c r="H485" s="178"/>
      <c r="I485" s="179">
        <f>ROUND(E485*H485,2)</f>
        <v>0</v>
      </c>
      <c r="J485" s="178"/>
      <c r="K485" s="179">
        <f>ROUND(E485*J485,2)</f>
        <v>0</v>
      </c>
      <c r="L485" s="179">
        <v>21</v>
      </c>
      <c r="M485" s="179">
        <f>G485*(1+L485/100)</f>
        <v>0</v>
      </c>
      <c r="N485" s="179">
        <v>0</v>
      </c>
      <c r="O485" s="179">
        <f>ROUND(E485*N485,2)</f>
        <v>0</v>
      </c>
      <c r="P485" s="179">
        <v>0</v>
      </c>
      <c r="Q485" s="179">
        <f>ROUND(E485*P485,2)</f>
        <v>0</v>
      </c>
      <c r="R485" s="179"/>
      <c r="S485" s="179" t="s">
        <v>322</v>
      </c>
      <c r="T485" s="180" t="s">
        <v>291</v>
      </c>
      <c r="U485" s="160">
        <v>0</v>
      </c>
      <c r="V485" s="160">
        <f>ROUND(E485*U485,2)</f>
        <v>0</v>
      </c>
      <c r="W485" s="160"/>
      <c r="X485" s="150"/>
      <c r="Y485" s="150"/>
      <c r="Z485" s="150"/>
      <c r="AA485" s="150"/>
      <c r="AB485" s="150"/>
      <c r="AC485" s="150"/>
      <c r="AD485" s="150"/>
      <c r="AE485" s="150"/>
      <c r="AF485" s="150"/>
      <c r="AG485" s="150" t="s">
        <v>340</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244" t="s">
        <v>3271</v>
      </c>
      <c r="D486" s="245"/>
      <c r="E486" s="245"/>
      <c r="F486" s="245"/>
      <c r="G486" s="245"/>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294</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55" t="s">
        <v>3166</v>
      </c>
      <c r="D487" s="256"/>
      <c r="E487" s="256"/>
      <c r="F487" s="256"/>
      <c r="G487" s="256"/>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294</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255" t="s">
        <v>3272</v>
      </c>
      <c r="D488" s="256"/>
      <c r="E488" s="256"/>
      <c r="F488" s="256"/>
      <c r="G488" s="256"/>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294</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55" t="s">
        <v>3273</v>
      </c>
      <c r="D489" s="256"/>
      <c r="E489" s="256"/>
      <c r="F489" s="256"/>
      <c r="G489" s="256"/>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294</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255" t="s">
        <v>3274</v>
      </c>
      <c r="D490" s="256"/>
      <c r="E490" s="256"/>
      <c r="F490" s="256"/>
      <c r="G490" s="256"/>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294</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55" t="s">
        <v>3275</v>
      </c>
      <c r="D491" s="256"/>
      <c r="E491" s="256"/>
      <c r="F491" s="256"/>
      <c r="G491" s="256"/>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294</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55" t="s">
        <v>3276</v>
      </c>
      <c r="D492" s="256"/>
      <c r="E492" s="256"/>
      <c r="F492" s="256"/>
      <c r="G492" s="256"/>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294</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55" t="s">
        <v>3301</v>
      </c>
      <c r="D493" s="256"/>
      <c r="E493" s="256"/>
      <c r="F493" s="256"/>
      <c r="G493" s="256"/>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294</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255" t="s">
        <v>3278</v>
      </c>
      <c r="D494" s="256"/>
      <c r="E494" s="256"/>
      <c r="F494" s="256"/>
      <c r="G494" s="256"/>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294</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55" t="s">
        <v>3279</v>
      </c>
      <c r="D495" s="256"/>
      <c r="E495" s="256"/>
      <c r="F495" s="256"/>
      <c r="G495" s="256"/>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294</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ht="22.5" outlineLevel="1" x14ac:dyDescent="0.2">
      <c r="A496" s="157"/>
      <c r="B496" s="158"/>
      <c r="C496" s="255" t="s">
        <v>3280</v>
      </c>
      <c r="D496" s="256"/>
      <c r="E496" s="256"/>
      <c r="F496" s="256"/>
      <c r="G496" s="256"/>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294</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81" t="str">
        <f>C496</f>
        <v xml:space="preserve">            funkce částečného otevření pro průchod personálu a plné otevření pro průjezd pacienta vč. ovládacích tlačítek ze strany chodby a operačního sálu</v>
      </c>
      <c r="BB496" s="150"/>
      <c r="BC496" s="150"/>
      <c r="BD496" s="150"/>
      <c r="BE496" s="150"/>
      <c r="BF496" s="150"/>
      <c r="BG496" s="150"/>
      <c r="BH496" s="150"/>
    </row>
    <row r="497" spans="1:60" outlineLevel="1" x14ac:dyDescent="0.2">
      <c r="A497" s="157"/>
      <c r="B497" s="158"/>
      <c r="C497" s="255" t="s">
        <v>3281</v>
      </c>
      <c r="D497" s="256"/>
      <c r="E497" s="256"/>
      <c r="F497" s="256"/>
      <c r="G497" s="256"/>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294</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55" t="s">
        <v>3282</v>
      </c>
      <c r="D498" s="256"/>
      <c r="E498" s="256"/>
      <c r="F498" s="256"/>
      <c r="G498" s="256"/>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294</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55" t="s">
        <v>3283</v>
      </c>
      <c r="D499" s="256"/>
      <c r="E499" s="256"/>
      <c r="F499" s="256"/>
      <c r="G499" s="256"/>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294</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255" t="s">
        <v>3302</v>
      </c>
      <c r="D500" s="256"/>
      <c r="E500" s="256"/>
      <c r="F500" s="256"/>
      <c r="G500" s="256"/>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294</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ht="22.5" outlineLevel="1" x14ac:dyDescent="0.2">
      <c r="A501" s="157"/>
      <c r="B501" s="158"/>
      <c r="C501" s="255" t="s">
        <v>3303</v>
      </c>
      <c r="D501" s="256"/>
      <c r="E501" s="256"/>
      <c r="F501" s="256"/>
      <c r="G501" s="256"/>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294</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81" t="str">
        <f>C501</f>
        <v xml:space="preserve">                                 KRYT POJEZDU - ANTIBAKTERIÁLNÍ PRÁŠKOVÁ BARVA S VRSTVOU TLOUŠŤKY 60 - 100 µM V BAREVNÉ ÚPRAVĚ V ODSTÍNU NCS DLE  BAREVNÉHO ŘEŠENÍ"</v>
      </c>
      <c r="BB501" s="150"/>
      <c r="BC501" s="150"/>
      <c r="BD501" s="150"/>
      <c r="BE501" s="150"/>
      <c r="BF501" s="150"/>
      <c r="BG501" s="150"/>
      <c r="BH501" s="150"/>
    </row>
    <row r="502" spans="1:60" outlineLevel="1" x14ac:dyDescent="0.2">
      <c r="A502" s="157"/>
      <c r="B502" s="158"/>
      <c r="C502" s="255" t="s">
        <v>3286</v>
      </c>
      <c r="D502" s="256"/>
      <c r="E502" s="256"/>
      <c r="F502" s="256"/>
      <c r="G502" s="256"/>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294</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ht="22.5" outlineLevel="1" x14ac:dyDescent="0.2">
      <c r="A503" s="157"/>
      <c r="B503" s="158"/>
      <c r="C503" s="255" t="s">
        <v>3287</v>
      </c>
      <c r="D503" s="256"/>
      <c r="E503" s="256"/>
      <c r="F503" s="256"/>
      <c r="G503" s="256"/>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294</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81" t="str">
        <f>C503</f>
        <v>Pozn.Pokud bude vzájemná vzdálenost pojezdů sousedících dveří na stejné straně stěny menší než 300mm, bude kryt pojezdu těchto dveří proveden společný pro  oboje dveře</v>
      </c>
      <c r="BB503" s="150"/>
      <c r="BC503" s="150"/>
      <c r="BD503" s="150"/>
      <c r="BE503" s="150"/>
      <c r="BF503" s="150"/>
      <c r="BG503" s="150"/>
      <c r="BH503" s="150"/>
    </row>
    <row r="504" spans="1:60" outlineLevel="1" x14ac:dyDescent="0.2">
      <c r="A504" s="157"/>
      <c r="B504" s="158"/>
      <c r="C504" s="186" t="s">
        <v>3079</v>
      </c>
      <c r="D504" s="165"/>
      <c r="E504" s="166"/>
      <c r="F504" s="160"/>
      <c r="G504" s="160"/>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315</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186" t="s">
        <v>3304</v>
      </c>
      <c r="D505" s="165"/>
      <c r="E505" s="166">
        <v>2</v>
      </c>
      <c r="F505" s="160"/>
      <c r="G505" s="160"/>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315</v>
      </c>
      <c r="AH505" s="150">
        <v>0</v>
      </c>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46"/>
      <c r="D506" s="247"/>
      <c r="E506" s="247"/>
      <c r="F506" s="247"/>
      <c r="G506" s="247"/>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295</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ht="22.5" outlineLevel="1" x14ac:dyDescent="0.2">
      <c r="A507" s="174">
        <v>46</v>
      </c>
      <c r="B507" s="175" t="s">
        <v>3305</v>
      </c>
      <c r="C507" s="185" t="s">
        <v>3306</v>
      </c>
      <c r="D507" s="176" t="s">
        <v>856</v>
      </c>
      <c r="E507" s="177">
        <v>3</v>
      </c>
      <c r="F507" s="178"/>
      <c r="G507" s="179">
        <f>ROUND(E507*F507,2)</f>
        <v>0</v>
      </c>
      <c r="H507" s="178"/>
      <c r="I507" s="179">
        <f>ROUND(E507*H507,2)</f>
        <v>0</v>
      </c>
      <c r="J507" s="178"/>
      <c r="K507" s="179">
        <f>ROUND(E507*J507,2)</f>
        <v>0</v>
      </c>
      <c r="L507" s="179">
        <v>21</v>
      </c>
      <c r="M507" s="179">
        <f>G507*(1+L507/100)</f>
        <v>0</v>
      </c>
      <c r="N507" s="179">
        <v>0</v>
      </c>
      <c r="O507" s="179">
        <f>ROUND(E507*N507,2)</f>
        <v>0</v>
      </c>
      <c r="P507" s="179">
        <v>0</v>
      </c>
      <c r="Q507" s="179">
        <f>ROUND(E507*P507,2)</f>
        <v>0</v>
      </c>
      <c r="R507" s="179"/>
      <c r="S507" s="179" t="s">
        <v>322</v>
      </c>
      <c r="T507" s="180" t="s">
        <v>291</v>
      </c>
      <c r="U507" s="160">
        <v>0</v>
      </c>
      <c r="V507" s="160">
        <f>ROUND(E507*U507,2)</f>
        <v>0</v>
      </c>
      <c r="W507" s="160"/>
      <c r="X507" s="150"/>
      <c r="Y507" s="150"/>
      <c r="Z507" s="150"/>
      <c r="AA507" s="150"/>
      <c r="AB507" s="150"/>
      <c r="AC507" s="150"/>
      <c r="AD507" s="150"/>
      <c r="AE507" s="150"/>
      <c r="AF507" s="150"/>
      <c r="AG507" s="150" t="s">
        <v>340</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44" t="s">
        <v>3271</v>
      </c>
      <c r="D508" s="245"/>
      <c r="E508" s="245"/>
      <c r="F508" s="245"/>
      <c r="G508" s="245"/>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294</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55" t="s">
        <v>3307</v>
      </c>
      <c r="D509" s="256"/>
      <c r="E509" s="256"/>
      <c r="F509" s="256"/>
      <c r="G509" s="256"/>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294</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255" t="s">
        <v>3272</v>
      </c>
      <c r="D510" s="256"/>
      <c r="E510" s="256"/>
      <c r="F510" s="256"/>
      <c r="G510" s="256"/>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294</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55" t="s">
        <v>3291</v>
      </c>
      <c r="D511" s="256"/>
      <c r="E511" s="256"/>
      <c r="F511" s="256"/>
      <c r="G511" s="256"/>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294</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255" t="s">
        <v>3292</v>
      </c>
      <c r="D512" s="256"/>
      <c r="E512" s="256"/>
      <c r="F512" s="256"/>
      <c r="G512" s="256"/>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294</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55" t="s">
        <v>3293</v>
      </c>
      <c r="D513" s="256"/>
      <c r="E513" s="256"/>
      <c r="F513" s="256"/>
      <c r="G513" s="256"/>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294</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255" t="s">
        <v>3294</v>
      </c>
      <c r="D514" s="256"/>
      <c r="E514" s="256"/>
      <c r="F514" s="256"/>
      <c r="G514" s="256"/>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294</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55" t="s">
        <v>3301</v>
      </c>
      <c r="D515" s="256"/>
      <c r="E515" s="256"/>
      <c r="F515" s="256"/>
      <c r="G515" s="256"/>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294</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57"/>
      <c r="B516" s="158"/>
      <c r="C516" s="255" t="s">
        <v>3295</v>
      </c>
      <c r="D516" s="256"/>
      <c r="E516" s="256"/>
      <c r="F516" s="256"/>
      <c r="G516" s="256"/>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294</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255" t="s">
        <v>3279</v>
      </c>
      <c r="D517" s="256"/>
      <c r="E517" s="256"/>
      <c r="F517" s="256"/>
      <c r="G517" s="256"/>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294</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ht="22.5" outlineLevel="1" x14ac:dyDescent="0.2">
      <c r="A518" s="157"/>
      <c r="B518" s="158"/>
      <c r="C518" s="255" t="s">
        <v>3296</v>
      </c>
      <c r="D518" s="256"/>
      <c r="E518" s="256"/>
      <c r="F518" s="256"/>
      <c r="G518" s="256"/>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294</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81" t="str">
        <f>C518</f>
        <v xml:space="preserve">            funkce částečného otevření pro průchod personálu a plné otevření pro průjezd pacienta vč. ovládacích tlačítek ze strany mytí a operačního sálu</v>
      </c>
      <c r="BB518" s="150"/>
      <c r="BC518" s="150"/>
      <c r="BD518" s="150"/>
      <c r="BE518" s="150"/>
      <c r="BF518" s="150"/>
      <c r="BG518" s="150"/>
      <c r="BH518" s="150"/>
    </row>
    <row r="519" spans="1:60" outlineLevel="1" x14ac:dyDescent="0.2">
      <c r="A519" s="157"/>
      <c r="B519" s="158"/>
      <c r="C519" s="255" t="s">
        <v>3281</v>
      </c>
      <c r="D519" s="256"/>
      <c r="E519" s="256"/>
      <c r="F519" s="256"/>
      <c r="G519" s="256"/>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294</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255" t="s">
        <v>3282</v>
      </c>
      <c r="D520" s="256"/>
      <c r="E520" s="256"/>
      <c r="F520" s="256"/>
      <c r="G520" s="256"/>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294</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255" t="s">
        <v>3308</v>
      </c>
      <c r="D521" s="256"/>
      <c r="E521" s="256"/>
      <c r="F521" s="256"/>
      <c r="G521" s="256"/>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294</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55" t="s">
        <v>3302</v>
      </c>
      <c r="D522" s="256"/>
      <c r="E522" s="256"/>
      <c r="F522" s="256"/>
      <c r="G522" s="256"/>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294</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ht="22.5" outlineLevel="1" x14ac:dyDescent="0.2">
      <c r="A523" s="157"/>
      <c r="B523" s="158"/>
      <c r="C523" s="255" t="s">
        <v>3303</v>
      </c>
      <c r="D523" s="256"/>
      <c r="E523" s="256"/>
      <c r="F523" s="256"/>
      <c r="G523" s="256"/>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294</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81" t="str">
        <f>C523</f>
        <v xml:space="preserve">                                 KRYT POJEZDU - ANTIBAKTERIÁLNÍ PRÁŠKOVÁ BARVA S VRSTVOU TLOUŠŤKY 60 - 100 µM V BAREVNÉ ÚPRAVĚ V ODSTÍNU NCS DLE  BAREVNÉHO ŘEŠENÍ"</v>
      </c>
      <c r="BB523" s="150"/>
      <c r="BC523" s="150"/>
      <c r="BD523" s="150"/>
      <c r="BE523" s="150"/>
      <c r="BF523" s="150"/>
      <c r="BG523" s="150"/>
      <c r="BH523" s="150"/>
    </row>
    <row r="524" spans="1:60" ht="22.5" outlineLevel="1" x14ac:dyDescent="0.2">
      <c r="A524" s="157"/>
      <c r="B524" s="158"/>
      <c r="C524" s="255" t="s">
        <v>3287</v>
      </c>
      <c r="D524" s="256"/>
      <c r="E524" s="256"/>
      <c r="F524" s="256"/>
      <c r="G524" s="256"/>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294</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81" t="str">
        <f>C524</f>
        <v>Pozn.Pokud bude vzájemná vzdálenost pojezdů sousedících dveří na stejné straně stěny menší než 300mm, bude kryt pojezdu těchto dveří proveden společný pro  oboje dveře</v>
      </c>
      <c r="BB524" s="150"/>
      <c r="BC524" s="150"/>
      <c r="BD524" s="150"/>
      <c r="BE524" s="150"/>
      <c r="BF524" s="150"/>
      <c r="BG524" s="150"/>
      <c r="BH524" s="150"/>
    </row>
    <row r="525" spans="1:60" outlineLevel="1" x14ac:dyDescent="0.2">
      <c r="A525" s="157"/>
      <c r="B525" s="158"/>
      <c r="C525" s="186" t="s">
        <v>3079</v>
      </c>
      <c r="D525" s="165"/>
      <c r="E525" s="166"/>
      <c r="F525" s="160"/>
      <c r="G525" s="160"/>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315</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186" t="s">
        <v>3304</v>
      </c>
      <c r="D526" s="165"/>
      <c r="E526" s="166">
        <v>2</v>
      </c>
      <c r="F526" s="160"/>
      <c r="G526" s="160"/>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315</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186" t="s">
        <v>3309</v>
      </c>
      <c r="D527" s="165"/>
      <c r="E527" s="166">
        <v>1</v>
      </c>
      <c r="F527" s="160"/>
      <c r="G527" s="160"/>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315</v>
      </c>
      <c r="AH527" s="150">
        <v>0</v>
      </c>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46"/>
      <c r="D528" s="247"/>
      <c r="E528" s="247"/>
      <c r="F528" s="247"/>
      <c r="G528" s="247"/>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295</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74">
        <v>47</v>
      </c>
      <c r="B529" s="175" t="s">
        <v>3310</v>
      </c>
      <c r="C529" s="185" t="s">
        <v>3311</v>
      </c>
      <c r="D529" s="176" t="s">
        <v>856</v>
      </c>
      <c r="E529" s="177">
        <v>5</v>
      </c>
      <c r="F529" s="178"/>
      <c r="G529" s="179">
        <f>ROUND(E529*F529,2)</f>
        <v>0</v>
      </c>
      <c r="H529" s="178"/>
      <c r="I529" s="179">
        <f>ROUND(E529*H529,2)</f>
        <v>0</v>
      </c>
      <c r="J529" s="178"/>
      <c r="K529" s="179">
        <f>ROUND(E529*J529,2)</f>
        <v>0</v>
      </c>
      <c r="L529" s="179">
        <v>21</v>
      </c>
      <c r="M529" s="179">
        <f>G529*(1+L529/100)</f>
        <v>0</v>
      </c>
      <c r="N529" s="179">
        <v>0</v>
      </c>
      <c r="O529" s="179">
        <f>ROUND(E529*N529,2)</f>
        <v>0</v>
      </c>
      <c r="P529" s="179">
        <v>0</v>
      </c>
      <c r="Q529" s="179">
        <f>ROUND(E529*P529,2)</f>
        <v>0</v>
      </c>
      <c r="R529" s="179"/>
      <c r="S529" s="179" t="s">
        <v>322</v>
      </c>
      <c r="T529" s="180" t="s">
        <v>291</v>
      </c>
      <c r="U529" s="160">
        <v>0</v>
      </c>
      <c r="V529" s="160">
        <f>ROUND(E529*U529,2)</f>
        <v>0</v>
      </c>
      <c r="W529" s="160"/>
      <c r="X529" s="150"/>
      <c r="Y529" s="150"/>
      <c r="Z529" s="150"/>
      <c r="AA529" s="150"/>
      <c r="AB529" s="150"/>
      <c r="AC529" s="150"/>
      <c r="AD529" s="150"/>
      <c r="AE529" s="150"/>
      <c r="AF529" s="150"/>
      <c r="AG529" s="150" t="s">
        <v>340</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244" t="s">
        <v>3271</v>
      </c>
      <c r="D530" s="245"/>
      <c r="E530" s="245"/>
      <c r="F530" s="245"/>
      <c r="G530" s="245"/>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294</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255" t="s">
        <v>3166</v>
      </c>
      <c r="D531" s="256"/>
      <c r="E531" s="256"/>
      <c r="F531" s="256"/>
      <c r="G531" s="256"/>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294</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255" t="s">
        <v>3272</v>
      </c>
      <c r="D532" s="256"/>
      <c r="E532" s="256"/>
      <c r="F532" s="256"/>
      <c r="G532" s="256"/>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294</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255" t="s">
        <v>3273</v>
      </c>
      <c r="D533" s="256"/>
      <c r="E533" s="256"/>
      <c r="F533" s="256"/>
      <c r="G533" s="256"/>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294</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55" t="s">
        <v>3274</v>
      </c>
      <c r="D534" s="256"/>
      <c r="E534" s="256"/>
      <c r="F534" s="256"/>
      <c r="G534" s="256"/>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294</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255" t="s">
        <v>3312</v>
      </c>
      <c r="D535" s="256"/>
      <c r="E535" s="256"/>
      <c r="F535" s="256"/>
      <c r="G535" s="256"/>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294</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55" t="s">
        <v>3313</v>
      </c>
      <c r="D536" s="256"/>
      <c r="E536" s="256"/>
      <c r="F536" s="256"/>
      <c r="G536" s="256"/>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294</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255" t="s">
        <v>3301</v>
      </c>
      <c r="D537" s="256"/>
      <c r="E537" s="256"/>
      <c r="F537" s="256"/>
      <c r="G537" s="256"/>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294</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55" t="s">
        <v>3314</v>
      </c>
      <c r="D538" s="256"/>
      <c r="E538" s="256"/>
      <c r="F538" s="256"/>
      <c r="G538" s="256"/>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294</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255" t="s">
        <v>3279</v>
      </c>
      <c r="D539" s="256"/>
      <c r="E539" s="256"/>
      <c r="F539" s="256"/>
      <c r="G539" s="256"/>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294</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ht="22.5" outlineLevel="1" x14ac:dyDescent="0.2">
      <c r="A540" s="157"/>
      <c r="B540" s="158"/>
      <c r="C540" s="255" t="s">
        <v>3296</v>
      </c>
      <c r="D540" s="256"/>
      <c r="E540" s="256"/>
      <c r="F540" s="256"/>
      <c r="G540" s="256"/>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294</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81" t="str">
        <f>C540</f>
        <v xml:space="preserve">            funkce částečného otevření pro průchod personálu a plné otevření pro průjezd pacienta vč. ovládacích tlačítek ze strany mytí a operačního sálu</v>
      </c>
      <c r="BB540" s="150"/>
      <c r="BC540" s="150"/>
      <c r="BD540" s="150"/>
      <c r="BE540" s="150"/>
      <c r="BF540" s="150"/>
      <c r="BG540" s="150"/>
      <c r="BH540" s="150"/>
    </row>
    <row r="541" spans="1:60" outlineLevel="1" x14ac:dyDescent="0.2">
      <c r="A541" s="157"/>
      <c r="B541" s="158"/>
      <c r="C541" s="255" t="s">
        <v>3281</v>
      </c>
      <c r="D541" s="256"/>
      <c r="E541" s="256"/>
      <c r="F541" s="256"/>
      <c r="G541" s="256"/>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294</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255" t="s">
        <v>3282</v>
      </c>
      <c r="D542" s="256"/>
      <c r="E542" s="256"/>
      <c r="F542" s="256"/>
      <c r="G542" s="256"/>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294</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55" t="s">
        <v>3283</v>
      </c>
      <c r="D543" s="256"/>
      <c r="E543" s="256"/>
      <c r="F543" s="256"/>
      <c r="G543" s="256"/>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294</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255" t="s">
        <v>3302</v>
      </c>
      <c r="D544" s="256"/>
      <c r="E544" s="256"/>
      <c r="F544" s="256"/>
      <c r="G544" s="256"/>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294</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ht="22.5" outlineLevel="1" x14ac:dyDescent="0.2">
      <c r="A545" s="157"/>
      <c r="B545" s="158"/>
      <c r="C545" s="255" t="s">
        <v>3315</v>
      </c>
      <c r="D545" s="256"/>
      <c r="E545" s="256"/>
      <c r="F545" s="256"/>
      <c r="G545" s="256"/>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294</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81" t="str">
        <f>C545</f>
        <v xml:space="preserve">                                 KRYT POJEZDU - ANTIBAKTERIÁLNÍ PRÁŠKOVÁ BARVA S VRSTVOU TLOUŠŤKY 60 - 100 µM V BAREVNÉ ÚPRAVĚ V ODSTÍNU NCS DLE   BAREVNÉHO ŘEŠENÍ"</v>
      </c>
      <c r="BB545" s="150"/>
      <c r="BC545" s="150"/>
      <c r="BD545" s="150"/>
      <c r="BE545" s="150"/>
      <c r="BF545" s="150"/>
      <c r="BG545" s="150"/>
      <c r="BH545" s="150"/>
    </row>
    <row r="546" spans="1:60" outlineLevel="1" x14ac:dyDescent="0.2">
      <c r="A546" s="157"/>
      <c r="B546" s="158"/>
      <c r="C546" s="255" t="s">
        <v>3286</v>
      </c>
      <c r="D546" s="256"/>
      <c r="E546" s="256"/>
      <c r="F546" s="256"/>
      <c r="G546" s="256"/>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294</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ht="22.5" outlineLevel="1" x14ac:dyDescent="0.2">
      <c r="A547" s="157"/>
      <c r="B547" s="158"/>
      <c r="C547" s="255" t="s">
        <v>3316</v>
      </c>
      <c r="D547" s="256"/>
      <c r="E547" s="256"/>
      <c r="F547" s="256"/>
      <c r="G547" s="256"/>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294</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81" t="str">
        <f>C547</f>
        <v>Pozn.Pokud bude vzájemná vzdálenost pojezdů sousedících dveří na stejné straně stěny menší než 300mm, bude kryt pojezdu těchto dveří proveden společný pro oboje dveře</v>
      </c>
      <c r="BB547" s="150"/>
      <c r="BC547" s="150"/>
      <c r="BD547" s="150"/>
      <c r="BE547" s="150"/>
      <c r="BF547" s="150"/>
      <c r="BG547" s="150"/>
      <c r="BH547" s="150"/>
    </row>
    <row r="548" spans="1:60" outlineLevel="1" x14ac:dyDescent="0.2">
      <c r="A548" s="157"/>
      <c r="B548" s="158"/>
      <c r="C548" s="186" t="s">
        <v>3079</v>
      </c>
      <c r="D548" s="165"/>
      <c r="E548" s="166"/>
      <c r="F548" s="160"/>
      <c r="G548" s="160"/>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315</v>
      </c>
      <c r="AH548" s="150">
        <v>0</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186" t="s">
        <v>3298</v>
      </c>
      <c r="D549" s="165"/>
      <c r="E549" s="166">
        <v>3</v>
      </c>
      <c r="F549" s="160"/>
      <c r="G549" s="160"/>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315</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186" t="s">
        <v>3288</v>
      </c>
      <c r="D550" s="165"/>
      <c r="E550" s="166">
        <v>2</v>
      </c>
      <c r="F550" s="160"/>
      <c r="G550" s="160"/>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315</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46"/>
      <c r="D551" s="247"/>
      <c r="E551" s="247"/>
      <c r="F551" s="247"/>
      <c r="G551" s="247"/>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295</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ht="22.5" outlineLevel="1" x14ac:dyDescent="0.2">
      <c r="A552" s="174">
        <v>48</v>
      </c>
      <c r="B552" s="175" t="s">
        <v>3317</v>
      </c>
      <c r="C552" s="185" t="s">
        <v>3318</v>
      </c>
      <c r="D552" s="176" t="s">
        <v>856</v>
      </c>
      <c r="E552" s="177">
        <v>3</v>
      </c>
      <c r="F552" s="178"/>
      <c r="G552" s="179">
        <f>ROUND(E552*F552,2)</f>
        <v>0</v>
      </c>
      <c r="H552" s="178"/>
      <c r="I552" s="179">
        <f>ROUND(E552*H552,2)</f>
        <v>0</v>
      </c>
      <c r="J552" s="178"/>
      <c r="K552" s="179">
        <f>ROUND(E552*J552,2)</f>
        <v>0</v>
      </c>
      <c r="L552" s="179">
        <v>21</v>
      </c>
      <c r="M552" s="179">
        <f>G552*(1+L552/100)</f>
        <v>0</v>
      </c>
      <c r="N552" s="179">
        <v>0</v>
      </c>
      <c r="O552" s="179">
        <f>ROUND(E552*N552,2)</f>
        <v>0</v>
      </c>
      <c r="P552" s="179">
        <v>0</v>
      </c>
      <c r="Q552" s="179">
        <f>ROUND(E552*P552,2)</f>
        <v>0</v>
      </c>
      <c r="R552" s="179"/>
      <c r="S552" s="179" t="s">
        <v>322</v>
      </c>
      <c r="T552" s="180" t="s">
        <v>291</v>
      </c>
      <c r="U552" s="160">
        <v>0</v>
      </c>
      <c r="V552" s="160">
        <f>ROUND(E552*U552,2)</f>
        <v>0</v>
      </c>
      <c r="W552" s="160"/>
      <c r="X552" s="150"/>
      <c r="Y552" s="150"/>
      <c r="Z552" s="150"/>
      <c r="AA552" s="150"/>
      <c r="AB552" s="150"/>
      <c r="AC552" s="150"/>
      <c r="AD552" s="150"/>
      <c r="AE552" s="150"/>
      <c r="AF552" s="150"/>
      <c r="AG552" s="150" t="s">
        <v>340</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244" t="s">
        <v>3271</v>
      </c>
      <c r="D553" s="245"/>
      <c r="E553" s="245"/>
      <c r="F553" s="245"/>
      <c r="G553" s="245"/>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294</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55" t="s">
        <v>3166</v>
      </c>
      <c r="D554" s="256"/>
      <c r="E554" s="256"/>
      <c r="F554" s="256"/>
      <c r="G554" s="256"/>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294</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255" t="s">
        <v>3272</v>
      </c>
      <c r="D555" s="256"/>
      <c r="E555" s="256"/>
      <c r="F555" s="256"/>
      <c r="G555" s="256"/>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294</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55" t="s">
        <v>3291</v>
      </c>
      <c r="D556" s="256"/>
      <c r="E556" s="256"/>
      <c r="F556" s="256"/>
      <c r="G556" s="256"/>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294</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255" t="s">
        <v>3292</v>
      </c>
      <c r="D557" s="256"/>
      <c r="E557" s="256"/>
      <c r="F557" s="256"/>
      <c r="G557" s="256"/>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294</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55" t="s">
        <v>3319</v>
      </c>
      <c r="D558" s="256"/>
      <c r="E558" s="256"/>
      <c r="F558" s="256"/>
      <c r="G558" s="256"/>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294</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55" t="s">
        <v>3320</v>
      </c>
      <c r="D559" s="256"/>
      <c r="E559" s="256"/>
      <c r="F559" s="256"/>
      <c r="G559" s="256"/>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294</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255" t="s">
        <v>3301</v>
      </c>
      <c r="D560" s="256"/>
      <c r="E560" s="256"/>
      <c r="F560" s="256"/>
      <c r="G560" s="256"/>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294</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255" t="s">
        <v>3295</v>
      </c>
      <c r="D561" s="256"/>
      <c r="E561" s="256"/>
      <c r="F561" s="256"/>
      <c r="G561" s="256"/>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294</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255" t="s">
        <v>3279</v>
      </c>
      <c r="D562" s="256"/>
      <c r="E562" s="256"/>
      <c r="F562" s="256"/>
      <c r="G562" s="256"/>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294</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ht="22.5" outlineLevel="1" x14ac:dyDescent="0.2">
      <c r="A563" s="157"/>
      <c r="B563" s="158"/>
      <c r="C563" s="255" t="s">
        <v>3296</v>
      </c>
      <c r="D563" s="256"/>
      <c r="E563" s="256"/>
      <c r="F563" s="256"/>
      <c r="G563" s="256"/>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294</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81" t="str">
        <f>C563</f>
        <v xml:space="preserve">            funkce částečného otevření pro průchod personálu a plné otevření pro průjezd pacienta vč. ovládacích tlačítek ze strany mytí a operačního sálu</v>
      </c>
      <c r="BB563" s="150"/>
      <c r="BC563" s="150"/>
      <c r="BD563" s="150"/>
      <c r="BE563" s="150"/>
      <c r="BF563" s="150"/>
      <c r="BG563" s="150"/>
      <c r="BH563" s="150"/>
    </row>
    <row r="564" spans="1:60" outlineLevel="1" x14ac:dyDescent="0.2">
      <c r="A564" s="157"/>
      <c r="B564" s="158"/>
      <c r="C564" s="255" t="s">
        <v>3281</v>
      </c>
      <c r="D564" s="256"/>
      <c r="E564" s="256"/>
      <c r="F564" s="256"/>
      <c r="G564" s="256"/>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294</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255" t="s">
        <v>3282</v>
      </c>
      <c r="D565" s="256"/>
      <c r="E565" s="256"/>
      <c r="F565" s="256"/>
      <c r="G565" s="256"/>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294</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55" t="s">
        <v>3308</v>
      </c>
      <c r="D566" s="256"/>
      <c r="E566" s="256"/>
      <c r="F566" s="256"/>
      <c r="G566" s="256"/>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294</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255" t="s">
        <v>3302</v>
      </c>
      <c r="D567" s="256"/>
      <c r="E567" s="256"/>
      <c r="F567" s="256"/>
      <c r="G567" s="256"/>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294</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ht="22.5" outlineLevel="1" x14ac:dyDescent="0.2">
      <c r="A568" s="157"/>
      <c r="B568" s="158"/>
      <c r="C568" s="255" t="s">
        <v>3303</v>
      </c>
      <c r="D568" s="256"/>
      <c r="E568" s="256"/>
      <c r="F568" s="256"/>
      <c r="G568" s="256"/>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294</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81" t="str">
        <f>C568</f>
        <v xml:space="preserve">                                 KRYT POJEZDU - ANTIBAKTERIÁLNÍ PRÁŠKOVÁ BARVA S VRSTVOU TLOUŠŤKY 60 - 100 µM V BAREVNÉ ÚPRAVĚ V ODSTÍNU NCS DLE  BAREVNÉHO ŘEŠENÍ"</v>
      </c>
      <c r="BB568" s="150"/>
      <c r="BC568" s="150"/>
      <c r="BD568" s="150"/>
      <c r="BE568" s="150"/>
      <c r="BF568" s="150"/>
      <c r="BG568" s="150"/>
      <c r="BH568" s="150"/>
    </row>
    <row r="569" spans="1:60" ht="22.5" outlineLevel="1" x14ac:dyDescent="0.2">
      <c r="A569" s="157"/>
      <c r="B569" s="158"/>
      <c r="C569" s="255" t="s">
        <v>3316</v>
      </c>
      <c r="D569" s="256"/>
      <c r="E569" s="256"/>
      <c r="F569" s="256"/>
      <c r="G569" s="256"/>
      <c r="H569" s="160"/>
      <c r="I569" s="160"/>
      <c r="J569" s="160"/>
      <c r="K569" s="160"/>
      <c r="L569" s="160"/>
      <c r="M569" s="160"/>
      <c r="N569" s="160"/>
      <c r="O569" s="160"/>
      <c r="P569" s="160"/>
      <c r="Q569" s="160"/>
      <c r="R569" s="160"/>
      <c r="S569" s="160"/>
      <c r="T569" s="160"/>
      <c r="U569" s="160"/>
      <c r="V569" s="160"/>
      <c r="W569" s="160"/>
      <c r="X569" s="150"/>
      <c r="Y569" s="150"/>
      <c r="Z569" s="150"/>
      <c r="AA569" s="150"/>
      <c r="AB569" s="150"/>
      <c r="AC569" s="150"/>
      <c r="AD569" s="150"/>
      <c r="AE569" s="150"/>
      <c r="AF569" s="150"/>
      <c r="AG569" s="150" t="s">
        <v>294</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81" t="str">
        <f>C569</f>
        <v>Pozn.Pokud bude vzájemná vzdálenost pojezdů sousedících dveří na stejné straně stěny menší než 300mm, bude kryt pojezdu těchto dveří proveden společný pro oboje dveře</v>
      </c>
      <c r="BB569" s="150"/>
      <c r="BC569" s="150"/>
      <c r="BD569" s="150"/>
      <c r="BE569" s="150"/>
      <c r="BF569" s="150"/>
      <c r="BG569" s="150"/>
      <c r="BH569" s="150"/>
    </row>
    <row r="570" spans="1:60" outlineLevel="1" x14ac:dyDescent="0.2">
      <c r="A570" s="157"/>
      <c r="B570" s="158"/>
      <c r="C570" s="186" t="s">
        <v>3079</v>
      </c>
      <c r="D570" s="165"/>
      <c r="E570" s="166"/>
      <c r="F570" s="160"/>
      <c r="G570" s="160"/>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315</v>
      </c>
      <c r="AH570" s="150">
        <v>0</v>
      </c>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186" t="s">
        <v>3304</v>
      </c>
      <c r="D571" s="165"/>
      <c r="E571" s="166">
        <v>2</v>
      </c>
      <c r="F571" s="160"/>
      <c r="G571" s="160"/>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315</v>
      </c>
      <c r="AH571" s="150">
        <v>0</v>
      </c>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186" t="s">
        <v>3309</v>
      </c>
      <c r="D572" s="165"/>
      <c r="E572" s="166">
        <v>1</v>
      </c>
      <c r="F572" s="160"/>
      <c r="G572" s="160"/>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315</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246"/>
      <c r="D573" s="247"/>
      <c r="E573" s="247"/>
      <c r="F573" s="247"/>
      <c r="G573" s="247"/>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295</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ht="22.5" outlineLevel="1" x14ac:dyDescent="0.2">
      <c r="A574" s="174">
        <v>49</v>
      </c>
      <c r="B574" s="175" t="s">
        <v>3321</v>
      </c>
      <c r="C574" s="185" t="s">
        <v>3322</v>
      </c>
      <c r="D574" s="176" t="s">
        <v>856</v>
      </c>
      <c r="E574" s="177">
        <v>3</v>
      </c>
      <c r="F574" s="178"/>
      <c r="G574" s="179">
        <f>ROUND(E574*F574,2)</f>
        <v>0</v>
      </c>
      <c r="H574" s="178"/>
      <c r="I574" s="179">
        <f>ROUND(E574*H574,2)</f>
        <v>0</v>
      </c>
      <c r="J574" s="178"/>
      <c r="K574" s="179">
        <f>ROUND(E574*J574,2)</f>
        <v>0</v>
      </c>
      <c r="L574" s="179">
        <v>21</v>
      </c>
      <c r="M574" s="179">
        <f>G574*(1+L574/100)</f>
        <v>0</v>
      </c>
      <c r="N574" s="179">
        <v>0</v>
      </c>
      <c r="O574" s="179">
        <f>ROUND(E574*N574,2)</f>
        <v>0</v>
      </c>
      <c r="P574" s="179">
        <v>0</v>
      </c>
      <c r="Q574" s="179">
        <f>ROUND(E574*P574,2)</f>
        <v>0</v>
      </c>
      <c r="R574" s="179"/>
      <c r="S574" s="179" t="s">
        <v>322</v>
      </c>
      <c r="T574" s="180" t="s">
        <v>291</v>
      </c>
      <c r="U574" s="160">
        <v>0</v>
      </c>
      <c r="V574" s="160">
        <f>ROUND(E574*U574,2)</f>
        <v>0</v>
      </c>
      <c r="W574" s="160"/>
      <c r="X574" s="150"/>
      <c r="Y574" s="150"/>
      <c r="Z574" s="150"/>
      <c r="AA574" s="150"/>
      <c r="AB574" s="150"/>
      <c r="AC574" s="150"/>
      <c r="AD574" s="150"/>
      <c r="AE574" s="150"/>
      <c r="AF574" s="150"/>
      <c r="AG574" s="150" t="s">
        <v>340</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244" t="s">
        <v>3323</v>
      </c>
      <c r="D575" s="245"/>
      <c r="E575" s="245"/>
      <c r="F575" s="245"/>
      <c r="G575" s="245"/>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294</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255" t="s">
        <v>3166</v>
      </c>
      <c r="D576" s="256"/>
      <c r="E576" s="256"/>
      <c r="F576" s="256"/>
      <c r="G576" s="256"/>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294</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55" t="s">
        <v>3272</v>
      </c>
      <c r="D577" s="256"/>
      <c r="E577" s="256"/>
      <c r="F577" s="256"/>
      <c r="G577" s="256"/>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294</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255" t="s">
        <v>3291</v>
      </c>
      <c r="D578" s="256"/>
      <c r="E578" s="256"/>
      <c r="F578" s="256"/>
      <c r="G578" s="256"/>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294</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255" t="s">
        <v>3324</v>
      </c>
      <c r="D579" s="256"/>
      <c r="E579" s="256"/>
      <c r="F579" s="256"/>
      <c r="G579" s="256"/>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294</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255" t="s">
        <v>3325</v>
      </c>
      <c r="D580" s="256"/>
      <c r="E580" s="256"/>
      <c r="F580" s="256"/>
      <c r="G580" s="256"/>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294</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55" t="s">
        <v>3320</v>
      </c>
      <c r="D581" s="256"/>
      <c r="E581" s="256"/>
      <c r="F581" s="256"/>
      <c r="G581" s="256"/>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294</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255" t="s">
        <v>3277</v>
      </c>
      <c r="D582" s="256"/>
      <c r="E582" s="256"/>
      <c r="F582" s="256"/>
      <c r="G582" s="256"/>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294</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55" t="s">
        <v>3295</v>
      </c>
      <c r="D583" s="256"/>
      <c r="E583" s="256"/>
      <c r="F583" s="256"/>
      <c r="G583" s="256"/>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294</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255" t="s">
        <v>3279</v>
      </c>
      <c r="D584" s="256"/>
      <c r="E584" s="256"/>
      <c r="F584" s="256"/>
      <c r="G584" s="256"/>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294</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ht="22.5" outlineLevel="1" x14ac:dyDescent="0.2">
      <c r="A585" s="157"/>
      <c r="B585" s="158"/>
      <c r="C585" s="255" t="s">
        <v>3296</v>
      </c>
      <c r="D585" s="256"/>
      <c r="E585" s="256"/>
      <c r="F585" s="256"/>
      <c r="G585" s="256"/>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294</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81" t="str">
        <f>C585</f>
        <v xml:space="preserve">            funkce částečného otevření pro průchod personálu a plné otevření pro průjezd pacienta vč. ovládacích tlačítek ze strany mytí a operačního sálu</v>
      </c>
      <c r="BB585" s="150"/>
      <c r="BC585" s="150"/>
      <c r="BD585" s="150"/>
      <c r="BE585" s="150"/>
      <c r="BF585" s="150"/>
      <c r="BG585" s="150"/>
      <c r="BH585" s="150"/>
    </row>
    <row r="586" spans="1:60" outlineLevel="1" x14ac:dyDescent="0.2">
      <c r="A586" s="157"/>
      <c r="B586" s="158"/>
      <c r="C586" s="255" t="s">
        <v>3281</v>
      </c>
      <c r="D586" s="256"/>
      <c r="E586" s="256"/>
      <c r="F586" s="256"/>
      <c r="G586" s="256"/>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294</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255" t="s">
        <v>3282</v>
      </c>
      <c r="D587" s="256"/>
      <c r="E587" s="256"/>
      <c r="F587" s="256"/>
      <c r="G587" s="256"/>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294</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255" t="s">
        <v>3326</v>
      </c>
      <c r="D588" s="256"/>
      <c r="E588" s="256"/>
      <c r="F588" s="256"/>
      <c r="G588" s="256"/>
      <c r="H588" s="160"/>
      <c r="I588" s="160"/>
      <c r="J588" s="160"/>
      <c r="K588" s="160"/>
      <c r="L588" s="160"/>
      <c r="M588" s="160"/>
      <c r="N588" s="160"/>
      <c r="O588" s="160"/>
      <c r="P588" s="160"/>
      <c r="Q588" s="160"/>
      <c r="R588" s="160"/>
      <c r="S588" s="160"/>
      <c r="T588" s="160"/>
      <c r="U588" s="160"/>
      <c r="V588" s="160"/>
      <c r="W588" s="160"/>
      <c r="X588" s="150"/>
      <c r="Y588" s="150"/>
      <c r="Z588" s="150"/>
      <c r="AA588" s="150"/>
      <c r="AB588" s="150"/>
      <c r="AC588" s="150"/>
      <c r="AD588" s="150"/>
      <c r="AE588" s="150"/>
      <c r="AF588" s="150"/>
      <c r="AG588" s="150" t="s">
        <v>294</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255" t="s">
        <v>3302</v>
      </c>
      <c r="D589" s="256"/>
      <c r="E589" s="256"/>
      <c r="F589" s="256"/>
      <c r="G589" s="256"/>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294</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ht="22.5" outlineLevel="1" x14ac:dyDescent="0.2">
      <c r="A590" s="157"/>
      <c r="B590" s="158"/>
      <c r="C590" s="255" t="s">
        <v>3327</v>
      </c>
      <c r="D590" s="256"/>
      <c r="E590" s="256"/>
      <c r="F590" s="256"/>
      <c r="G590" s="256"/>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294</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81" t="str">
        <f>C590</f>
        <v xml:space="preserve">                                 KRYT POHONU - ANTIBAKTERIÁLNÍ PRÁŠKOVÁ BARVA S VRSTVOU TLOUŠŤKY 60 - 100 µM V BAREVNÉ ÚPRAVĚ V ODSTÍNU NCS DLE  BAREVNÉHO ŘEŠENÍ"</v>
      </c>
      <c r="BB590" s="150"/>
      <c r="BC590" s="150"/>
      <c r="BD590" s="150"/>
      <c r="BE590" s="150"/>
      <c r="BF590" s="150"/>
      <c r="BG590" s="150"/>
      <c r="BH590" s="150"/>
    </row>
    <row r="591" spans="1:60" ht="22.5" outlineLevel="1" x14ac:dyDescent="0.2">
      <c r="A591" s="157"/>
      <c r="B591" s="158"/>
      <c r="C591" s="255" t="s">
        <v>3328</v>
      </c>
      <c r="D591" s="256"/>
      <c r="E591" s="256"/>
      <c r="F591" s="256"/>
      <c r="G591" s="256"/>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294</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81" t="str">
        <f>C591</f>
        <v>Pozn.Pokud bude vzájemná vzdálenost pojezdů sousedících dveří na stejné straně stěny menší než 300mm, bude kryt pojezdu těchto dveří proveden společný pro  oboje dveře.</v>
      </c>
      <c r="BB591" s="150"/>
      <c r="BC591" s="150"/>
      <c r="BD591" s="150"/>
      <c r="BE591" s="150"/>
      <c r="BF591" s="150"/>
      <c r="BG591" s="150"/>
      <c r="BH591" s="150"/>
    </row>
    <row r="592" spans="1:60" outlineLevel="1" x14ac:dyDescent="0.2">
      <c r="A592" s="157"/>
      <c r="B592" s="158"/>
      <c r="C592" s="186" t="s">
        <v>3079</v>
      </c>
      <c r="D592" s="165"/>
      <c r="E592" s="166"/>
      <c r="F592" s="160"/>
      <c r="G592" s="160"/>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315</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186" t="s">
        <v>3304</v>
      </c>
      <c r="D593" s="165"/>
      <c r="E593" s="166">
        <v>2</v>
      </c>
      <c r="F593" s="160"/>
      <c r="G593" s="160"/>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315</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186" t="s">
        <v>3309</v>
      </c>
      <c r="D594" s="165"/>
      <c r="E594" s="166">
        <v>1</v>
      </c>
      <c r="F594" s="160"/>
      <c r="G594" s="160"/>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315</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46"/>
      <c r="D595" s="247"/>
      <c r="E595" s="247"/>
      <c r="F595" s="247"/>
      <c r="G595" s="247"/>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295</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v>50</v>
      </c>
      <c r="B596" s="158" t="s">
        <v>974</v>
      </c>
      <c r="C596" s="190" t="s">
        <v>3329</v>
      </c>
      <c r="D596" s="159" t="s">
        <v>0</v>
      </c>
      <c r="E596" s="182"/>
      <c r="F596" s="161"/>
      <c r="G596" s="160">
        <f>ROUND(E596*F596,2)</f>
        <v>0</v>
      </c>
      <c r="H596" s="161"/>
      <c r="I596" s="160">
        <f>ROUND(E596*H596,2)</f>
        <v>0</v>
      </c>
      <c r="J596" s="161"/>
      <c r="K596" s="160">
        <f>ROUND(E596*J596,2)</f>
        <v>0</v>
      </c>
      <c r="L596" s="160">
        <v>21</v>
      </c>
      <c r="M596" s="160">
        <f>G596*(1+L596/100)</f>
        <v>0</v>
      </c>
      <c r="N596" s="160">
        <v>0</v>
      </c>
      <c r="O596" s="160">
        <f>ROUND(E596*N596,2)</f>
        <v>0</v>
      </c>
      <c r="P596" s="160">
        <v>0</v>
      </c>
      <c r="Q596" s="160">
        <f>ROUND(E596*P596,2)</f>
        <v>0</v>
      </c>
      <c r="R596" s="160"/>
      <c r="S596" s="160" t="s">
        <v>322</v>
      </c>
      <c r="T596" s="160" t="s">
        <v>291</v>
      </c>
      <c r="U596" s="160">
        <v>0</v>
      </c>
      <c r="V596" s="160">
        <f>ROUND(E596*U596,2)</f>
        <v>0</v>
      </c>
      <c r="W596" s="160"/>
      <c r="X596" s="150"/>
      <c r="Y596" s="150"/>
      <c r="Z596" s="150"/>
      <c r="AA596" s="150"/>
      <c r="AB596" s="150"/>
      <c r="AC596" s="150"/>
      <c r="AD596" s="150"/>
      <c r="AE596" s="150"/>
      <c r="AF596" s="150"/>
      <c r="AG596" s="150" t="s">
        <v>879</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86" t="s">
        <v>926</v>
      </c>
      <c r="D597" s="165"/>
      <c r="E597" s="166"/>
      <c r="F597" s="160"/>
      <c r="G597" s="160"/>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315</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ht="22.5" outlineLevel="1" x14ac:dyDescent="0.2">
      <c r="A598" s="157"/>
      <c r="B598" s="158"/>
      <c r="C598" s="186" t="s">
        <v>3330</v>
      </c>
      <c r="D598" s="165"/>
      <c r="E598" s="166"/>
      <c r="F598" s="160"/>
      <c r="G598" s="160"/>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315</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186" t="s">
        <v>3331</v>
      </c>
      <c r="D599" s="165"/>
      <c r="E599" s="166"/>
      <c r="F599" s="160"/>
      <c r="G599" s="160"/>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315</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186" t="s">
        <v>3332</v>
      </c>
      <c r="D600" s="165"/>
      <c r="E600" s="166">
        <v>205017.55100000001</v>
      </c>
      <c r="F600" s="160"/>
      <c r="G600" s="160"/>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315</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246"/>
      <c r="D601" s="247"/>
      <c r="E601" s="247"/>
      <c r="F601" s="247"/>
      <c r="G601" s="247"/>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295</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x14ac:dyDescent="0.2">
      <c r="A602" s="168" t="s">
        <v>285</v>
      </c>
      <c r="B602" s="169" t="s">
        <v>246</v>
      </c>
      <c r="C602" s="184" t="s">
        <v>247</v>
      </c>
      <c r="D602" s="170"/>
      <c r="E602" s="171"/>
      <c r="F602" s="172"/>
      <c r="G602" s="172">
        <f>SUMIF(AG603:AG625,"&lt;&gt;NOR",G603:G625)</f>
        <v>0</v>
      </c>
      <c r="H602" s="172"/>
      <c r="I602" s="172">
        <f>SUM(I603:I625)</f>
        <v>0</v>
      </c>
      <c r="J602" s="172"/>
      <c r="K602" s="172">
        <f>SUM(K603:K625)</f>
        <v>0</v>
      </c>
      <c r="L602" s="172"/>
      <c r="M602" s="172">
        <f>SUM(M603:M625)</f>
        <v>0</v>
      </c>
      <c r="N602" s="172"/>
      <c r="O602" s="172">
        <f>SUM(O603:O625)</f>
        <v>0</v>
      </c>
      <c r="P602" s="172"/>
      <c r="Q602" s="172">
        <f>SUM(Q603:Q625)</f>
        <v>0</v>
      </c>
      <c r="R602" s="172"/>
      <c r="S602" s="172"/>
      <c r="T602" s="173"/>
      <c r="U602" s="167"/>
      <c r="V602" s="167">
        <f>SUM(V603:V625)</f>
        <v>0</v>
      </c>
      <c r="W602" s="167"/>
      <c r="AG602" t="s">
        <v>286</v>
      </c>
    </row>
    <row r="603" spans="1:60" outlineLevel="1" x14ac:dyDescent="0.2">
      <c r="A603" s="174">
        <v>51</v>
      </c>
      <c r="B603" s="175" t="s">
        <v>3333</v>
      </c>
      <c r="C603" s="185" t="s">
        <v>3334</v>
      </c>
      <c r="D603" s="176" t="s">
        <v>856</v>
      </c>
      <c r="E603" s="177">
        <v>9</v>
      </c>
      <c r="F603" s="178"/>
      <c r="G603" s="179">
        <f>ROUND(E603*F603,2)</f>
        <v>0</v>
      </c>
      <c r="H603" s="178"/>
      <c r="I603" s="179">
        <f>ROUND(E603*H603,2)</f>
        <v>0</v>
      </c>
      <c r="J603" s="178"/>
      <c r="K603" s="179">
        <f>ROUND(E603*J603,2)</f>
        <v>0</v>
      </c>
      <c r="L603" s="179">
        <v>21</v>
      </c>
      <c r="M603" s="179">
        <f>G603*(1+L603/100)</f>
        <v>0</v>
      </c>
      <c r="N603" s="179">
        <v>0</v>
      </c>
      <c r="O603" s="179">
        <f>ROUND(E603*N603,2)</f>
        <v>0</v>
      </c>
      <c r="P603" s="179">
        <v>0</v>
      </c>
      <c r="Q603" s="179">
        <f>ROUND(E603*P603,2)</f>
        <v>0</v>
      </c>
      <c r="R603" s="179"/>
      <c r="S603" s="179" t="s">
        <v>322</v>
      </c>
      <c r="T603" s="180" t="s">
        <v>291</v>
      </c>
      <c r="U603" s="160">
        <v>0</v>
      </c>
      <c r="V603" s="160">
        <f>ROUND(E603*U603,2)</f>
        <v>0</v>
      </c>
      <c r="W603" s="160"/>
      <c r="X603" s="150"/>
      <c r="Y603" s="150"/>
      <c r="Z603" s="150"/>
      <c r="AA603" s="150"/>
      <c r="AB603" s="150"/>
      <c r="AC603" s="150"/>
      <c r="AD603" s="150"/>
      <c r="AE603" s="150"/>
      <c r="AF603" s="150"/>
      <c r="AG603" s="150" t="s">
        <v>340</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ht="22.5" outlineLevel="1" x14ac:dyDescent="0.2">
      <c r="A604" s="157"/>
      <c r="B604" s="158"/>
      <c r="C604" s="244" t="s">
        <v>3335</v>
      </c>
      <c r="D604" s="245"/>
      <c r="E604" s="245"/>
      <c r="F604" s="245"/>
      <c r="G604" s="245"/>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294</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81" t="str">
        <f>C604</f>
        <v>vestavné do systémového kovového podhledu M625, IP54, mikrosmatický optický systém,  index podání barev Ra&gt;80, 4000K, 4397 lm (dodávka vestaveb OS).</v>
      </c>
      <c r="BB604" s="150"/>
      <c r="BC604" s="150"/>
      <c r="BD604" s="150"/>
      <c r="BE604" s="150"/>
      <c r="BF604" s="150"/>
      <c r="BG604" s="150"/>
      <c r="BH604" s="150"/>
    </row>
    <row r="605" spans="1:60" outlineLevel="1" x14ac:dyDescent="0.2">
      <c r="A605" s="157"/>
      <c r="B605" s="158"/>
      <c r="C605" s="186" t="s">
        <v>3336</v>
      </c>
      <c r="D605" s="165"/>
      <c r="E605" s="166">
        <v>9</v>
      </c>
      <c r="F605" s="160"/>
      <c r="G605" s="160"/>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315</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46"/>
      <c r="D606" s="247"/>
      <c r="E606" s="247"/>
      <c r="F606" s="247"/>
      <c r="G606" s="247"/>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295</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74">
        <v>52</v>
      </c>
      <c r="B607" s="175" t="s">
        <v>3337</v>
      </c>
      <c r="C607" s="185" t="s">
        <v>3338</v>
      </c>
      <c r="D607" s="176" t="s">
        <v>856</v>
      </c>
      <c r="E607" s="177">
        <v>18</v>
      </c>
      <c r="F607" s="178"/>
      <c r="G607" s="179">
        <f>ROUND(E607*F607,2)</f>
        <v>0</v>
      </c>
      <c r="H607" s="178"/>
      <c r="I607" s="179">
        <f>ROUND(E607*H607,2)</f>
        <v>0</v>
      </c>
      <c r="J607" s="178"/>
      <c r="K607" s="179">
        <f>ROUND(E607*J607,2)</f>
        <v>0</v>
      </c>
      <c r="L607" s="179">
        <v>21</v>
      </c>
      <c r="M607" s="179">
        <f>G607*(1+L607/100)</f>
        <v>0</v>
      </c>
      <c r="N607" s="179">
        <v>0</v>
      </c>
      <c r="O607" s="179">
        <f>ROUND(E607*N607,2)</f>
        <v>0</v>
      </c>
      <c r="P607" s="179">
        <v>0</v>
      </c>
      <c r="Q607" s="179">
        <f>ROUND(E607*P607,2)</f>
        <v>0</v>
      </c>
      <c r="R607" s="179"/>
      <c r="S607" s="179" t="s">
        <v>322</v>
      </c>
      <c r="T607" s="180" t="s">
        <v>291</v>
      </c>
      <c r="U607" s="160">
        <v>0</v>
      </c>
      <c r="V607" s="160">
        <f>ROUND(E607*U607,2)</f>
        <v>0</v>
      </c>
      <c r="W607" s="160"/>
      <c r="X607" s="150"/>
      <c r="Y607" s="150"/>
      <c r="Z607" s="150"/>
      <c r="AA607" s="150"/>
      <c r="AB607" s="150"/>
      <c r="AC607" s="150"/>
      <c r="AD607" s="150"/>
      <c r="AE607" s="150"/>
      <c r="AF607" s="150"/>
      <c r="AG607" s="150" t="s">
        <v>340</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ht="22.5" outlineLevel="1" x14ac:dyDescent="0.2">
      <c r="A608" s="157"/>
      <c r="B608" s="158"/>
      <c r="C608" s="244" t="s">
        <v>3339</v>
      </c>
      <c r="D608" s="245"/>
      <c r="E608" s="245"/>
      <c r="F608" s="245"/>
      <c r="G608" s="245"/>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294</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81" t="str">
        <f>C608</f>
        <v>vestavné do systémového kovového podhledu M625x1250, IP65, optický systém s tvrzeným oboustranně matovaným krycím sklem,  index podání barev Ra&gt;90, 4000K, 1000 lm, stmívatelné systémem DALI (dodávka vestaveb OS)</v>
      </c>
      <c r="BB608" s="150"/>
      <c r="BC608" s="150"/>
      <c r="BD608" s="150"/>
      <c r="BE608" s="150"/>
      <c r="BF608" s="150"/>
      <c r="BG608" s="150"/>
      <c r="BH608" s="150"/>
    </row>
    <row r="609" spans="1:60" outlineLevel="1" x14ac:dyDescent="0.2">
      <c r="A609" s="157"/>
      <c r="B609" s="158"/>
      <c r="C609" s="186" t="s">
        <v>3340</v>
      </c>
      <c r="D609" s="165"/>
      <c r="E609" s="166">
        <v>18</v>
      </c>
      <c r="F609" s="160"/>
      <c r="G609" s="160"/>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315</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246"/>
      <c r="D610" s="247"/>
      <c r="E610" s="247"/>
      <c r="F610" s="247"/>
      <c r="G610" s="247"/>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295</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74">
        <v>53</v>
      </c>
      <c r="B611" s="175" t="s">
        <v>3341</v>
      </c>
      <c r="C611" s="185" t="s">
        <v>3342</v>
      </c>
      <c r="D611" s="176" t="s">
        <v>856</v>
      </c>
      <c r="E611" s="177">
        <v>19</v>
      </c>
      <c r="F611" s="178"/>
      <c r="G611" s="179">
        <f>ROUND(E611*F611,2)</f>
        <v>0</v>
      </c>
      <c r="H611" s="178"/>
      <c r="I611" s="179">
        <f>ROUND(E611*H611,2)</f>
        <v>0</v>
      </c>
      <c r="J611" s="178"/>
      <c r="K611" s="179">
        <f>ROUND(E611*J611,2)</f>
        <v>0</v>
      </c>
      <c r="L611" s="179">
        <v>21</v>
      </c>
      <c r="M611" s="179">
        <f>G611*(1+L611/100)</f>
        <v>0</v>
      </c>
      <c r="N611" s="179">
        <v>0</v>
      </c>
      <c r="O611" s="179">
        <f>ROUND(E611*N611,2)</f>
        <v>0</v>
      </c>
      <c r="P611" s="179">
        <v>0</v>
      </c>
      <c r="Q611" s="179">
        <f>ROUND(E611*P611,2)</f>
        <v>0</v>
      </c>
      <c r="R611" s="179"/>
      <c r="S611" s="179" t="s">
        <v>322</v>
      </c>
      <c r="T611" s="180" t="s">
        <v>291</v>
      </c>
      <c r="U611" s="160">
        <v>0</v>
      </c>
      <c r="V611" s="160">
        <f>ROUND(E611*U611,2)</f>
        <v>0</v>
      </c>
      <c r="W611" s="160"/>
      <c r="X611" s="150"/>
      <c r="Y611" s="150"/>
      <c r="Z611" s="150"/>
      <c r="AA611" s="150"/>
      <c r="AB611" s="150"/>
      <c r="AC611" s="150"/>
      <c r="AD611" s="150"/>
      <c r="AE611" s="150"/>
      <c r="AF611" s="150"/>
      <c r="AG611" s="150" t="s">
        <v>340</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ht="22.5" outlineLevel="1" x14ac:dyDescent="0.2">
      <c r="A612" s="157"/>
      <c r="B612" s="158"/>
      <c r="C612" s="244" t="s">
        <v>3343</v>
      </c>
      <c r="D612" s="245"/>
      <c r="E612" s="245"/>
      <c r="F612" s="245"/>
      <c r="G612" s="245"/>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294</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81" t="str">
        <f>C612</f>
        <v>vestavné do systémového kovového podhledu M625x625, optický systém s tvrzeným oboustranně matovaným sklem,  index podání barev Ra&gt;90, 4000K, 4000 lm (dodávka vestaveb OS)</v>
      </c>
      <c r="BB612" s="150"/>
      <c r="BC612" s="150"/>
      <c r="BD612" s="150"/>
      <c r="BE612" s="150"/>
      <c r="BF612" s="150"/>
      <c r="BG612" s="150"/>
      <c r="BH612" s="150"/>
    </row>
    <row r="613" spans="1:60" outlineLevel="1" x14ac:dyDescent="0.2">
      <c r="A613" s="157"/>
      <c r="B613" s="158"/>
      <c r="C613" s="186" t="s">
        <v>3344</v>
      </c>
      <c r="D613" s="165"/>
      <c r="E613" s="166">
        <v>19</v>
      </c>
      <c r="F613" s="160"/>
      <c r="G613" s="160"/>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315</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246"/>
      <c r="D614" s="247"/>
      <c r="E614" s="247"/>
      <c r="F614" s="247"/>
      <c r="G614" s="247"/>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295</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74">
        <v>54</v>
      </c>
      <c r="B615" s="175" t="s">
        <v>3345</v>
      </c>
      <c r="C615" s="185" t="s">
        <v>3346</v>
      </c>
      <c r="D615" s="176" t="s">
        <v>856</v>
      </c>
      <c r="E615" s="177">
        <v>6</v>
      </c>
      <c r="F615" s="178"/>
      <c r="G615" s="179">
        <f>ROUND(E615*F615,2)</f>
        <v>0</v>
      </c>
      <c r="H615" s="178"/>
      <c r="I615" s="179">
        <f>ROUND(E615*H615,2)</f>
        <v>0</v>
      </c>
      <c r="J615" s="178"/>
      <c r="K615" s="179">
        <f>ROUND(E615*J615,2)</f>
        <v>0</v>
      </c>
      <c r="L615" s="179">
        <v>21</v>
      </c>
      <c r="M615" s="179">
        <f>G615*(1+L615/100)</f>
        <v>0</v>
      </c>
      <c r="N615" s="179">
        <v>0</v>
      </c>
      <c r="O615" s="179">
        <f>ROUND(E615*N615,2)</f>
        <v>0</v>
      </c>
      <c r="P615" s="179">
        <v>0</v>
      </c>
      <c r="Q615" s="179">
        <f>ROUND(E615*P615,2)</f>
        <v>0</v>
      </c>
      <c r="R615" s="179"/>
      <c r="S615" s="179" t="s">
        <v>322</v>
      </c>
      <c r="T615" s="180" t="s">
        <v>291</v>
      </c>
      <c r="U615" s="160">
        <v>0</v>
      </c>
      <c r="V615" s="160">
        <f>ROUND(E615*U615,2)</f>
        <v>0</v>
      </c>
      <c r="W615" s="160"/>
      <c r="X615" s="150"/>
      <c r="Y615" s="150"/>
      <c r="Z615" s="150"/>
      <c r="AA615" s="150"/>
      <c r="AB615" s="150"/>
      <c r="AC615" s="150"/>
      <c r="AD615" s="150"/>
      <c r="AE615" s="150"/>
      <c r="AF615" s="150"/>
      <c r="AG615" s="150" t="s">
        <v>340</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ht="22.5" outlineLevel="1" x14ac:dyDescent="0.2">
      <c r="A616" s="157"/>
      <c r="B616" s="158"/>
      <c r="C616" s="244" t="s">
        <v>3347</v>
      </c>
      <c r="D616" s="245"/>
      <c r="E616" s="245"/>
      <c r="F616" s="245"/>
      <c r="G616" s="245"/>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294</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81" t="str">
        <f>C616</f>
        <v>vestavné do systémového kovového podhledu M625x625, optický systém s tvrzeným oboustranně matovaným sklem,  index podání barev Ra&gt;90, 4000K, 4000 lm,  stmívatelné systémem DALI, (dodávka vestaveb OS)</v>
      </c>
      <c r="BB616" s="150"/>
      <c r="BC616" s="150"/>
      <c r="BD616" s="150"/>
      <c r="BE616" s="150"/>
      <c r="BF616" s="150"/>
      <c r="BG616" s="150"/>
      <c r="BH616" s="150"/>
    </row>
    <row r="617" spans="1:60" outlineLevel="1" x14ac:dyDescent="0.2">
      <c r="A617" s="157"/>
      <c r="B617" s="158"/>
      <c r="C617" s="186" t="s">
        <v>3348</v>
      </c>
      <c r="D617" s="165"/>
      <c r="E617" s="166">
        <v>6</v>
      </c>
      <c r="F617" s="160"/>
      <c r="G617" s="160"/>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315</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246"/>
      <c r="D618" s="247"/>
      <c r="E618" s="247"/>
      <c r="F618" s="247"/>
      <c r="G618" s="247"/>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295</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74">
        <v>55</v>
      </c>
      <c r="B619" s="175" t="s">
        <v>3349</v>
      </c>
      <c r="C619" s="185" t="s">
        <v>3350</v>
      </c>
      <c r="D619" s="176" t="s">
        <v>856</v>
      </c>
      <c r="E619" s="177">
        <v>12</v>
      </c>
      <c r="F619" s="178"/>
      <c r="G619" s="179">
        <f>ROUND(E619*F619,2)</f>
        <v>0</v>
      </c>
      <c r="H619" s="178"/>
      <c r="I619" s="179">
        <f>ROUND(E619*H619,2)</f>
        <v>0</v>
      </c>
      <c r="J619" s="178"/>
      <c r="K619" s="179">
        <f>ROUND(E619*J619,2)</f>
        <v>0</v>
      </c>
      <c r="L619" s="179">
        <v>21</v>
      </c>
      <c r="M619" s="179">
        <f>G619*(1+L619/100)</f>
        <v>0</v>
      </c>
      <c r="N619" s="179">
        <v>0</v>
      </c>
      <c r="O619" s="179">
        <f>ROUND(E619*N619,2)</f>
        <v>0</v>
      </c>
      <c r="P619" s="179">
        <v>0</v>
      </c>
      <c r="Q619" s="179">
        <f>ROUND(E619*P619,2)</f>
        <v>0</v>
      </c>
      <c r="R619" s="179"/>
      <c r="S619" s="179" t="s">
        <v>322</v>
      </c>
      <c r="T619" s="180" t="s">
        <v>291</v>
      </c>
      <c r="U619" s="160">
        <v>0</v>
      </c>
      <c r="V619" s="160">
        <f>ROUND(E619*U619,2)</f>
        <v>0</v>
      </c>
      <c r="W619" s="160"/>
      <c r="X619" s="150"/>
      <c r="Y619" s="150"/>
      <c r="Z619" s="150"/>
      <c r="AA619" s="150"/>
      <c r="AB619" s="150"/>
      <c r="AC619" s="150"/>
      <c r="AD619" s="150"/>
      <c r="AE619" s="150"/>
      <c r="AF619" s="150"/>
      <c r="AG619" s="150" t="s">
        <v>340</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ht="22.5" outlineLevel="1" x14ac:dyDescent="0.2">
      <c r="A620" s="157"/>
      <c r="B620" s="158"/>
      <c r="C620" s="244" t="s">
        <v>3351</v>
      </c>
      <c r="D620" s="245"/>
      <c r="E620" s="245"/>
      <c r="F620" s="245"/>
      <c r="G620" s="245"/>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294</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81" t="str">
        <f>C620</f>
        <v>vestavěné do příčky, kovové tělo, difuzor z tvrzeného skla, včetně příslušného piktogramu, LED 24x0,2W, 224lm, IP66, 391x174x59,5 mm, (dodávka vestaveb OS)</v>
      </c>
      <c r="BB620" s="150"/>
      <c r="BC620" s="150"/>
      <c r="BD620" s="150"/>
      <c r="BE620" s="150"/>
      <c r="BF620" s="150"/>
      <c r="BG620" s="150"/>
      <c r="BH620" s="150"/>
    </row>
    <row r="621" spans="1:60" outlineLevel="1" x14ac:dyDescent="0.2">
      <c r="A621" s="157"/>
      <c r="B621" s="158"/>
      <c r="C621" s="186" t="s">
        <v>3352</v>
      </c>
      <c r="D621" s="165"/>
      <c r="E621" s="166">
        <v>12</v>
      </c>
      <c r="F621" s="160"/>
      <c r="G621" s="160"/>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315</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46"/>
      <c r="D622" s="247"/>
      <c r="E622" s="247"/>
      <c r="F622" s="247"/>
      <c r="G622" s="247"/>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295</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74">
        <v>56</v>
      </c>
      <c r="B623" s="175" t="s">
        <v>3353</v>
      </c>
      <c r="C623" s="185" t="s">
        <v>3354</v>
      </c>
      <c r="D623" s="176" t="s">
        <v>3070</v>
      </c>
      <c r="E623" s="177">
        <v>1</v>
      </c>
      <c r="F623" s="178"/>
      <c r="G623" s="179">
        <f>ROUND(E623*F623,2)</f>
        <v>0</v>
      </c>
      <c r="H623" s="178"/>
      <c r="I623" s="179">
        <f>ROUND(E623*H623,2)</f>
        <v>0</v>
      </c>
      <c r="J623" s="178"/>
      <c r="K623" s="179">
        <f>ROUND(E623*J623,2)</f>
        <v>0</v>
      </c>
      <c r="L623" s="179">
        <v>21</v>
      </c>
      <c r="M623" s="179">
        <f>G623*(1+L623/100)</f>
        <v>0</v>
      </c>
      <c r="N623" s="179">
        <v>0</v>
      </c>
      <c r="O623" s="179">
        <f>ROUND(E623*N623,2)</f>
        <v>0</v>
      </c>
      <c r="P623" s="179">
        <v>0</v>
      </c>
      <c r="Q623" s="179">
        <f>ROUND(E623*P623,2)</f>
        <v>0</v>
      </c>
      <c r="R623" s="179"/>
      <c r="S623" s="179" t="s">
        <v>322</v>
      </c>
      <c r="T623" s="180" t="s">
        <v>291</v>
      </c>
      <c r="U623" s="160">
        <v>0</v>
      </c>
      <c r="V623" s="160">
        <f>ROUND(E623*U623,2)</f>
        <v>0</v>
      </c>
      <c r="W623" s="160"/>
      <c r="X623" s="150"/>
      <c r="Y623" s="150"/>
      <c r="Z623" s="150"/>
      <c r="AA623" s="150"/>
      <c r="AB623" s="150"/>
      <c r="AC623" s="150"/>
      <c r="AD623" s="150"/>
      <c r="AE623" s="150"/>
      <c r="AF623" s="150"/>
      <c r="AG623" s="150" t="s">
        <v>340</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186" t="s">
        <v>3355</v>
      </c>
      <c r="D624" s="165"/>
      <c r="E624" s="166">
        <v>1</v>
      </c>
      <c r="F624" s="160"/>
      <c r="G624" s="160"/>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315</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246"/>
      <c r="D625" s="247"/>
      <c r="E625" s="247"/>
      <c r="F625" s="247"/>
      <c r="G625" s="247"/>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295</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x14ac:dyDescent="0.2">
      <c r="A626" s="5"/>
      <c r="B626" s="6"/>
      <c r="C626" s="187"/>
      <c r="D626" s="8"/>
      <c r="E626" s="5"/>
      <c r="F626" s="5"/>
      <c r="G626" s="5"/>
      <c r="H626" s="5"/>
      <c r="I626" s="5"/>
      <c r="J626" s="5"/>
      <c r="K626" s="5"/>
      <c r="L626" s="5"/>
      <c r="M626" s="5"/>
      <c r="N626" s="5"/>
      <c r="O626" s="5"/>
      <c r="P626" s="5"/>
      <c r="Q626" s="5"/>
      <c r="R626" s="5"/>
      <c r="S626" s="5"/>
      <c r="T626" s="5"/>
      <c r="U626" s="5"/>
      <c r="V626" s="5"/>
      <c r="W626" s="5"/>
      <c r="AE626">
        <v>15</v>
      </c>
      <c r="AF626">
        <v>21</v>
      </c>
    </row>
    <row r="627" spans="1:60" x14ac:dyDescent="0.2">
      <c r="A627" s="153"/>
      <c r="B627" s="154" t="s">
        <v>29</v>
      </c>
      <c r="C627" s="188"/>
      <c r="D627" s="155"/>
      <c r="E627" s="156"/>
      <c r="F627" s="156"/>
      <c r="G627" s="183">
        <f>G8+G25+G34+G40+G79+G602</f>
        <v>0</v>
      </c>
      <c r="H627" s="5"/>
      <c r="I627" s="5"/>
      <c r="J627" s="5"/>
      <c r="K627" s="5"/>
      <c r="L627" s="5"/>
      <c r="M627" s="5"/>
      <c r="N627" s="5"/>
      <c r="O627" s="5"/>
      <c r="P627" s="5"/>
      <c r="Q627" s="5"/>
      <c r="R627" s="5"/>
      <c r="S627" s="5"/>
      <c r="T627" s="5"/>
      <c r="U627" s="5"/>
      <c r="V627" s="5"/>
      <c r="W627" s="5"/>
      <c r="AE627">
        <f>SUMIF(L7:L625,AE626,G7:G625)</f>
        <v>0</v>
      </c>
      <c r="AF627">
        <f>SUMIF(L7:L625,AF626,G7:G625)</f>
        <v>0</v>
      </c>
      <c r="AG627" t="s">
        <v>336</v>
      </c>
    </row>
    <row r="628" spans="1:60" x14ac:dyDescent="0.2">
      <c r="A628" s="261" t="s">
        <v>1144</v>
      </c>
      <c r="B628" s="261"/>
      <c r="C628" s="187"/>
      <c r="D628" s="8"/>
      <c r="E628" s="5"/>
      <c r="F628" s="5"/>
      <c r="G628" s="5"/>
      <c r="H628" s="5"/>
      <c r="I628" s="5"/>
      <c r="J628" s="5"/>
      <c r="K628" s="5"/>
      <c r="L628" s="5"/>
      <c r="M628" s="5"/>
      <c r="N628" s="5"/>
      <c r="O628" s="5"/>
      <c r="P628" s="5"/>
      <c r="Q628" s="5"/>
      <c r="R628" s="5"/>
      <c r="S628" s="5"/>
      <c r="T628" s="5"/>
      <c r="U628" s="5"/>
      <c r="V628" s="5"/>
      <c r="W628" s="5"/>
    </row>
    <row r="629" spans="1:60" x14ac:dyDescent="0.2">
      <c r="A629" s="5"/>
      <c r="B629" s="6" t="s">
        <v>1145</v>
      </c>
      <c r="C629" s="187" t="s">
        <v>1146</v>
      </c>
      <c r="D629" s="8"/>
      <c r="E629" s="5"/>
      <c r="F629" s="5"/>
      <c r="G629" s="5"/>
      <c r="H629" s="5"/>
      <c r="I629" s="5"/>
      <c r="J629" s="5"/>
      <c r="K629" s="5"/>
      <c r="L629" s="5"/>
      <c r="M629" s="5"/>
      <c r="N629" s="5"/>
      <c r="O629" s="5"/>
      <c r="P629" s="5"/>
      <c r="Q629" s="5"/>
      <c r="R629" s="5"/>
      <c r="S629" s="5"/>
      <c r="T629" s="5"/>
      <c r="U629" s="5"/>
      <c r="V629" s="5"/>
      <c r="W629" s="5"/>
      <c r="AG629" t="s">
        <v>1147</v>
      </c>
    </row>
    <row r="630" spans="1:60" x14ac:dyDescent="0.2">
      <c r="A630" s="5"/>
      <c r="B630" s="6" t="s">
        <v>1148</v>
      </c>
      <c r="C630" s="187" t="s">
        <v>1149</v>
      </c>
      <c r="D630" s="8"/>
      <c r="E630" s="5"/>
      <c r="F630" s="5"/>
      <c r="G630" s="5"/>
      <c r="H630" s="5"/>
      <c r="I630" s="5"/>
      <c r="J630" s="5"/>
      <c r="K630" s="5"/>
      <c r="L630" s="5"/>
      <c r="M630" s="5"/>
      <c r="N630" s="5"/>
      <c r="O630" s="5"/>
      <c r="P630" s="5"/>
      <c r="Q630" s="5"/>
      <c r="R630" s="5"/>
      <c r="S630" s="5"/>
      <c r="T630" s="5"/>
      <c r="U630" s="5"/>
      <c r="V630" s="5"/>
      <c r="W630" s="5"/>
      <c r="AG630" t="s">
        <v>1150</v>
      </c>
    </row>
    <row r="631" spans="1:60" x14ac:dyDescent="0.2">
      <c r="A631" s="5"/>
      <c r="B631" s="6"/>
      <c r="C631" s="187" t="s">
        <v>1151</v>
      </c>
      <c r="D631" s="8"/>
      <c r="E631" s="5"/>
      <c r="F631" s="5"/>
      <c r="G631" s="5"/>
      <c r="H631" s="5"/>
      <c r="I631" s="5"/>
      <c r="J631" s="5"/>
      <c r="K631" s="5"/>
      <c r="L631" s="5"/>
      <c r="M631" s="5"/>
      <c r="N631" s="5"/>
      <c r="O631" s="5"/>
      <c r="P631" s="5"/>
      <c r="Q631" s="5"/>
      <c r="R631" s="5"/>
      <c r="S631" s="5"/>
      <c r="T631" s="5"/>
      <c r="U631" s="5"/>
      <c r="V631" s="5"/>
      <c r="W631" s="5"/>
      <c r="AG631" t="s">
        <v>1152</v>
      </c>
    </row>
    <row r="632" spans="1:60" x14ac:dyDescent="0.2">
      <c r="A632" s="5"/>
      <c r="B632" s="6"/>
      <c r="C632" s="187"/>
      <c r="D632" s="8"/>
      <c r="E632" s="5"/>
      <c r="F632" s="5"/>
      <c r="G632" s="5"/>
      <c r="H632" s="5"/>
      <c r="I632" s="5"/>
      <c r="J632" s="5"/>
      <c r="K632" s="5"/>
      <c r="L632" s="5"/>
      <c r="M632" s="5"/>
      <c r="N632" s="5"/>
      <c r="O632" s="5"/>
      <c r="P632" s="5"/>
      <c r="Q632" s="5"/>
      <c r="R632" s="5"/>
      <c r="S632" s="5"/>
      <c r="T632" s="5"/>
      <c r="U632" s="5"/>
      <c r="V632" s="5"/>
      <c r="W632" s="5"/>
    </row>
    <row r="633" spans="1:60" x14ac:dyDescent="0.2">
      <c r="C633" s="189"/>
      <c r="D633" s="141"/>
      <c r="AG633" t="s">
        <v>337</v>
      </c>
    </row>
    <row r="634" spans="1:60" x14ac:dyDescent="0.2">
      <c r="D634" s="141"/>
    </row>
    <row r="635" spans="1:60" x14ac:dyDescent="0.2">
      <c r="D635" s="141"/>
    </row>
    <row r="636" spans="1:60" x14ac:dyDescent="0.2">
      <c r="D636" s="141"/>
    </row>
    <row r="637" spans="1:60" x14ac:dyDescent="0.2">
      <c r="D637" s="141"/>
    </row>
    <row r="638" spans="1:60" x14ac:dyDescent="0.2">
      <c r="D638" s="141"/>
    </row>
    <row r="639" spans="1:60" x14ac:dyDescent="0.2">
      <c r="D639" s="141"/>
    </row>
    <row r="640" spans="1:60"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359">
    <mergeCell ref="A1:G1"/>
    <mergeCell ref="C2:G2"/>
    <mergeCell ref="C3:G3"/>
    <mergeCell ref="C4:G4"/>
    <mergeCell ref="A628:B628"/>
    <mergeCell ref="C10:G10"/>
    <mergeCell ref="C24:G24"/>
    <mergeCell ref="C28:G28"/>
    <mergeCell ref="C30:G30"/>
    <mergeCell ref="C31:G31"/>
    <mergeCell ref="C68:G68"/>
    <mergeCell ref="C70:G70"/>
    <mergeCell ref="C73:G73"/>
    <mergeCell ref="C78:G78"/>
    <mergeCell ref="C81:G81"/>
    <mergeCell ref="C88:G88"/>
    <mergeCell ref="C33:G33"/>
    <mergeCell ref="C39:G39"/>
    <mergeCell ref="C55:G55"/>
    <mergeCell ref="C57:G57"/>
    <mergeCell ref="C64:G64"/>
    <mergeCell ref="C66:G66"/>
    <mergeCell ref="C112:G112"/>
    <mergeCell ref="C128:G128"/>
    <mergeCell ref="C145:G145"/>
    <mergeCell ref="C147:G147"/>
    <mergeCell ref="C161:G161"/>
    <mergeCell ref="C163:G163"/>
    <mergeCell ref="C90:G90"/>
    <mergeCell ref="C106:G106"/>
    <mergeCell ref="C108:G108"/>
    <mergeCell ref="C109:G109"/>
    <mergeCell ref="C110:G110"/>
    <mergeCell ref="C111:G111"/>
    <mergeCell ref="C197:G197"/>
    <mergeCell ref="C199:G199"/>
    <mergeCell ref="C201:G201"/>
    <mergeCell ref="C202:G202"/>
    <mergeCell ref="C203:G203"/>
    <mergeCell ref="C204:G204"/>
    <mergeCell ref="C165:G165"/>
    <mergeCell ref="C183:G183"/>
    <mergeCell ref="C185:G185"/>
    <mergeCell ref="C187:G187"/>
    <mergeCell ref="C191:G191"/>
    <mergeCell ref="C195:G195"/>
    <mergeCell ref="C217:G217"/>
    <mergeCell ref="C218:G218"/>
    <mergeCell ref="C219:G219"/>
    <mergeCell ref="C220:G220"/>
    <mergeCell ref="C221:G221"/>
    <mergeCell ref="C222:G222"/>
    <mergeCell ref="C207:G207"/>
    <mergeCell ref="C209:G209"/>
    <mergeCell ref="C210:G210"/>
    <mergeCell ref="C211:G211"/>
    <mergeCell ref="C212:G212"/>
    <mergeCell ref="C215:G215"/>
    <mergeCell ref="C232:G232"/>
    <mergeCell ref="C233:G233"/>
    <mergeCell ref="C236:G236"/>
    <mergeCell ref="C238:G238"/>
    <mergeCell ref="C239:G239"/>
    <mergeCell ref="C240:G240"/>
    <mergeCell ref="C223:G223"/>
    <mergeCell ref="C226:G226"/>
    <mergeCell ref="C228:G228"/>
    <mergeCell ref="C229:G229"/>
    <mergeCell ref="C230:G230"/>
    <mergeCell ref="C231:G231"/>
    <mergeCell ref="C250:G250"/>
    <mergeCell ref="C251:G251"/>
    <mergeCell ref="C254:G254"/>
    <mergeCell ref="C256:G256"/>
    <mergeCell ref="C257:G257"/>
    <mergeCell ref="C258:G258"/>
    <mergeCell ref="C241:G241"/>
    <mergeCell ref="C242:G242"/>
    <mergeCell ref="C245:G245"/>
    <mergeCell ref="C247:G247"/>
    <mergeCell ref="C248:G248"/>
    <mergeCell ref="C249:G249"/>
    <mergeCell ref="C267:G267"/>
    <mergeCell ref="C269:G269"/>
    <mergeCell ref="C270:G270"/>
    <mergeCell ref="C271:G271"/>
    <mergeCell ref="C272:G272"/>
    <mergeCell ref="C273:G273"/>
    <mergeCell ref="C259:G259"/>
    <mergeCell ref="C260:G260"/>
    <mergeCell ref="C261:G261"/>
    <mergeCell ref="C262:G262"/>
    <mergeCell ref="C263:G263"/>
    <mergeCell ref="C264:G264"/>
    <mergeCell ref="C283:G283"/>
    <mergeCell ref="C284:G284"/>
    <mergeCell ref="C285:G285"/>
    <mergeCell ref="C288:G288"/>
    <mergeCell ref="C290:G290"/>
    <mergeCell ref="C292:G292"/>
    <mergeCell ref="C274:G274"/>
    <mergeCell ref="C275:G275"/>
    <mergeCell ref="C278:G278"/>
    <mergeCell ref="C280:G280"/>
    <mergeCell ref="C281:G281"/>
    <mergeCell ref="C282:G282"/>
    <mergeCell ref="C302:G302"/>
    <mergeCell ref="C303:G303"/>
    <mergeCell ref="C304:G304"/>
    <mergeCell ref="C305:G305"/>
    <mergeCell ref="C306:G306"/>
    <mergeCell ref="C307:G307"/>
    <mergeCell ref="C293:G293"/>
    <mergeCell ref="C294:G294"/>
    <mergeCell ref="C295:G295"/>
    <mergeCell ref="C296:G296"/>
    <mergeCell ref="C297:G297"/>
    <mergeCell ref="C300:G300"/>
    <mergeCell ref="C317:G317"/>
    <mergeCell ref="C318:G318"/>
    <mergeCell ref="C319:G319"/>
    <mergeCell ref="C320:G320"/>
    <mergeCell ref="C323:G323"/>
    <mergeCell ref="C325:G325"/>
    <mergeCell ref="C308:G308"/>
    <mergeCell ref="C311:G311"/>
    <mergeCell ref="C313:G313"/>
    <mergeCell ref="C314:G314"/>
    <mergeCell ref="C315:G315"/>
    <mergeCell ref="C316:G316"/>
    <mergeCell ref="C335:G335"/>
    <mergeCell ref="C336:G336"/>
    <mergeCell ref="C337:G337"/>
    <mergeCell ref="C338:G338"/>
    <mergeCell ref="C339:G339"/>
    <mergeCell ref="C342:G342"/>
    <mergeCell ref="C326:G326"/>
    <mergeCell ref="C327:G327"/>
    <mergeCell ref="C328:G328"/>
    <mergeCell ref="C329:G329"/>
    <mergeCell ref="C330:G330"/>
    <mergeCell ref="C333:G333"/>
    <mergeCell ref="C350:G350"/>
    <mergeCell ref="C353:G353"/>
    <mergeCell ref="C355:G355"/>
    <mergeCell ref="C358:G358"/>
    <mergeCell ref="C360:G360"/>
    <mergeCell ref="C361:G361"/>
    <mergeCell ref="C344:G344"/>
    <mergeCell ref="C345:G345"/>
    <mergeCell ref="C346:G346"/>
    <mergeCell ref="C347:G347"/>
    <mergeCell ref="C348:G348"/>
    <mergeCell ref="C349:G349"/>
    <mergeCell ref="C368:G368"/>
    <mergeCell ref="C369:G369"/>
    <mergeCell ref="C370:G370"/>
    <mergeCell ref="C371:G371"/>
    <mergeCell ref="C372:G372"/>
    <mergeCell ref="C373:G373"/>
    <mergeCell ref="C362:G362"/>
    <mergeCell ref="C363:G363"/>
    <mergeCell ref="C364:G364"/>
    <mergeCell ref="C365:G365"/>
    <mergeCell ref="C366:G366"/>
    <mergeCell ref="C367:G367"/>
    <mergeCell ref="C380:G380"/>
    <mergeCell ref="C381:G381"/>
    <mergeCell ref="C382:G382"/>
    <mergeCell ref="C383:G383"/>
    <mergeCell ref="C384:G384"/>
    <mergeCell ref="C385:G385"/>
    <mergeCell ref="C374:G374"/>
    <mergeCell ref="C375:G375"/>
    <mergeCell ref="C376:G376"/>
    <mergeCell ref="C377:G377"/>
    <mergeCell ref="C378:G378"/>
    <mergeCell ref="C379:G379"/>
    <mergeCell ref="C392:G392"/>
    <mergeCell ref="C393:G393"/>
    <mergeCell ref="C395:G395"/>
    <mergeCell ref="C398:G398"/>
    <mergeCell ref="C400:G400"/>
    <mergeCell ref="C401:G401"/>
    <mergeCell ref="C386:G386"/>
    <mergeCell ref="C387:G387"/>
    <mergeCell ref="C388:G388"/>
    <mergeCell ref="C389:G389"/>
    <mergeCell ref="C390:G390"/>
    <mergeCell ref="C391:G391"/>
    <mergeCell ref="C412:G412"/>
    <mergeCell ref="C413:G413"/>
    <mergeCell ref="C414:G414"/>
    <mergeCell ref="C415:G415"/>
    <mergeCell ref="C416:G416"/>
    <mergeCell ref="C417:G417"/>
    <mergeCell ref="C403:G403"/>
    <mergeCell ref="C404:G404"/>
    <mergeCell ref="C405:G405"/>
    <mergeCell ref="C406:G406"/>
    <mergeCell ref="C407:G407"/>
    <mergeCell ref="C410:G410"/>
    <mergeCell ref="C427:G427"/>
    <mergeCell ref="C428:G428"/>
    <mergeCell ref="C429:G429"/>
    <mergeCell ref="C430:G430"/>
    <mergeCell ref="C433:G433"/>
    <mergeCell ref="C435:G435"/>
    <mergeCell ref="C418:G418"/>
    <mergeCell ref="C419:G419"/>
    <mergeCell ref="C420:G420"/>
    <mergeCell ref="C421:G421"/>
    <mergeCell ref="C422:G422"/>
    <mergeCell ref="C425:G425"/>
    <mergeCell ref="C445:G445"/>
    <mergeCell ref="C446:G446"/>
    <mergeCell ref="C447:G447"/>
    <mergeCell ref="C448:G448"/>
    <mergeCell ref="C449:G449"/>
    <mergeCell ref="C450:G450"/>
    <mergeCell ref="C436:G436"/>
    <mergeCell ref="C437:G437"/>
    <mergeCell ref="C438:G438"/>
    <mergeCell ref="C441:G441"/>
    <mergeCell ref="C443:G443"/>
    <mergeCell ref="C444:G444"/>
    <mergeCell ref="C457:G457"/>
    <mergeCell ref="C458:G458"/>
    <mergeCell ref="C459:G459"/>
    <mergeCell ref="C460:G460"/>
    <mergeCell ref="C463:G463"/>
    <mergeCell ref="C465:G465"/>
    <mergeCell ref="C451:G451"/>
    <mergeCell ref="C452:G452"/>
    <mergeCell ref="C453:G453"/>
    <mergeCell ref="C454:G454"/>
    <mergeCell ref="C455:G455"/>
    <mergeCell ref="C456:G456"/>
    <mergeCell ref="C472:G472"/>
    <mergeCell ref="C473:G473"/>
    <mergeCell ref="C474:G474"/>
    <mergeCell ref="C475:G475"/>
    <mergeCell ref="C476:G476"/>
    <mergeCell ref="C477:G477"/>
    <mergeCell ref="C466:G466"/>
    <mergeCell ref="C467:G467"/>
    <mergeCell ref="C468:G468"/>
    <mergeCell ref="C469:G469"/>
    <mergeCell ref="C470:G470"/>
    <mergeCell ref="C471:G471"/>
    <mergeCell ref="C487:G487"/>
    <mergeCell ref="C488:G488"/>
    <mergeCell ref="C489:G489"/>
    <mergeCell ref="C490:G490"/>
    <mergeCell ref="C491:G491"/>
    <mergeCell ref="C492:G492"/>
    <mergeCell ref="C478:G478"/>
    <mergeCell ref="C479:G479"/>
    <mergeCell ref="C480:G480"/>
    <mergeCell ref="C481:G481"/>
    <mergeCell ref="C484:G484"/>
    <mergeCell ref="C486:G486"/>
    <mergeCell ref="C499:G499"/>
    <mergeCell ref="C500:G500"/>
    <mergeCell ref="C501:G501"/>
    <mergeCell ref="C502:G502"/>
    <mergeCell ref="C503:G503"/>
    <mergeCell ref="C506:G506"/>
    <mergeCell ref="C493:G493"/>
    <mergeCell ref="C494:G494"/>
    <mergeCell ref="C495:G495"/>
    <mergeCell ref="C496:G496"/>
    <mergeCell ref="C497:G497"/>
    <mergeCell ref="C498:G498"/>
    <mergeCell ref="C514:G514"/>
    <mergeCell ref="C515:G515"/>
    <mergeCell ref="C516:G516"/>
    <mergeCell ref="C517:G517"/>
    <mergeCell ref="C518:G518"/>
    <mergeCell ref="C519:G519"/>
    <mergeCell ref="C508:G508"/>
    <mergeCell ref="C509:G509"/>
    <mergeCell ref="C510:G510"/>
    <mergeCell ref="C511:G511"/>
    <mergeCell ref="C512:G512"/>
    <mergeCell ref="C513:G513"/>
    <mergeCell ref="C530:G530"/>
    <mergeCell ref="C531:G531"/>
    <mergeCell ref="C532:G532"/>
    <mergeCell ref="C533:G533"/>
    <mergeCell ref="C534:G534"/>
    <mergeCell ref="C535:G535"/>
    <mergeCell ref="C520:G520"/>
    <mergeCell ref="C521:G521"/>
    <mergeCell ref="C522:G522"/>
    <mergeCell ref="C523:G523"/>
    <mergeCell ref="C524:G524"/>
    <mergeCell ref="C528:G528"/>
    <mergeCell ref="C542:G542"/>
    <mergeCell ref="C543:G543"/>
    <mergeCell ref="C544:G544"/>
    <mergeCell ref="C545:G545"/>
    <mergeCell ref="C546:G546"/>
    <mergeCell ref="C547:G547"/>
    <mergeCell ref="C536:G536"/>
    <mergeCell ref="C537:G537"/>
    <mergeCell ref="C538:G538"/>
    <mergeCell ref="C539:G539"/>
    <mergeCell ref="C540:G540"/>
    <mergeCell ref="C541:G541"/>
    <mergeCell ref="C558:G558"/>
    <mergeCell ref="C559:G559"/>
    <mergeCell ref="C560:G560"/>
    <mergeCell ref="C561:G561"/>
    <mergeCell ref="C562:G562"/>
    <mergeCell ref="C563:G563"/>
    <mergeCell ref="C551:G551"/>
    <mergeCell ref="C553:G553"/>
    <mergeCell ref="C554:G554"/>
    <mergeCell ref="C555:G555"/>
    <mergeCell ref="C556:G556"/>
    <mergeCell ref="C557:G557"/>
    <mergeCell ref="C573:G573"/>
    <mergeCell ref="C575:G575"/>
    <mergeCell ref="C576:G576"/>
    <mergeCell ref="C577:G577"/>
    <mergeCell ref="C578:G578"/>
    <mergeCell ref="C579:G579"/>
    <mergeCell ref="C564:G564"/>
    <mergeCell ref="C565:G565"/>
    <mergeCell ref="C566:G566"/>
    <mergeCell ref="C567:G567"/>
    <mergeCell ref="C568:G568"/>
    <mergeCell ref="C569:G569"/>
    <mergeCell ref="C586:G586"/>
    <mergeCell ref="C587:G587"/>
    <mergeCell ref="C588:G588"/>
    <mergeCell ref="C589:G589"/>
    <mergeCell ref="C590:G590"/>
    <mergeCell ref="C591:G591"/>
    <mergeCell ref="C580:G580"/>
    <mergeCell ref="C581:G581"/>
    <mergeCell ref="C582:G582"/>
    <mergeCell ref="C583:G583"/>
    <mergeCell ref="C584:G584"/>
    <mergeCell ref="C585:G585"/>
    <mergeCell ref="C625:G625"/>
    <mergeCell ref="C612:G612"/>
    <mergeCell ref="C614:G614"/>
    <mergeCell ref="C616:G616"/>
    <mergeCell ref="C618:G618"/>
    <mergeCell ref="C620:G620"/>
    <mergeCell ref="C622:G622"/>
    <mergeCell ref="C595:G595"/>
    <mergeCell ref="C601:G601"/>
    <mergeCell ref="C604:G604"/>
    <mergeCell ref="C606:G606"/>
    <mergeCell ref="C608:G608"/>
    <mergeCell ref="C610:G6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75</v>
      </c>
      <c r="C3" s="249" t="s">
        <v>76</v>
      </c>
      <c r="D3" s="250"/>
      <c r="E3" s="250"/>
      <c r="F3" s="250"/>
      <c r="G3" s="251"/>
      <c r="AC3" s="89" t="s">
        <v>2943</v>
      </c>
      <c r="AG3" t="s">
        <v>263</v>
      </c>
    </row>
    <row r="4" spans="1:60" ht="24.95" customHeight="1" x14ac:dyDescent="0.2">
      <c r="A4" s="143" t="s">
        <v>9</v>
      </c>
      <c r="B4" s="144" t="s">
        <v>79</v>
      </c>
      <c r="C4" s="252" t="s">
        <v>80</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92</v>
      </c>
      <c r="C8" s="184" t="s">
        <v>96</v>
      </c>
      <c r="D8" s="170"/>
      <c r="E8" s="171"/>
      <c r="F8" s="172"/>
      <c r="G8" s="172">
        <f>SUMIF(AG9:AG234,"&lt;&gt;NOR",G9:G234)</f>
        <v>0</v>
      </c>
      <c r="H8" s="172"/>
      <c r="I8" s="172">
        <f>SUM(I9:I234)</f>
        <v>0</v>
      </c>
      <c r="J8" s="172"/>
      <c r="K8" s="172">
        <f>SUM(K9:K234)</f>
        <v>0</v>
      </c>
      <c r="L8" s="172"/>
      <c r="M8" s="172">
        <f>SUM(M9:M234)</f>
        <v>0</v>
      </c>
      <c r="N8" s="172"/>
      <c r="O8" s="172">
        <f>SUM(O9:O234)</f>
        <v>0</v>
      </c>
      <c r="P8" s="172"/>
      <c r="Q8" s="172">
        <f>SUM(Q9:Q234)</f>
        <v>0</v>
      </c>
      <c r="R8" s="172"/>
      <c r="S8" s="172"/>
      <c r="T8" s="173"/>
      <c r="U8" s="167"/>
      <c r="V8" s="167">
        <f>SUM(V9:V234)</f>
        <v>0</v>
      </c>
      <c r="W8" s="167"/>
      <c r="AG8" t="s">
        <v>286</v>
      </c>
    </row>
    <row r="9" spans="1:60" ht="22.5" outlineLevel="1" x14ac:dyDescent="0.2">
      <c r="A9" s="174">
        <v>1</v>
      </c>
      <c r="B9" s="175" t="s">
        <v>3356</v>
      </c>
      <c r="C9" s="185" t="s">
        <v>3357</v>
      </c>
      <c r="D9" s="176" t="s">
        <v>856</v>
      </c>
      <c r="E9" s="177">
        <v>2</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472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3358</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3359</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3360</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3361</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315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3362</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3363</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3364</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3365</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315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57"/>
      <c r="B18" s="158"/>
      <c r="C18" s="186" t="s">
        <v>3366</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57"/>
      <c r="B19" s="158"/>
      <c r="C19" s="186" t="s">
        <v>3367</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315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186" t="s">
        <v>3368</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3369</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315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3370</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315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3371</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3369</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315</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3372</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315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3373</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315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57"/>
      <c r="B27" s="158"/>
      <c r="C27" s="186" t="s">
        <v>3374</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315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3375</v>
      </c>
      <c r="D28" s="165"/>
      <c r="E28" s="166"/>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315</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3376</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315</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3377</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315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57"/>
      <c r="B31" s="158"/>
      <c r="C31" s="186" t="s">
        <v>3378</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3379</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3380</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3381</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315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3382</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315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3383</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315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3384</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3385</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3386</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3387</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315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3388</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315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3389</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315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3390</v>
      </c>
      <c r="D43" s="165"/>
      <c r="E43" s="166"/>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3391</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315</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3392</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315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3393</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3394</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3395</v>
      </c>
      <c r="D48" s="165"/>
      <c r="E48" s="166"/>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315</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3396</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315</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3397</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315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3398</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315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3399</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3400</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315</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3401</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315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3402</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315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3403</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315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3404</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315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3405</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3406</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315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3407</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105</v>
      </c>
      <c r="D61" s="165"/>
      <c r="E61" s="166">
        <v>2</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315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6"/>
      <c r="D62" s="247"/>
      <c r="E62" s="247"/>
      <c r="F62" s="247"/>
      <c r="G62" s="247"/>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295</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1" x14ac:dyDescent="0.2">
      <c r="A63" s="174">
        <v>2</v>
      </c>
      <c r="B63" s="175" t="s">
        <v>3408</v>
      </c>
      <c r="C63" s="185" t="s">
        <v>3357</v>
      </c>
      <c r="D63" s="176" t="s">
        <v>856</v>
      </c>
      <c r="E63" s="177">
        <v>1</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322</v>
      </c>
      <c r="T63" s="180" t="s">
        <v>291</v>
      </c>
      <c r="U63" s="160">
        <v>0</v>
      </c>
      <c r="V63" s="160">
        <f>ROUND(E63*U63,2)</f>
        <v>0</v>
      </c>
      <c r="W63" s="160"/>
      <c r="X63" s="150"/>
      <c r="Y63" s="150"/>
      <c r="Z63" s="150"/>
      <c r="AA63" s="150"/>
      <c r="AB63" s="150"/>
      <c r="AC63" s="150"/>
      <c r="AD63" s="150"/>
      <c r="AE63" s="150"/>
      <c r="AF63" s="150"/>
      <c r="AG63" s="150" t="s">
        <v>472</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3409</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315</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3359</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315</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3360</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315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3361</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3362</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3363</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315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3364</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315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3365</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315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1" x14ac:dyDescent="0.2">
      <c r="A72" s="157"/>
      <c r="B72" s="158"/>
      <c r="C72" s="186" t="s">
        <v>3366</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22.5" outlineLevel="1" x14ac:dyDescent="0.2">
      <c r="A73" s="157"/>
      <c r="B73" s="158"/>
      <c r="C73" s="186" t="s">
        <v>3367</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315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57"/>
      <c r="B74" s="158"/>
      <c r="C74" s="186" t="s">
        <v>3368</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315</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3369</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315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3370</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3371</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315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3369</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3372</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315</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3373</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315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2.5" outlineLevel="1" x14ac:dyDescent="0.2">
      <c r="A81" s="157"/>
      <c r="B81" s="158"/>
      <c r="C81" s="186" t="s">
        <v>3374</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315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3375</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3376</v>
      </c>
      <c r="D83" s="165"/>
      <c r="E83" s="166"/>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3377</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2.5" outlineLevel="1" x14ac:dyDescent="0.2">
      <c r="A85" s="157"/>
      <c r="B85" s="158"/>
      <c r="C85" s="186" t="s">
        <v>3378</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315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3379</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3380</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6" t="s">
        <v>3381</v>
      </c>
      <c r="D88" s="165"/>
      <c r="E88" s="166"/>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3382</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315</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3383</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315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3384</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315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3385</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3386</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315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3387</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3388</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315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3389</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315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3390</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3391</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3392</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3393</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3394</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315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3395</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3396</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3397</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3398</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3399</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315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3400</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315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3401</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315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3402</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315</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3403</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315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3404</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315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3405</v>
      </c>
      <c r="D112" s="165"/>
      <c r="E112" s="166"/>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3406</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315</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3407</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315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92</v>
      </c>
      <c r="D115" s="165"/>
      <c r="E115" s="166">
        <v>1</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315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295</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4">
        <v>3</v>
      </c>
      <c r="B117" s="175" t="s">
        <v>3410</v>
      </c>
      <c r="C117" s="185" t="s">
        <v>3411</v>
      </c>
      <c r="D117" s="176" t="s">
        <v>856</v>
      </c>
      <c r="E117" s="177">
        <v>1</v>
      </c>
      <c r="F117" s="178"/>
      <c r="G117" s="179">
        <f>ROUND(E117*F117,2)</f>
        <v>0</v>
      </c>
      <c r="H117" s="178"/>
      <c r="I117" s="179">
        <f>ROUND(E117*H117,2)</f>
        <v>0</v>
      </c>
      <c r="J117" s="178"/>
      <c r="K117" s="179">
        <f>ROUND(E117*J117,2)</f>
        <v>0</v>
      </c>
      <c r="L117" s="179">
        <v>21</v>
      </c>
      <c r="M117" s="179">
        <f>G117*(1+L117/100)</f>
        <v>0</v>
      </c>
      <c r="N117" s="179">
        <v>0</v>
      </c>
      <c r="O117" s="179">
        <f>ROUND(E117*N117,2)</f>
        <v>0</v>
      </c>
      <c r="P117" s="179">
        <v>0</v>
      </c>
      <c r="Q117" s="179">
        <f>ROUND(E117*P117,2)</f>
        <v>0</v>
      </c>
      <c r="R117" s="179"/>
      <c r="S117" s="179" t="s">
        <v>322</v>
      </c>
      <c r="T117" s="180" t="s">
        <v>291</v>
      </c>
      <c r="U117" s="160">
        <v>0</v>
      </c>
      <c r="V117" s="160">
        <f>ROUND(E117*U117,2)</f>
        <v>0</v>
      </c>
      <c r="W117" s="160"/>
      <c r="X117" s="150"/>
      <c r="Y117" s="150"/>
      <c r="Z117" s="150"/>
      <c r="AA117" s="150"/>
      <c r="AB117" s="150"/>
      <c r="AC117" s="150"/>
      <c r="AD117" s="150"/>
      <c r="AE117" s="150"/>
      <c r="AF117" s="150"/>
      <c r="AG117" s="150" t="s">
        <v>1746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3412</v>
      </c>
      <c r="D118" s="165"/>
      <c r="E118" s="166"/>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3359</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315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3413</v>
      </c>
      <c r="D120" s="165"/>
      <c r="E120" s="166"/>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315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2.5" outlineLevel="1" x14ac:dyDescent="0.2">
      <c r="A121" s="157"/>
      <c r="B121" s="158"/>
      <c r="C121" s="186" t="s">
        <v>3414</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3415</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3416</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3417</v>
      </c>
      <c r="D124" s="165"/>
      <c r="E124" s="166"/>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3418</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3419</v>
      </c>
      <c r="D126" s="165"/>
      <c r="E126" s="166"/>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3420</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315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3421</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315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3422</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315</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92</v>
      </c>
      <c r="D130" s="165"/>
      <c r="E130" s="166">
        <v>1</v>
      </c>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315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6"/>
      <c r="D131" s="247"/>
      <c r="E131" s="247"/>
      <c r="F131" s="247"/>
      <c r="G131" s="247"/>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295</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74">
        <v>4</v>
      </c>
      <c r="B132" s="175" t="s">
        <v>3423</v>
      </c>
      <c r="C132" s="185" t="s">
        <v>3424</v>
      </c>
      <c r="D132" s="176" t="s">
        <v>856</v>
      </c>
      <c r="E132" s="177">
        <v>1</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322</v>
      </c>
      <c r="T132" s="180" t="s">
        <v>291</v>
      </c>
      <c r="U132" s="160">
        <v>0</v>
      </c>
      <c r="V132" s="160">
        <f>ROUND(E132*U132,2)</f>
        <v>0</v>
      </c>
      <c r="W132" s="160"/>
      <c r="X132" s="150"/>
      <c r="Y132" s="150"/>
      <c r="Z132" s="150"/>
      <c r="AA132" s="150"/>
      <c r="AB132" s="150"/>
      <c r="AC132" s="150"/>
      <c r="AD132" s="150"/>
      <c r="AE132" s="150"/>
      <c r="AF132" s="150"/>
      <c r="AG132" s="150" t="s">
        <v>1746</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3425</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3359</v>
      </c>
      <c r="D134" s="165"/>
      <c r="E134" s="166"/>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3426</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315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3415</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3427</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315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3417</v>
      </c>
      <c r="D138" s="165"/>
      <c r="E138" s="166"/>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3418</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3419</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3420</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3421</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3422</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92</v>
      </c>
      <c r="D144" s="165"/>
      <c r="E144" s="166">
        <v>1</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315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295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5</v>
      </c>
      <c r="B146" s="175" t="s">
        <v>3428</v>
      </c>
      <c r="C146" s="185" t="s">
        <v>3429</v>
      </c>
      <c r="D146" s="176" t="s">
        <v>856</v>
      </c>
      <c r="E146" s="177">
        <v>1</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322</v>
      </c>
      <c r="T146" s="180" t="s">
        <v>291</v>
      </c>
      <c r="U146" s="160">
        <v>0</v>
      </c>
      <c r="V146" s="160">
        <f>ROUND(E146*U146,2)</f>
        <v>0</v>
      </c>
      <c r="W146" s="160"/>
      <c r="X146" s="150"/>
      <c r="Y146" s="150"/>
      <c r="Z146" s="150"/>
      <c r="AA146" s="150"/>
      <c r="AB146" s="150"/>
      <c r="AC146" s="150"/>
      <c r="AD146" s="150"/>
      <c r="AE146" s="150"/>
      <c r="AF146" s="150"/>
      <c r="AG146" s="150" t="s">
        <v>1746</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3430</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3359</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3431</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ht="22.5" outlineLevel="1" x14ac:dyDescent="0.2">
      <c r="A150" s="157"/>
      <c r="B150" s="158"/>
      <c r="C150" s="186" t="s">
        <v>3432</v>
      </c>
      <c r="D150" s="165"/>
      <c r="E150" s="166"/>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315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22.5" outlineLevel="1" x14ac:dyDescent="0.2">
      <c r="A151" s="157"/>
      <c r="B151" s="158"/>
      <c r="C151" s="186" t="s">
        <v>3433</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3434</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3426</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3435</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315</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ht="22.5" outlineLevel="1" x14ac:dyDescent="0.2">
      <c r="A155" s="157"/>
      <c r="B155" s="158"/>
      <c r="C155" s="186" t="s">
        <v>3414</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3377</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3436</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3417</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315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3418</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3419</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3420</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3421</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315</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3422</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315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92</v>
      </c>
      <c r="D164" s="165"/>
      <c r="E164" s="166">
        <v>1</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295</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6</v>
      </c>
      <c r="B166" s="175" t="s">
        <v>3437</v>
      </c>
      <c r="C166" s="185" t="s">
        <v>3429</v>
      </c>
      <c r="D166" s="176" t="s">
        <v>856</v>
      </c>
      <c r="E166" s="177">
        <v>1</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322</v>
      </c>
      <c r="T166" s="180" t="s">
        <v>291</v>
      </c>
      <c r="U166" s="160">
        <v>0</v>
      </c>
      <c r="V166" s="160">
        <f>ROUND(E166*U166,2)</f>
        <v>0</v>
      </c>
      <c r="W166" s="160"/>
      <c r="X166" s="150"/>
      <c r="Y166" s="150"/>
      <c r="Z166" s="150"/>
      <c r="AA166" s="150"/>
      <c r="AB166" s="150"/>
      <c r="AC166" s="150"/>
      <c r="AD166" s="150"/>
      <c r="AE166" s="150"/>
      <c r="AF166" s="150"/>
      <c r="AG166" s="150" t="s">
        <v>1746</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3438</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315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3359</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315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3439</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ht="22.5" outlineLevel="1" x14ac:dyDescent="0.2">
      <c r="A170" s="157"/>
      <c r="B170" s="158"/>
      <c r="C170" s="186" t="s">
        <v>3432</v>
      </c>
      <c r="D170" s="165"/>
      <c r="E170" s="166"/>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315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ht="22.5" outlineLevel="1" x14ac:dyDescent="0.2">
      <c r="A171" s="157"/>
      <c r="B171" s="158"/>
      <c r="C171" s="186" t="s">
        <v>3433</v>
      </c>
      <c r="D171" s="165"/>
      <c r="E171" s="166"/>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315</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3440</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315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ht="22.5" outlineLevel="1" x14ac:dyDescent="0.2">
      <c r="A173" s="157"/>
      <c r="B173" s="158"/>
      <c r="C173" s="186" t="s">
        <v>3414</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3441</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315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ht="22.5" outlineLevel="1" x14ac:dyDescent="0.2">
      <c r="A175" s="157"/>
      <c r="B175" s="158"/>
      <c r="C175" s="186" t="s">
        <v>3414</v>
      </c>
      <c r="D175" s="165"/>
      <c r="E175" s="166"/>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315</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3415</v>
      </c>
      <c r="D176" s="165"/>
      <c r="E176" s="166"/>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315</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3416</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3417</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315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3418</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315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3419</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315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3420</v>
      </c>
      <c r="D181" s="165"/>
      <c r="E181" s="166"/>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3421</v>
      </c>
      <c r="D182" s="165"/>
      <c r="E182" s="166"/>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3422</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315</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92</v>
      </c>
      <c r="D184" s="165"/>
      <c r="E184" s="166">
        <v>1</v>
      </c>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315</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6"/>
      <c r="D185" s="247"/>
      <c r="E185" s="247"/>
      <c r="F185" s="247"/>
      <c r="G185" s="247"/>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295</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7</v>
      </c>
      <c r="B186" s="175" t="s">
        <v>3442</v>
      </c>
      <c r="C186" s="185" t="s">
        <v>3443</v>
      </c>
      <c r="D186" s="176" t="s">
        <v>856</v>
      </c>
      <c r="E186" s="177">
        <v>1</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322</v>
      </c>
      <c r="T186" s="180" t="s">
        <v>291</v>
      </c>
      <c r="U186" s="160">
        <v>0</v>
      </c>
      <c r="V186" s="160">
        <f>ROUND(E186*U186,2)</f>
        <v>0</v>
      </c>
      <c r="W186" s="160"/>
      <c r="X186" s="150"/>
      <c r="Y186" s="150"/>
      <c r="Z186" s="150"/>
      <c r="AA186" s="150"/>
      <c r="AB186" s="150"/>
      <c r="AC186" s="150"/>
      <c r="AD186" s="150"/>
      <c r="AE186" s="150"/>
      <c r="AF186" s="150"/>
      <c r="AG186" s="150" t="s">
        <v>1746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3444</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315</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3359</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315</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ht="22.5" outlineLevel="1" x14ac:dyDescent="0.2">
      <c r="A189" s="157"/>
      <c r="B189" s="158"/>
      <c r="C189" s="186" t="s">
        <v>3445</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315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3362</v>
      </c>
      <c r="D190" s="165"/>
      <c r="E190" s="166"/>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3363</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315</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3446</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315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3447</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315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22.5" outlineLevel="1" x14ac:dyDescent="0.2">
      <c r="A194" s="157"/>
      <c r="B194" s="158"/>
      <c r="C194" s="186" t="s">
        <v>3368</v>
      </c>
      <c r="D194" s="165"/>
      <c r="E194" s="166"/>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3448</v>
      </c>
      <c r="D195" s="165"/>
      <c r="E195" s="166"/>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315</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3370</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315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3371</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315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3448</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3372</v>
      </c>
      <c r="D199" s="165"/>
      <c r="E199" s="166"/>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315</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3373</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315</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3376</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315</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3449</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315</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ht="22.5" outlineLevel="1" x14ac:dyDescent="0.2">
      <c r="A203" s="157"/>
      <c r="B203" s="158"/>
      <c r="C203" s="186" t="s">
        <v>3378</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315</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3379</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315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92</v>
      </c>
      <c r="D205" s="165"/>
      <c r="E205" s="166">
        <v>1</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315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295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8</v>
      </c>
      <c r="B207" s="175" t="s">
        <v>3450</v>
      </c>
      <c r="C207" s="185" t="s">
        <v>3443</v>
      </c>
      <c r="D207" s="176" t="s">
        <v>856</v>
      </c>
      <c r="E207" s="177">
        <v>1</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322</v>
      </c>
      <c r="T207" s="180" t="s">
        <v>291</v>
      </c>
      <c r="U207" s="160">
        <v>0</v>
      </c>
      <c r="V207" s="160">
        <f>ROUND(E207*U207,2)</f>
        <v>0</v>
      </c>
      <c r="W207" s="160"/>
      <c r="X207" s="150"/>
      <c r="Y207" s="150"/>
      <c r="Z207" s="150"/>
      <c r="AA207" s="150"/>
      <c r="AB207" s="150"/>
      <c r="AC207" s="150"/>
      <c r="AD207" s="150"/>
      <c r="AE207" s="150"/>
      <c r="AF207" s="150"/>
      <c r="AG207" s="150" t="s">
        <v>1746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3451</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315</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3359</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315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ht="22.5" outlineLevel="1" x14ac:dyDescent="0.2">
      <c r="A210" s="157"/>
      <c r="B210" s="158"/>
      <c r="C210" s="186" t="s">
        <v>3445</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315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3362</v>
      </c>
      <c r="D211" s="165"/>
      <c r="E211" s="166"/>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315</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3363</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315</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3446</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315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3447</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315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ht="22.5" outlineLevel="1" x14ac:dyDescent="0.2">
      <c r="A215" s="157"/>
      <c r="B215" s="158"/>
      <c r="C215" s="186" t="s">
        <v>3368</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315</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3452</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315</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3370</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315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3371</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315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3448</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315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3372</v>
      </c>
      <c r="D220" s="165"/>
      <c r="E220" s="166"/>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315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3453</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315</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3449</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315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ht="22.5" outlineLevel="1" x14ac:dyDescent="0.2">
      <c r="A223" s="157"/>
      <c r="B223" s="158"/>
      <c r="C223" s="186" t="s">
        <v>3378</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315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3379</v>
      </c>
      <c r="D224" s="165"/>
      <c r="E224" s="166"/>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92</v>
      </c>
      <c r="D225" s="165"/>
      <c r="E225" s="166">
        <v>1</v>
      </c>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315</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6"/>
      <c r="D226" s="247"/>
      <c r="E226" s="247"/>
      <c r="F226" s="247"/>
      <c r="G226" s="247"/>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295</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74">
        <v>9</v>
      </c>
      <c r="B227" s="175" t="s">
        <v>3454</v>
      </c>
      <c r="C227" s="185" t="s">
        <v>3455</v>
      </c>
      <c r="D227" s="176" t="s">
        <v>856</v>
      </c>
      <c r="E227" s="177">
        <v>2</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322</v>
      </c>
      <c r="T227" s="180" t="s">
        <v>291</v>
      </c>
      <c r="U227" s="160">
        <v>0</v>
      </c>
      <c r="V227" s="160">
        <f>ROUND(E227*U227,2)</f>
        <v>0</v>
      </c>
      <c r="W227" s="160"/>
      <c r="X227" s="150"/>
      <c r="Y227" s="150"/>
      <c r="Z227" s="150"/>
      <c r="AA227" s="150"/>
      <c r="AB227" s="150"/>
      <c r="AC227" s="150"/>
      <c r="AD227" s="150"/>
      <c r="AE227" s="150"/>
      <c r="AF227" s="150"/>
      <c r="AG227" s="150" t="s">
        <v>1746</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3456</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315</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3457</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3458</v>
      </c>
      <c r="D230" s="165"/>
      <c r="E230" s="166"/>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315</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3459</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315</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3460</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315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105</v>
      </c>
      <c r="D233" s="165"/>
      <c r="E233" s="166">
        <v>2</v>
      </c>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315</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6"/>
      <c r="D234" s="247"/>
      <c r="E234" s="247"/>
      <c r="F234" s="247"/>
      <c r="G234" s="247"/>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295</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x14ac:dyDescent="0.2">
      <c r="A235" s="5"/>
      <c r="B235" s="6"/>
      <c r="C235" s="187"/>
      <c r="D235" s="8"/>
      <c r="E235" s="5"/>
      <c r="F235" s="5"/>
      <c r="G235" s="5"/>
      <c r="H235" s="5"/>
      <c r="I235" s="5"/>
      <c r="J235" s="5"/>
      <c r="K235" s="5"/>
      <c r="L235" s="5"/>
      <c r="M235" s="5"/>
      <c r="N235" s="5"/>
      <c r="O235" s="5"/>
      <c r="P235" s="5"/>
      <c r="Q235" s="5"/>
      <c r="R235" s="5"/>
      <c r="S235" s="5"/>
      <c r="T235" s="5"/>
      <c r="U235" s="5"/>
      <c r="V235" s="5"/>
      <c r="W235" s="5"/>
      <c r="AE235">
        <v>15</v>
      </c>
      <c r="AF235">
        <v>21</v>
      </c>
    </row>
    <row r="236" spans="1:60" x14ac:dyDescent="0.2">
      <c r="A236" s="153"/>
      <c r="B236" s="154" t="s">
        <v>29</v>
      </c>
      <c r="C236" s="188"/>
      <c r="D236" s="155"/>
      <c r="E236" s="156"/>
      <c r="F236" s="156"/>
      <c r="G236" s="183">
        <f>G8</f>
        <v>0</v>
      </c>
      <c r="H236" s="5"/>
      <c r="I236" s="5"/>
      <c r="J236" s="5"/>
      <c r="K236" s="5"/>
      <c r="L236" s="5"/>
      <c r="M236" s="5"/>
      <c r="N236" s="5"/>
      <c r="O236" s="5"/>
      <c r="P236" s="5"/>
      <c r="Q236" s="5"/>
      <c r="R236" s="5"/>
      <c r="S236" s="5"/>
      <c r="T236" s="5"/>
      <c r="U236" s="5"/>
      <c r="V236" s="5"/>
      <c r="W236" s="5"/>
      <c r="AE236">
        <f>SUMIF(L7:L234,AE235,G7:G234)</f>
        <v>0</v>
      </c>
      <c r="AF236">
        <f>SUMIF(L7:L234,AF235,G7:G234)</f>
        <v>0</v>
      </c>
      <c r="AG236" t="s">
        <v>336</v>
      </c>
    </row>
    <row r="237" spans="1:60" x14ac:dyDescent="0.2">
      <c r="A237" s="261" t="s">
        <v>1144</v>
      </c>
      <c r="B237" s="261"/>
      <c r="C237" s="187"/>
      <c r="D237" s="8"/>
      <c r="E237" s="5"/>
      <c r="F237" s="5"/>
      <c r="G237" s="5"/>
      <c r="H237" s="5"/>
      <c r="I237" s="5"/>
      <c r="J237" s="5"/>
      <c r="K237" s="5"/>
      <c r="L237" s="5"/>
      <c r="M237" s="5"/>
      <c r="N237" s="5"/>
      <c r="O237" s="5"/>
      <c r="P237" s="5"/>
      <c r="Q237" s="5"/>
      <c r="R237" s="5"/>
      <c r="S237" s="5"/>
      <c r="T237" s="5"/>
      <c r="U237" s="5"/>
      <c r="V237" s="5"/>
      <c r="W237" s="5"/>
    </row>
    <row r="238" spans="1:60" x14ac:dyDescent="0.2">
      <c r="A238" s="5"/>
      <c r="B238" s="6" t="s">
        <v>1145</v>
      </c>
      <c r="C238" s="187" t="s">
        <v>1146</v>
      </c>
      <c r="D238" s="8"/>
      <c r="E238" s="5"/>
      <c r="F238" s="5"/>
      <c r="G238" s="5"/>
      <c r="H238" s="5"/>
      <c r="I238" s="5"/>
      <c r="J238" s="5"/>
      <c r="K238" s="5"/>
      <c r="L238" s="5"/>
      <c r="M238" s="5"/>
      <c r="N238" s="5"/>
      <c r="O238" s="5"/>
      <c r="P238" s="5"/>
      <c r="Q238" s="5"/>
      <c r="R238" s="5"/>
      <c r="S238" s="5"/>
      <c r="T238" s="5"/>
      <c r="U238" s="5"/>
      <c r="V238" s="5"/>
      <c r="W238" s="5"/>
      <c r="AG238" t="s">
        <v>1147</v>
      </c>
    </row>
    <row r="239" spans="1:60" x14ac:dyDescent="0.2">
      <c r="A239" s="5"/>
      <c r="B239" s="6" t="s">
        <v>1148</v>
      </c>
      <c r="C239" s="187" t="s">
        <v>1149</v>
      </c>
      <c r="D239" s="8"/>
      <c r="E239" s="5"/>
      <c r="F239" s="5"/>
      <c r="G239" s="5"/>
      <c r="H239" s="5"/>
      <c r="I239" s="5"/>
      <c r="J239" s="5"/>
      <c r="K239" s="5"/>
      <c r="L239" s="5"/>
      <c r="M239" s="5"/>
      <c r="N239" s="5"/>
      <c r="O239" s="5"/>
      <c r="P239" s="5"/>
      <c r="Q239" s="5"/>
      <c r="R239" s="5"/>
      <c r="S239" s="5"/>
      <c r="T239" s="5"/>
      <c r="U239" s="5"/>
      <c r="V239" s="5"/>
      <c r="W239" s="5"/>
      <c r="AG239" t="s">
        <v>1150</v>
      </c>
    </row>
    <row r="240" spans="1:60" x14ac:dyDescent="0.2">
      <c r="A240" s="5"/>
      <c r="B240" s="6"/>
      <c r="C240" s="187" t="s">
        <v>1151</v>
      </c>
      <c r="D240" s="8"/>
      <c r="E240" s="5"/>
      <c r="F240" s="5"/>
      <c r="G240" s="5"/>
      <c r="H240" s="5"/>
      <c r="I240" s="5"/>
      <c r="J240" s="5"/>
      <c r="K240" s="5"/>
      <c r="L240" s="5"/>
      <c r="M240" s="5"/>
      <c r="N240" s="5"/>
      <c r="O240" s="5"/>
      <c r="P240" s="5"/>
      <c r="Q240" s="5"/>
      <c r="R240" s="5"/>
      <c r="S240" s="5"/>
      <c r="T240" s="5"/>
      <c r="U240" s="5"/>
      <c r="V240" s="5"/>
      <c r="W240" s="5"/>
      <c r="AG240" t="s">
        <v>1152</v>
      </c>
    </row>
    <row r="241" spans="1:33" x14ac:dyDescent="0.2">
      <c r="A241" s="5"/>
      <c r="B241" s="6"/>
      <c r="C241" s="187"/>
      <c r="D241" s="8"/>
      <c r="E241" s="5"/>
      <c r="F241" s="5"/>
      <c r="G241" s="5"/>
      <c r="H241" s="5"/>
      <c r="I241" s="5"/>
      <c r="J241" s="5"/>
      <c r="K241" s="5"/>
      <c r="L241" s="5"/>
      <c r="M241" s="5"/>
      <c r="N241" s="5"/>
      <c r="O241" s="5"/>
      <c r="P241" s="5"/>
      <c r="Q241" s="5"/>
      <c r="R241" s="5"/>
      <c r="S241" s="5"/>
      <c r="T241" s="5"/>
      <c r="U241" s="5"/>
      <c r="V241" s="5"/>
      <c r="W241" s="5"/>
    </row>
    <row r="242" spans="1:33" x14ac:dyDescent="0.2">
      <c r="C242" s="189"/>
      <c r="D242" s="141"/>
      <c r="AG242" t="s">
        <v>337</v>
      </c>
    </row>
    <row r="243" spans="1:33" x14ac:dyDescent="0.2">
      <c r="D243" s="141"/>
    </row>
    <row r="244" spans="1:33" x14ac:dyDescent="0.2">
      <c r="D244" s="141"/>
    </row>
    <row r="245" spans="1:33" x14ac:dyDescent="0.2">
      <c r="D245" s="141"/>
    </row>
    <row r="246" spans="1:33" x14ac:dyDescent="0.2">
      <c r="D246" s="141"/>
    </row>
    <row r="247" spans="1:33" x14ac:dyDescent="0.2">
      <c r="D247" s="141"/>
    </row>
    <row r="248" spans="1:33" x14ac:dyDescent="0.2">
      <c r="D248" s="141"/>
    </row>
    <row r="249" spans="1:33" x14ac:dyDescent="0.2">
      <c r="D249" s="141"/>
    </row>
    <row r="250" spans="1:33" x14ac:dyDescent="0.2">
      <c r="D250" s="141"/>
    </row>
    <row r="251" spans="1:33" x14ac:dyDescent="0.2">
      <c r="D251" s="141"/>
    </row>
    <row r="252" spans="1:33" x14ac:dyDescent="0.2">
      <c r="D252" s="141"/>
    </row>
    <row r="253" spans="1:33" x14ac:dyDescent="0.2">
      <c r="D253" s="141"/>
    </row>
    <row r="254" spans="1:33" x14ac:dyDescent="0.2">
      <c r="D254" s="141"/>
    </row>
    <row r="255" spans="1:33" x14ac:dyDescent="0.2">
      <c r="D255" s="141"/>
    </row>
    <row r="256" spans="1:33"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4">
    <mergeCell ref="A237:B237"/>
    <mergeCell ref="C62:G62"/>
    <mergeCell ref="C116:G116"/>
    <mergeCell ref="C131:G131"/>
    <mergeCell ref="C145:G145"/>
    <mergeCell ref="C165:G165"/>
    <mergeCell ref="C185:G185"/>
    <mergeCell ref="C206:G206"/>
    <mergeCell ref="C226:G226"/>
    <mergeCell ref="C234:G23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75</v>
      </c>
      <c r="C3" s="249" t="s">
        <v>76</v>
      </c>
      <c r="D3" s="250"/>
      <c r="E3" s="250"/>
      <c r="F3" s="250"/>
      <c r="G3" s="251"/>
      <c r="AC3" s="89" t="s">
        <v>2943</v>
      </c>
      <c r="AG3" t="s">
        <v>263</v>
      </c>
    </row>
    <row r="4" spans="1:60" ht="24.95" customHeight="1" x14ac:dyDescent="0.2">
      <c r="A4" s="143" t="s">
        <v>9</v>
      </c>
      <c r="B4" s="144" t="s">
        <v>81</v>
      </c>
      <c r="C4" s="252" t="s">
        <v>82</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92</v>
      </c>
      <c r="C8" s="184" t="s">
        <v>94</v>
      </c>
      <c r="D8" s="170"/>
      <c r="E8" s="171"/>
      <c r="F8" s="172"/>
      <c r="G8" s="172">
        <f>SUMIF(AG9:AG242,"&lt;&gt;NOR",G9:G242)</f>
        <v>0</v>
      </c>
      <c r="H8" s="172"/>
      <c r="I8" s="172">
        <f>SUM(I9:I242)</f>
        <v>0</v>
      </c>
      <c r="J8" s="172"/>
      <c r="K8" s="172">
        <f>SUM(K9:K242)</f>
        <v>0</v>
      </c>
      <c r="L8" s="172"/>
      <c r="M8" s="172">
        <f>SUM(M9:M242)</f>
        <v>0</v>
      </c>
      <c r="N8" s="172"/>
      <c r="O8" s="172">
        <f>SUM(O9:O242)</f>
        <v>0</v>
      </c>
      <c r="P8" s="172"/>
      <c r="Q8" s="172">
        <f>SUM(Q9:Q242)</f>
        <v>0</v>
      </c>
      <c r="R8" s="172"/>
      <c r="S8" s="172"/>
      <c r="T8" s="173"/>
      <c r="U8" s="167"/>
      <c r="V8" s="167">
        <f>SUM(V9:V242)</f>
        <v>0</v>
      </c>
      <c r="W8" s="167"/>
      <c r="AG8" t="s">
        <v>286</v>
      </c>
    </row>
    <row r="9" spans="1:60" ht="22.5" outlineLevel="1" x14ac:dyDescent="0.2">
      <c r="A9" s="174">
        <v>1</v>
      </c>
      <c r="B9" s="175" t="s">
        <v>3461</v>
      </c>
      <c r="C9" s="185" t="s">
        <v>3462</v>
      </c>
      <c r="D9" s="176" t="s">
        <v>856</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472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1" x14ac:dyDescent="0.2">
      <c r="A10" s="157"/>
      <c r="B10" s="158"/>
      <c r="C10" s="186" t="s">
        <v>3463</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33.75" outlineLevel="1" x14ac:dyDescent="0.2">
      <c r="A11" s="157"/>
      <c r="B11" s="158"/>
      <c r="C11" s="186" t="s">
        <v>3464</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86" t="s">
        <v>3465</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3466</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315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92</v>
      </c>
      <c r="D14" s="165"/>
      <c r="E14" s="166">
        <v>1</v>
      </c>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46"/>
      <c r="D15" s="247"/>
      <c r="E15" s="247"/>
      <c r="F15" s="247"/>
      <c r="G15" s="247"/>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295</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74">
        <v>2</v>
      </c>
      <c r="B16" s="175" t="s">
        <v>3467</v>
      </c>
      <c r="C16" s="185" t="s">
        <v>3468</v>
      </c>
      <c r="D16" s="176" t="s">
        <v>856</v>
      </c>
      <c r="E16" s="177">
        <v>1</v>
      </c>
      <c r="F16" s="178"/>
      <c r="G16" s="179">
        <f>ROUND(E16*F16,2)</f>
        <v>0</v>
      </c>
      <c r="H16" s="178"/>
      <c r="I16" s="179">
        <f>ROUND(E16*H16,2)</f>
        <v>0</v>
      </c>
      <c r="J16" s="178"/>
      <c r="K16" s="179">
        <f>ROUND(E16*J16,2)</f>
        <v>0</v>
      </c>
      <c r="L16" s="179">
        <v>21</v>
      </c>
      <c r="M16" s="179">
        <f>G16*(1+L16/100)</f>
        <v>0</v>
      </c>
      <c r="N16" s="179">
        <v>0</v>
      </c>
      <c r="O16" s="179">
        <f>ROUND(E16*N16,2)</f>
        <v>0</v>
      </c>
      <c r="P16" s="179">
        <v>0</v>
      </c>
      <c r="Q16" s="179">
        <f>ROUND(E16*P16,2)</f>
        <v>0</v>
      </c>
      <c r="R16" s="179"/>
      <c r="S16" s="179" t="s">
        <v>322</v>
      </c>
      <c r="T16" s="180" t="s">
        <v>291</v>
      </c>
      <c r="U16" s="160">
        <v>0</v>
      </c>
      <c r="V16" s="160">
        <f>ROUND(E16*U16,2)</f>
        <v>0</v>
      </c>
      <c r="W16" s="160"/>
      <c r="X16" s="150"/>
      <c r="Y16" s="150"/>
      <c r="Z16" s="150"/>
      <c r="AA16" s="150"/>
      <c r="AB16" s="150"/>
      <c r="AC16" s="150"/>
      <c r="AD16" s="150"/>
      <c r="AE16" s="150"/>
      <c r="AF16" s="150"/>
      <c r="AG16" s="150" t="s">
        <v>472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3466</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315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92</v>
      </c>
      <c r="D18" s="165"/>
      <c r="E18" s="166">
        <v>1</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46"/>
      <c r="D19" s="247"/>
      <c r="E19" s="247"/>
      <c r="F19" s="247"/>
      <c r="G19" s="247"/>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295</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74">
        <v>3</v>
      </c>
      <c r="B20" s="175" t="s">
        <v>3469</v>
      </c>
      <c r="C20" s="185" t="s">
        <v>3470</v>
      </c>
      <c r="D20" s="176" t="s">
        <v>856</v>
      </c>
      <c r="E20" s="177">
        <v>1</v>
      </c>
      <c r="F20" s="178"/>
      <c r="G20" s="179">
        <f>ROUND(E20*F20,2)</f>
        <v>0</v>
      </c>
      <c r="H20" s="178"/>
      <c r="I20" s="179">
        <f>ROUND(E20*H20,2)</f>
        <v>0</v>
      </c>
      <c r="J20" s="178"/>
      <c r="K20" s="179">
        <f>ROUND(E20*J20,2)</f>
        <v>0</v>
      </c>
      <c r="L20" s="179">
        <v>21</v>
      </c>
      <c r="M20" s="179">
        <f>G20*(1+L20/100)</f>
        <v>0</v>
      </c>
      <c r="N20" s="179">
        <v>0</v>
      </c>
      <c r="O20" s="179">
        <f>ROUND(E20*N20,2)</f>
        <v>0</v>
      </c>
      <c r="P20" s="179">
        <v>0</v>
      </c>
      <c r="Q20" s="179">
        <f>ROUND(E20*P20,2)</f>
        <v>0</v>
      </c>
      <c r="R20" s="179"/>
      <c r="S20" s="179" t="s">
        <v>322</v>
      </c>
      <c r="T20" s="180" t="s">
        <v>291</v>
      </c>
      <c r="U20" s="160">
        <v>0</v>
      </c>
      <c r="V20" s="160">
        <f>ROUND(E20*U20,2)</f>
        <v>0</v>
      </c>
      <c r="W20" s="160"/>
      <c r="X20" s="150"/>
      <c r="Y20" s="150"/>
      <c r="Z20" s="150"/>
      <c r="AA20" s="150"/>
      <c r="AB20" s="150"/>
      <c r="AC20" s="150"/>
      <c r="AD20" s="150"/>
      <c r="AE20" s="150"/>
      <c r="AF20" s="150"/>
      <c r="AG20" s="150" t="s">
        <v>472</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3466</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315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92</v>
      </c>
      <c r="D22" s="165"/>
      <c r="E22" s="166">
        <v>1</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315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6"/>
      <c r="D23" s="247"/>
      <c r="E23" s="247"/>
      <c r="F23" s="247"/>
      <c r="G23" s="247"/>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295</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2.5" outlineLevel="1" x14ac:dyDescent="0.2">
      <c r="A24" s="174">
        <v>4</v>
      </c>
      <c r="B24" s="175" t="s">
        <v>3471</v>
      </c>
      <c r="C24" s="185" t="s">
        <v>3472</v>
      </c>
      <c r="D24" s="176" t="s">
        <v>856</v>
      </c>
      <c r="E24" s="177">
        <v>1</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322</v>
      </c>
      <c r="T24" s="180" t="s">
        <v>291</v>
      </c>
      <c r="U24" s="160">
        <v>0</v>
      </c>
      <c r="V24" s="160">
        <f>ROUND(E24*U24,2)</f>
        <v>0</v>
      </c>
      <c r="W24" s="160"/>
      <c r="X24" s="150"/>
      <c r="Y24" s="150"/>
      <c r="Z24" s="150"/>
      <c r="AA24" s="150"/>
      <c r="AB24" s="150"/>
      <c r="AC24" s="150"/>
      <c r="AD24" s="150"/>
      <c r="AE24" s="150"/>
      <c r="AF24" s="150"/>
      <c r="AG24" s="150" t="s">
        <v>472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3466</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315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92</v>
      </c>
      <c r="D26" s="165"/>
      <c r="E26" s="166">
        <v>1</v>
      </c>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315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295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2.5" outlineLevel="1" x14ac:dyDescent="0.2">
      <c r="A28" s="174">
        <v>5</v>
      </c>
      <c r="B28" s="175" t="s">
        <v>3473</v>
      </c>
      <c r="C28" s="185" t="s">
        <v>3474</v>
      </c>
      <c r="D28" s="176" t="s">
        <v>856</v>
      </c>
      <c r="E28" s="177">
        <v>1</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322</v>
      </c>
      <c r="T28" s="180" t="s">
        <v>291</v>
      </c>
      <c r="U28" s="160">
        <v>0</v>
      </c>
      <c r="V28" s="160">
        <f>ROUND(E28*U28,2)</f>
        <v>0</v>
      </c>
      <c r="W28" s="160"/>
      <c r="X28" s="150"/>
      <c r="Y28" s="150"/>
      <c r="Z28" s="150"/>
      <c r="AA28" s="150"/>
      <c r="AB28" s="150"/>
      <c r="AC28" s="150"/>
      <c r="AD28" s="150"/>
      <c r="AE28" s="150"/>
      <c r="AF28" s="150"/>
      <c r="AG28" s="150" t="s">
        <v>472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3466</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315</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92</v>
      </c>
      <c r="D30" s="165"/>
      <c r="E30" s="166">
        <v>1</v>
      </c>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315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295</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74">
        <v>6</v>
      </c>
      <c r="B32" s="175" t="s">
        <v>3475</v>
      </c>
      <c r="C32" s="185" t="s">
        <v>3476</v>
      </c>
      <c r="D32" s="176" t="s">
        <v>856</v>
      </c>
      <c r="E32" s="177">
        <v>3</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79" t="s">
        <v>322</v>
      </c>
      <c r="T32" s="180" t="s">
        <v>291</v>
      </c>
      <c r="U32" s="160">
        <v>0</v>
      </c>
      <c r="V32" s="160">
        <f>ROUND(E32*U32,2)</f>
        <v>0</v>
      </c>
      <c r="W32" s="160"/>
      <c r="X32" s="150"/>
      <c r="Y32" s="150"/>
      <c r="Z32" s="150"/>
      <c r="AA32" s="150"/>
      <c r="AB32" s="150"/>
      <c r="AC32" s="150"/>
      <c r="AD32" s="150"/>
      <c r="AE32" s="150"/>
      <c r="AF32" s="150"/>
      <c r="AG32" s="150" t="s">
        <v>472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3466</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114</v>
      </c>
      <c r="D34" s="165"/>
      <c r="E34" s="166">
        <v>3</v>
      </c>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315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6"/>
      <c r="D35" s="247"/>
      <c r="E35" s="247"/>
      <c r="F35" s="247"/>
      <c r="G35" s="247"/>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295</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2.5" outlineLevel="1" x14ac:dyDescent="0.2">
      <c r="A36" s="174">
        <v>7</v>
      </c>
      <c r="B36" s="175" t="s">
        <v>3477</v>
      </c>
      <c r="C36" s="185" t="s">
        <v>3478</v>
      </c>
      <c r="D36" s="176" t="s">
        <v>856</v>
      </c>
      <c r="E36" s="177">
        <v>1</v>
      </c>
      <c r="F36" s="178"/>
      <c r="G36" s="179">
        <f>ROUND(E36*F36,2)</f>
        <v>0</v>
      </c>
      <c r="H36" s="178"/>
      <c r="I36" s="179">
        <f>ROUND(E36*H36,2)</f>
        <v>0</v>
      </c>
      <c r="J36" s="178"/>
      <c r="K36" s="179">
        <f>ROUND(E36*J36,2)</f>
        <v>0</v>
      </c>
      <c r="L36" s="179">
        <v>21</v>
      </c>
      <c r="M36" s="179">
        <f>G36*(1+L36/100)</f>
        <v>0</v>
      </c>
      <c r="N36" s="179">
        <v>0</v>
      </c>
      <c r="O36" s="179">
        <f>ROUND(E36*N36,2)</f>
        <v>0</v>
      </c>
      <c r="P36" s="179">
        <v>0</v>
      </c>
      <c r="Q36" s="179">
        <f>ROUND(E36*P36,2)</f>
        <v>0</v>
      </c>
      <c r="R36" s="179"/>
      <c r="S36" s="179" t="s">
        <v>322</v>
      </c>
      <c r="T36" s="180" t="s">
        <v>291</v>
      </c>
      <c r="U36" s="160">
        <v>0</v>
      </c>
      <c r="V36" s="160">
        <f>ROUND(E36*U36,2)</f>
        <v>0</v>
      </c>
      <c r="W36" s="160"/>
      <c r="X36" s="150"/>
      <c r="Y36" s="150"/>
      <c r="Z36" s="150"/>
      <c r="AA36" s="150"/>
      <c r="AB36" s="150"/>
      <c r="AC36" s="150"/>
      <c r="AD36" s="150"/>
      <c r="AE36" s="150"/>
      <c r="AF36" s="150"/>
      <c r="AG36" s="150" t="s">
        <v>472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3466</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92</v>
      </c>
      <c r="D38" s="165"/>
      <c r="E38" s="166">
        <v>1</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295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2.5" outlineLevel="1" x14ac:dyDescent="0.2">
      <c r="A40" s="174">
        <v>8</v>
      </c>
      <c r="B40" s="175" t="s">
        <v>3479</v>
      </c>
      <c r="C40" s="185" t="s">
        <v>3480</v>
      </c>
      <c r="D40" s="176" t="s">
        <v>856</v>
      </c>
      <c r="E40" s="177">
        <v>3</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322</v>
      </c>
      <c r="T40" s="180" t="s">
        <v>291</v>
      </c>
      <c r="U40" s="160">
        <v>0</v>
      </c>
      <c r="V40" s="160">
        <f>ROUND(E40*U40,2)</f>
        <v>0</v>
      </c>
      <c r="W40" s="160"/>
      <c r="X40" s="150"/>
      <c r="Y40" s="150"/>
      <c r="Z40" s="150"/>
      <c r="AA40" s="150"/>
      <c r="AB40" s="150"/>
      <c r="AC40" s="150"/>
      <c r="AD40" s="150"/>
      <c r="AE40" s="150"/>
      <c r="AF40" s="150"/>
      <c r="AG40" s="150" t="s">
        <v>472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3481</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315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114</v>
      </c>
      <c r="D42" s="165"/>
      <c r="E42" s="166">
        <v>3</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315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295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33.75" outlineLevel="1" x14ac:dyDescent="0.2">
      <c r="A44" s="174">
        <v>9</v>
      </c>
      <c r="B44" s="175" t="s">
        <v>3482</v>
      </c>
      <c r="C44" s="185" t="s">
        <v>3483</v>
      </c>
      <c r="D44" s="176" t="s">
        <v>856</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322</v>
      </c>
      <c r="T44" s="180" t="s">
        <v>291</v>
      </c>
      <c r="U44" s="160">
        <v>0</v>
      </c>
      <c r="V44" s="160">
        <f>ROUND(E44*U44,2)</f>
        <v>0</v>
      </c>
      <c r="W44" s="160"/>
      <c r="X44" s="150"/>
      <c r="Y44" s="150"/>
      <c r="Z44" s="150"/>
      <c r="AA44" s="150"/>
      <c r="AB44" s="150"/>
      <c r="AC44" s="150"/>
      <c r="AD44" s="150"/>
      <c r="AE44" s="150"/>
      <c r="AF44" s="150"/>
      <c r="AG44" s="150" t="s">
        <v>472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4" t="s">
        <v>3484</v>
      </c>
      <c r="D45" s="245"/>
      <c r="E45" s="245"/>
      <c r="F45" s="245"/>
      <c r="G45" s="245"/>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294</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3466</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92</v>
      </c>
      <c r="D47" s="165"/>
      <c r="E47" s="166">
        <v>1</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295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33.75" outlineLevel="1" x14ac:dyDescent="0.2">
      <c r="A49" s="174">
        <v>10</v>
      </c>
      <c r="B49" s="175" t="s">
        <v>3485</v>
      </c>
      <c r="C49" s="185" t="s">
        <v>3486</v>
      </c>
      <c r="D49" s="176" t="s">
        <v>856</v>
      </c>
      <c r="E49" s="177">
        <v>1</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322</v>
      </c>
      <c r="T49" s="180" t="s">
        <v>291</v>
      </c>
      <c r="U49" s="160">
        <v>0</v>
      </c>
      <c r="V49" s="160">
        <f>ROUND(E49*U49,2)</f>
        <v>0</v>
      </c>
      <c r="W49" s="160"/>
      <c r="X49" s="150"/>
      <c r="Y49" s="150"/>
      <c r="Z49" s="150"/>
      <c r="AA49" s="150"/>
      <c r="AB49" s="150"/>
      <c r="AC49" s="150"/>
      <c r="AD49" s="150"/>
      <c r="AE49" s="150"/>
      <c r="AF49" s="150"/>
      <c r="AG49" s="150" t="s">
        <v>472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4" t="s">
        <v>3484</v>
      </c>
      <c r="D50" s="245"/>
      <c r="E50" s="245"/>
      <c r="F50" s="245"/>
      <c r="G50" s="245"/>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294</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3466</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315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92</v>
      </c>
      <c r="D52" s="165"/>
      <c r="E52" s="166">
        <v>1</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6"/>
      <c r="D53" s="247"/>
      <c r="E53" s="247"/>
      <c r="F53" s="247"/>
      <c r="G53" s="247"/>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295</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33.75" outlineLevel="1" x14ac:dyDescent="0.2">
      <c r="A54" s="174">
        <v>11</v>
      </c>
      <c r="B54" s="175" t="s">
        <v>3487</v>
      </c>
      <c r="C54" s="185" t="s">
        <v>3483</v>
      </c>
      <c r="D54" s="176" t="s">
        <v>856</v>
      </c>
      <c r="E54" s="177">
        <v>1</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322</v>
      </c>
      <c r="T54" s="180" t="s">
        <v>291</v>
      </c>
      <c r="U54" s="160">
        <v>0</v>
      </c>
      <c r="V54" s="160">
        <f>ROUND(E54*U54,2)</f>
        <v>0</v>
      </c>
      <c r="W54" s="160"/>
      <c r="X54" s="150"/>
      <c r="Y54" s="150"/>
      <c r="Z54" s="150"/>
      <c r="AA54" s="150"/>
      <c r="AB54" s="150"/>
      <c r="AC54" s="150"/>
      <c r="AD54" s="150"/>
      <c r="AE54" s="150"/>
      <c r="AF54" s="150"/>
      <c r="AG54" s="150" t="s">
        <v>472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4" t="s">
        <v>3484</v>
      </c>
      <c r="D55" s="245"/>
      <c r="E55" s="245"/>
      <c r="F55" s="245"/>
      <c r="G55" s="245"/>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294</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3466</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315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92</v>
      </c>
      <c r="D57" s="165"/>
      <c r="E57" s="166">
        <v>1</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315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6"/>
      <c r="D58" s="247"/>
      <c r="E58" s="247"/>
      <c r="F58" s="247"/>
      <c r="G58" s="247"/>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295</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33.75" outlineLevel="1" x14ac:dyDescent="0.2">
      <c r="A59" s="174">
        <v>12</v>
      </c>
      <c r="B59" s="175" t="s">
        <v>1843</v>
      </c>
      <c r="C59" s="185" t="s">
        <v>3488</v>
      </c>
      <c r="D59" s="176" t="s">
        <v>856</v>
      </c>
      <c r="E59" s="177">
        <v>1</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322</v>
      </c>
      <c r="T59" s="180" t="s">
        <v>291</v>
      </c>
      <c r="U59" s="160">
        <v>0</v>
      </c>
      <c r="V59" s="160">
        <f>ROUND(E59*U59,2)</f>
        <v>0</v>
      </c>
      <c r="W59" s="160"/>
      <c r="X59" s="150"/>
      <c r="Y59" s="150"/>
      <c r="Z59" s="150"/>
      <c r="AA59" s="150"/>
      <c r="AB59" s="150"/>
      <c r="AC59" s="150"/>
      <c r="AD59" s="150"/>
      <c r="AE59" s="150"/>
      <c r="AF59" s="150"/>
      <c r="AG59" s="150" t="s">
        <v>472</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4" t="s">
        <v>3489</v>
      </c>
      <c r="D60" s="245"/>
      <c r="E60" s="245"/>
      <c r="F60" s="245"/>
      <c r="G60" s="245"/>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294</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33.75" outlineLevel="1" x14ac:dyDescent="0.2">
      <c r="A61" s="157"/>
      <c r="B61" s="158"/>
      <c r="C61" s="186" t="s">
        <v>3490</v>
      </c>
      <c r="D61" s="165"/>
      <c r="E61" s="166"/>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315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3466</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92</v>
      </c>
      <c r="D63" s="165"/>
      <c r="E63" s="166">
        <v>1</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295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ht="33.75" outlineLevel="1" x14ac:dyDescent="0.2">
      <c r="A65" s="174">
        <v>13</v>
      </c>
      <c r="B65" s="175" t="s">
        <v>3491</v>
      </c>
      <c r="C65" s="185" t="s">
        <v>3486</v>
      </c>
      <c r="D65" s="176" t="s">
        <v>856</v>
      </c>
      <c r="E65" s="177">
        <v>1</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322</v>
      </c>
      <c r="T65" s="180" t="s">
        <v>291</v>
      </c>
      <c r="U65" s="160">
        <v>0</v>
      </c>
      <c r="V65" s="160">
        <f>ROUND(E65*U65,2)</f>
        <v>0</v>
      </c>
      <c r="W65" s="160"/>
      <c r="X65" s="150"/>
      <c r="Y65" s="150"/>
      <c r="Z65" s="150"/>
      <c r="AA65" s="150"/>
      <c r="AB65" s="150"/>
      <c r="AC65" s="150"/>
      <c r="AD65" s="150"/>
      <c r="AE65" s="150"/>
      <c r="AF65" s="150"/>
      <c r="AG65" s="150" t="s">
        <v>472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4" t="s">
        <v>3484</v>
      </c>
      <c r="D66" s="245"/>
      <c r="E66" s="245"/>
      <c r="F66" s="245"/>
      <c r="G66" s="245"/>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294</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3466</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92</v>
      </c>
      <c r="D68" s="165"/>
      <c r="E68" s="166">
        <v>1</v>
      </c>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46"/>
      <c r="D69" s="247"/>
      <c r="E69" s="247"/>
      <c r="F69" s="247"/>
      <c r="G69" s="247"/>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295</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33.75" outlineLevel="1" x14ac:dyDescent="0.2">
      <c r="A70" s="174">
        <v>14</v>
      </c>
      <c r="B70" s="175" t="s">
        <v>3492</v>
      </c>
      <c r="C70" s="185" t="s">
        <v>3493</v>
      </c>
      <c r="D70" s="176" t="s">
        <v>856</v>
      </c>
      <c r="E70" s="177">
        <v>1</v>
      </c>
      <c r="F70" s="178"/>
      <c r="G70" s="179">
        <f>ROUND(E70*F70,2)</f>
        <v>0</v>
      </c>
      <c r="H70" s="178"/>
      <c r="I70" s="179">
        <f>ROUND(E70*H70,2)</f>
        <v>0</v>
      </c>
      <c r="J70" s="178"/>
      <c r="K70" s="179">
        <f>ROUND(E70*J70,2)</f>
        <v>0</v>
      </c>
      <c r="L70" s="179">
        <v>21</v>
      </c>
      <c r="M70" s="179">
        <f>G70*(1+L70/100)</f>
        <v>0</v>
      </c>
      <c r="N70" s="179">
        <v>0</v>
      </c>
      <c r="O70" s="179">
        <f>ROUND(E70*N70,2)</f>
        <v>0</v>
      </c>
      <c r="P70" s="179">
        <v>0</v>
      </c>
      <c r="Q70" s="179">
        <f>ROUND(E70*P70,2)</f>
        <v>0</v>
      </c>
      <c r="R70" s="179"/>
      <c r="S70" s="179" t="s">
        <v>322</v>
      </c>
      <c r="T70" s="180" t="s">
        <v>291</v>
      </c>
      <c r="U70" s="160">
        <v>0</v>
      </c>
      <c r="V70" s="160">
        <f>ROUND(E70*U70,2)</f>
        <v>0</v>
      </c>
      <c r="W70" s="160"/>
      <c r="X70" s="150"/>
      <c r="Y70" s="150"/>
      <c r="Z70" s="150"/>
      <c r="AA70" s="150"/>
      <c r="AB70" s="150"/>
      <c r="AC70" s="150"/>
      <c r="AD70" s="150"/>
      <c r="AE70" s="150"/>
      <c r="AF70" s="150"/>
      <c r="AG70" s="150" t="s">
        <v>472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4" t="s">
        <v>3484</v>
      </c>
      <c r="D71" s="245"/>
      <c r="E71" s="245"/>
      <c r="F71" s="245"/>
      <c r="G71" s="245"/>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294</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3481</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92</v>
      </c>
      <c r="D73" s="165"/>
      <c r="E73" s="166">
        <v>1</v>
      </c>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315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6"/>
      <c r="D74" s="247"/>
      <c r="E74" s="247"/>
      <c r="F74" s="247"/>
      <c r="G74" s="247"/>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295</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33.75" outlineLevel="1" x14ac:dyDescent="0.2">
      <c r="A75" s="174">
        <v>15</v>
      </c>
      <c r="B75" s="175" t="s">
        <v>3494</v>
      </c>
      <c r="C75" s="185" t="s">
        <v>3493</v>
      </c>
      <c r="D75" s="176" t="s">
        <v>856</v>
      </c>
      <c r="E75" s="177">
        <v>1</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322</v>
      </c>
      <c r="T75" s="180" t="s">
        <v>291</v>
      </c>
      <c r="U75" s="160">
        <v>0</v>
      </c>
      <c r="V75" s="160">
        <f>ROUND(E75*U75,2)</f>
        <v>0</v>
      </c>
      <c r="W75" s="160"/>
      <c r="X75" s="150"/>
      <c r="Y75" s="150"/>
      <c r="Z75" s="150"/>
      <c r="AA75" s="150"/>
      <c r="AB75" s="150"/>
      <c r="AC75" s="150"/>
      <c r="AD75" s="150"/>
      <c r="AE75" s="150"/>
      <c r="AF75" s="150"/>
      <c r="AG75" s="150" t="s">
        <v>472</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4" t="s">
        <v>3484</v>
      </c>
      <c r="D76" s="245"/>
      <c r="E76" s="245"/>
      <c r="F76" s="245"/>
      <c r="G76" s="245"/>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294</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3481</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315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92</v>
      </c>
      <c r="D78" s="165"/>
      <c r="E78" s="166">
        <v>1</v>
      </c>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6"/>
      <c r="D79" s="247"/>
      <c r="E79" s="247"/>
      <c r="F79" s="247"/>
      <c r="G79" s="247"/>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295</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33.75" outlineLevel="1" x14ac:dyDescent="0.2">
      <c r="A80" s="174">
        <v>16</v>
      </c>
      <c r="B80" s="175" t="s">
        <v>3495</v>
      </c>
      <c r="C80" s="185" t="s">
        <v>3493</v>
      </c>
      <c r="D80" s="176" t="s">
        <v>856</v>
      </c>
      <c r="E80" s="177">
        <v>1</v>
      </c>
      <c r="F80" s="178"/>
      <c r="G80" s="179">
        <f>ROUND(E80*F80,2)</f>
        <v>0</v>
      </c>
      <c r="H80" s="178"/>
      <c r="I80" s="179">
        <f>ROUND(E80*H80,2)</f>
        <v>0</v>
      </c>
      <c r="J80" s="178"/>
      <c r="K80" s="179">
        <f>ROUND(E80*J80,2)</f>
        <v>0</v>
      </c>
      <c r="L80" s="179">
        <v>21</v>
      </c>
      <c r="M80" s="179">
        <f>G80*(1+L80/100)</f>
        <v>0</v>
      </c>
      <c r="N80" s="179">
        <v>0</v>
      </c>
      <c r="O80" s="179">
        <f>ROUND(E80*N80,2)</f>
        <v>0</v>
      </c>
      <c r="P80" s="179">
        <v>0</v>
      </c>
      <c r="Q80" s="179">
        <f>ROUND(E80*P80,2)</f>
        <v>0</v>
      </c>
      <c r="R80" s="179"/>
      <c r="S80" s="179" t="s">
        <v>322</v>
      </c>
      <c r="T80" s="180" t="s">
        <v>291</v>
      </c>
      <c r="U80" s="160">
        <v>0</v>
      </c>
      <c r="V80" s="160">
        <f>ROUND(E80*U80,2)</f>
        <v>0</v>
      </c>
      <c r="W80" s="160"/>
      <c r="X80" s="150"/>
      <c r="Y80" s="150"/>
      <c r="Z80" s="150"/>
      <c r="AA80" s="150"/>
      <c r="AB80" s="150"/>
      <c r="AC80" s="150"/>
      <c r="AD80" s="150"/>
      <c r="AE80" s="150"/>
      <c r="AF80" s="150"/>
      <c r="AG80" s="150" t="s">
        <v>472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4" t="s">
        <v>3484</v>
      </c>
      <c r="D81" s="245"/>
      <c r="E81" s="245"/>
      <c r="F81" s="245"/>
      <c r="G81" s="245"/>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294</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3481</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92</v>
      </c>
      <c r="D83" s="165"/>
      <c r="E83" s="166">
        <v>1</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6"/>
      <c r="D84" s="247"/>
      <c r="E84" s="247"/>
      <c r="F84" s="247"/>
      <c r="G84" s="247"/>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295</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33.75" outlineLevel="1" x14ac:dyDescent="0.2">
      <c r="A85" s="174">
        <v>17</v>
      </c>
      <c r="B85" s="175" t="s">
        <v>3496</v>
      </c>
      <c r="C85" s="185" t="s">
        <v>3497</v>
      </c>
      <c r="D85" s="176" t="s">
        <v>856</v>
      </c>
      <c r="E85" s="177">
        <v>1</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322</v>
      </c>
      <c r="T85" s="180" t="s">
        <v>291</v>
      </c>
      <c r="U85" s="160">
        <v>0</v>
      </c>
      <c r="V85" s="160">
        <f>ROUND(E85*U85,2)</f>
        <v>0</v>
      </c>
      <c r="W85" s="160"/>
      <c r="X85" s="150"/>
      <c r="Y85" s="150"/>
      <c r="Z85" s="150"/>
      <c r="AA85" s="150"/>
      <c r="AB85" s="150"/>
      <c r="AC85" s="150"/>
      <c r="AD85" s="150"/>
      <c r="AE85" s="150"/>
      <c r="AF85" s="150"/>
      <c r="AG85" s="150" t="s">
        <v>472</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44" t="s">
        <v>3484</v>
      </c>
      <c r="D86" s="245"/>
      <c r="E86" s="245"/>
      <c r="F86" s="245"/>
      <c r="G86" s="245"/>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294</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3481</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6" t="s">
        <v>92</v>
      </c>
      <c r="D88" s="165"/>
      <c r="E88" s="166">
        <v>1</v>
      </c>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6"/>
      <c r="D89" s="247"/>
      <c r="E89" s="247"/>
      <c r="F89" s="247"/>
      <c r="G89" s="247"/>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295</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33.75" outlineLevel="1" x14ac:dyDescent="0.2">
      <c r="A90" s="174">
        <v>18</v>
      </c>
      <c r="B90" s="175" t="s">
        <v>3498</v>
      </c>
      <c r="C90" s="185" t="s">
        <v>3499</v>
      </c>
      <c r="D90" s="176" t="s">
        <v>856</v>
      </c>
      <c r="E90" s="177">
        <v>5</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c r="S90" s="179" t="s">
        <v>322</v>
      </c>
      <c r="T90" s="180" t="s">
        <v>291</v>
      </c>
      <c r="U90" s="160">
        <v>0</v>
      </c>
      <c r="V90" s="160">
        <f>ROUND(E90*U90,2)</f>
        <v>0</v>
      </c>
      <c r="W90" s="160"/>
      <c r="X90" s="150"/>
      <c r="Y90" s="150"/>
      <c r="Z90" s="150"/>
      <c r="AA90" s="150"/>
      <c r="AB90" s="150"/>
      <c r="AC90" s="150"/>
      <c r="AD90" s="150"/>
      <c r="AE90" s="150"/>
      <c r="AF90" s="150"/>
      <c r="AG90" s="150" t="s">
        <v>472</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ht="33.75" outlineLevel="1" x14ac:dyDescent="0.2">
      <c r="A91" s="157"/>
      <c r="B91" s="158"/>
      <c r="C91" s="186" t="s">
        <v>3500</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315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33.75" outlineLevel="1" x14ac:dyDescent="0.2">
      <c r="A92" s="157"/>
      <c r="B92" s="158"/>
      <c r="C92" s="186" t="s">
        <v>3501</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3481</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315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129</v>
      </c>
      <c r="D94" s="165"/>
      <c r="E94" s="166">
        <v>5</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6"/>
      <c r="D95" s="247"/>
      <c r="E95" s="247"/>
      <c r="F95" s="247"/>
      <c r="G95" s="247"/>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295</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33.75" outlineLevel="1" x14ac:dyDescent="0.2">
      <c r="A96" s="174">
        <v>19</v>
      </c>
      <c r="B96" s="175" t="s">
        <v>3502</v>
      </c>
      <c r="C96" s="185" t="s">
        <v>3503</v>
      </c>
      <c r="D96" s="176" t="s">
        <v>856</v>
      </c>
      <c r="E96" s="177">
        <v>4</v>
      </c>
      <c r="F96" s="178"/>
      <c r="G96" s="179">
        <f>ROUND(E96*F96,2)</f>
        <v>0</v>
      </c>
      <c r="H96" s="178"/>
      <c r="I96" s="179">
        <f>ROUND(E96*H96,2)</f>
        <v>0</v>
      </c>
      <c r="J96" s="178"/>
      <c r="K96" s="179">
        <f>ROUND(E96*J96,2)</f>
        <v>0</v>
      </c>
      <c r="L96" s="179">
        <v>21</v>
      </c>
      <c r="M96" s="179">
        <f>G96*(1+L96/100)</f>
        <v>0</v>
      </c>
      <c r="N96" s="179">
        <v>0</v>
      </c>
      <c r="O96" s="179">
        <f>ROUND(E96*N96,2)</f>
        <v>0</v>
      </c>
      <c r="P96" s="179">
        <v>0</v>
      </c>
      <c r="Q96" s="179">
        <f>ROUND(E96*P96,2)</f>
        <v>0</v>
      </c>
      <c r="R96" s="179"/>
      <c r="S96" s="179" t="s">
        <v>322</v>
      </c>
      <c r="T96" s="180" t="s">
        <v>291</v>
      </c>
      <c r="U96" s="160">
        <v>0</v>
      </c>
      <c r="V96" s="160">
        <f>ROUND(E96*U96,2)</f>
        <v>0</v>
      </c>
      <c r="W96" s="160"/>
      <c r="X96" s="150"/>
      <c r="Y96" s="150"/>
      <c r="Z96" s="150"/>
      <c r="AA96" s="150"/>
      <c r="AB96" s="150"/>
      <c r="AC96" s="150"/>
      <c r="AD96" s="150"/>
      <c r="AE96" s="150"/>
      <c r="AF96" s="150"/>
      <c r="AG96" s="150" t="s">
        <v>472</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ht="33.75" outlineLevel="1" x14ac:dyDescent="0.2">
      <c r="A97" s="157"/>
      <c r="B97" s="158"/>
      <c r="C97" s="186" t="s">
        <v>3500</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33.75" outlineLevel="1" x14ac:dyDescent="0.2">
      <c r="A98" s="157"/>
      <c r="B98" s="158"/>
      <c r="C98" s="186" t="s">
        <v>3504</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3481</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124</v>
      </c>
      <c r="D100" s="165"/>
      <c r="E100" s="166">
        <v>4</v>
      </c>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6"/>
      <c r="D101" s="247"/>
      <c r="E101" s="247"/>
      <c r="F101" s="247"/>
      <c r="G101" s="247"/>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295</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ht="33.75" outlineLevel="1" x14ac:dyDescent="0.2">
      <c r="A102" s="174">
        <v>20</v>
      </c>
      <c r="B102" s="175" t="s">
        <v>3505</v>
      </c>
      <c r="C102" s="185" t="s">
        <v>3506</v>
      </c>
      <c r="D102" s="176" t="s">
        <v>856</v>
      </c>
      <c r="E102" s="177">
        <v>6</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322</v>
      </c>
      <c r="T102" s="180" t="s">
        <v>291</v>
      </c>
      <c r="U102" s="160">
        <v>0</v>
      </c>
      <c r="V102" s="160">
        <f>ROUND(E102*U102,2)</f>
        <v>0</v>
      </c>
      <c r="W102" s="160"/>
      <c r="X102" s="150"/>
      <c r="Y102" s="150"/>
      <c r="Z102" s="150"/>
      <c r="AA102" s="150"/>
      <c r="AB102" s="150"/>
      <c r="AC102" s="150"/>
      <c r="AD102" s="150"/>
      <c r="AE102" s="150"/>
      <c r="AF102" s="150"/>
      <c r="AG102" s="150" t="s">
        <v>472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ht="33.75" outlineLevel="1" x14ac:dyDescent="0.2">
      <c r="A103" s="157"/>
      <c r="B103" s="158"/>
      <c r="C103" s="186" t="s">
        <v>3500</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ht="33.75" outlineLevel="1" x14ac:dyDescent="0.2">
      <c r="A104" s="157"/>
      <c r="B104" s="158"/>
      <c r="C104" s="186" t="s">
        <v>3507</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3481</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132</v>
      </c>
      <c r="D106" s="165"/>
      <c r="E106" s="166">
        <v>6</v>
      </c>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315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6"/>
      <c r="D107" s="247"/>
      <c r="E107" s="247"/>
      <c r="F107" s="247"/>
      <c r="G107" s="247"/>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295</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33.75" outlineLevel="1" x14ac:dyDescent="0.2">
      <c r="A108" s="174">
        <v>21</v>
      </c>
      <c r="B108" s="175" t="s">
        <v>3508</v>
      </c>
      <c r="C108" s="185" t="s">
        <v>3509</v>
      </c>
      <c r="D108" s="176" t="s">
        <v>856</v>
      </c>
      <c r="E108" s="177">
        <v>4</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c r="S108" s="179" t="s">
        <v>322</v>
      </c>
      <c r="T108" s="180" t="s">
        <v>291</v>
      </c>
      <c r="U108" s="160">
        <v>0</v>
      </c>
      <c r="V108" s="160">
        <f>ROUND(E108*U108,2)</f>
        <v>0</v>
      </c>
      <c r="W108" s="160"/>
      <c r="X108" s="150"/>
      <c r="Y108" s="150"/>
      <c r="Z108" s="150"/>
      <c r="AA108" s="150"/>
      <c r="AB108" s="150"/>
      <c r="AC108" s="150"/>
      <c r="AD108" s="150"/>
      <c r="AE108" s="150"/>
      <c r="AF108" s="150"/>
      <c r="AG108" s="150" t="s">
        <v>472</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4" t="s">
        <v>3510</v>
      </c>
      <c r="D109" s="245"/>
      <c r="E109" s="245"/>
      <c r="F109" s="245"/>
      <c r="G109" s="245"/>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294</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3481</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315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124</v>
      </c>
      <c r="D111" s="165"/>
      <c r="E111" s="166">
        <v>4</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315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6"/>
      <c r="D112" s="247"/>
      <c r="E112" s="247"/>
      <c r="F112" s="247"/>
      <c r="G112" s="247"/>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295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33.75" outlineLevel="1" x14ac:dyDescent="0.2">
      <c r="A113" s="174">
        <v>22</v>
      </c>
      <c r="B113" s="175" t="s">
        <v>3511</v>
      </c>
      <c r="C113" s="185" t="s">
        <v>3512</v>
      </c>
      <c r="D113" s="176" t="s">
        <v>856</v>
      </c>
      <c r="E113" s="177">
        <v>3</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322</v>
      </c>
      <c r="T113" s="180" t="s">
        <v>291</v>
      </c>
      <c r="U113" s="160">
        <v>0</v>
      </c>
      <c r="V113" s="160">
        <f>ROUND(E113*U113,2)</f>
        <v>0</v>
      </c>
      <c r="W113" s="160"/>
      <c r="X113" s="150"/>
      <c r="Y113" s="150"/>
      <c r="Z113" s="150"/>
      <c r="AA113" s="150"/>
      <c r="AB113" s="150"/>
      <c r="AC113" s="150"/>
      <c r="AD113" s="150"/>
      <c r="AE113" s="150"/>
      <c r="AF113" s="150"/>
      <c r="AG113" s="150" t="s">
        <v>472</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44" t="s">
        <v>3513</v>
      </c>
      <c r="D114" s="245"/>
      <c r="E114" s="245"/>
      <c r="F114" s="245"/>
      <c r="G114" s="245"/>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294</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3481</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315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114</v>
      </c>
      <c r="D116" s="165"/>
      <c r="E116" s="166">
        <v>3</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315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295</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ht="33.75" outlineLevel="1" x14ac:dyDescent="0.2">
      <c r="A118" s="174">
        <v>23</v>
      </c>
      <c r="B118" s="175" t="s">
        <v>1845</v>
      </c>
      <c r="C118" s="185" t="s">
        <v>3514</v>
      </c>
      <c r="D118" s="176" t="s">
        <v>856</v>
      </c>
      <c r="E118" s="177">
        <v>1</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322</v>
      </c>
      <c r="T118" s="180" t="s">
        <v>291</v>
      </c>
      <c r="U118" s="160">
        <v>0</v>
      </c>
      <c r="V118" s="160">
        <f>ROUND(E118*U118,2)</f>
        <v>0</v>
      </c>
      <c r="W118" s="160"/>
      <c r="X118" s="150"/>
      <c r="Y118" s="150"/>
      <c r="Z118" s="150"/>
      <c r="AA118" s="150"/>
      <c r="AB118" s="150"/>
      <c r="AC118" s="150"/>
      <c r="AD118" s="150"/>
      <c r="AE118" s="150"/>
      <c r="AF118" s="150"/>
      <c r="AG118" s="150" t="s">
        <v>472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3466</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315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92</v>
      </c>
      <c r="D120" s="165"/>
      <c r="E120" s="166">
        <v>1</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315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295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ht="33.75" outlineLevel="1" x14ac:dyDescent="0.2">
      <c r="A122" s="174">
        <v>24</v>
      </c>
      <c r="B122" s="175" t="s">
        <v>3515</v>
      </c>
      <c r="C122" s="185" t="s">
        <v>3516</v>
      </c>
      <c r="D122" s="176" t="s">
        <v>856</v>
      </c>
      <c r="E122" s="177">
        <v>1</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322</v>
      </c>
      <c r="T122" s="180" t="s">
        <v>291</v>
      </c>
      <c r="U122" s="160">
        <v>0</v>
      </c>
      <c r="V122" s="160">
        <f>ROUND(E122*U122,2)</f>
        <v>0</v>
      </c>
      <c r="W122" s="160"/>
      <c r="X122" s="150"/>
      <c r="Y122" s="150"/>
      <c r="Z122" s="150"/>
      <c r="AA122" s="150"/>
      <c r="AB122" s="150"/>
      <c r="AC122" s="150"/>
      <c r="AD122" s="150"/>
      <c r="AE122" s="150"/>
      <c r="AF122" s="150"/>
      <c r="AG122" s="150" t="s">
        <v>472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4" t="s">
        <v>3517</v>
      </c>
      <c r="D123" s="245"/>
      <c r="E123" s="245"/>
      <c r="F123" s="245"/>
      <c r="G123" s="245"/>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294</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3481</v>
      </c>
      <c r="D124" s="165"/>
      <c r="E124" s="166"/>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3518</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92</v>
      </c>
      <c r="D126" s="165"/>
      <c r="E126" s="166">
        <v>1</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6"/>
      <c r="D127" s="247"/>
      <c r="E127" s="247"/>
      <c r="F127" s="247"/>
      <c r="G127" s="247"/>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295</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33.75" outlineLevel="1" x14ac:dyDescent="0.2">
      <c r="A128" s="174">
        <v>25</v>
      </c>
      <c r="B128" s="175" t="s">
        <v>3519</v>
      </c>
      <c r="C128" s="185" t="s">
        <v>3520</v>
      </c>
      <c r="D128" s="176" t="s">
        <v>856</v>
      </c>
      <c r="E128" s="177">
        <v>3</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322</v>
      </c>
      <c r="T128" s="180" t="s">
        <v>291</v>
      </c>
      <c r="U128" s="160">
        <v>0</v>
      </c>
      <c r="V128" s="160">
        <f>ROUND(E128*U128,2)</f>
        <v>0</v>
      </c>
      <c r="W128" s="160"/>
      <c r="X128" s="150"/>
      <c r="Y128" s="150"/>
      <c r="Z128" s="150"/>
      <c r="AA128" s="150"/>
      <c r="AB128" s="150"/>
      <c r="AC128" s="150"/>
      <c r="AD128" s="150"/>
      <c r="AE128" s="150"/>
      <c r="AF128" s="150"/>
      <c r="AG128" s="150" t="s">
        <v>472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4" t="s">
        <v>3521</v>
      </c>
      <c r="D129" s="245"/>
      <c r="E129" s="245"/>
      <c r="F129" s="245"/>
      <c r="G129" s="245"/>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294</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3481</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315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114</v>
      </c>
      <c r="D131" s="165"/>
      <c r="E131" s="166">
        <v>3</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6"/>
      <c r="D132" s="247"/>
      <c r="E132" s="247"/>
      <c r="F132" s="247"/>
      <c r="G132" s="247"/>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295</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ht="33.75" outlineLevel="1" x14ac:dyDescent="0.2">
      <c r="A133" s="174">
        <v>26</v>
      </c>
      <c r="B133" s="175" t="s">
        <v>3522</v>
      </c>
      <c r="C133" s="185" t="s">
        <v>3523</v>
      </c>
      <c r="D133" s="176" t="s">
        <v>856</v>
      </c>
      <c r="E133" s="177">
        <v>3</v>
      </c>
      <c r="F133" s="178"/>
      <c r="G133" s="179">
        <f>ROUND(E133*F133,2)</f>
        <v>0</v>
      </c>
      <c r="H133" s="178"/>
      <c r="I133" s="179">
        <f>ROUND(E133*H133,2)</f>
        <v>0</v>
      </c>
      <c r="J133" s="178"/>
      <c r="K133" s="179">
        <f>ROUND(E133*J133,2)</f>
        <v>0</v>
      </c>
      <c r="L133" s="179">
        <v>21</v>
      </c>
      <c r="M133" s="179">
        <f>G133*(1+L133/100)</f>
        <v>0</v>
      </c>
      <c r="N133" s="179">
        <v>0</v>
      </c>
      <c r="O133" s="179">
        <f>ROUND(E133*N133,2)</f>
        <v>0</v>
      </c>
      <c r="P133" s="179">
        <v>0</v>
      </c>
      <c r="Q133" s="179">
        <f>ROUND(E133*P133,2)</f>
        <v>0</v>
      </c>
      <c r="R133" s="179"/>
      <c r="S133" s="179" t="s">
        <v>322</v>
      </c>
      <c r="T133" s="180" t="s">
        <v>291</v>
      </c>
      <c r="U133" s="160">
        <v>0</v>
      </c>
      <c r="V133" s="160">
        <f>ROUND(E133*U133,2)</f>
        <v>0</v>
      </c>
      <c r="W133" s="160"/>
      <c r="X133" s="150"/>
      <c r="Y133" s="150"/>
      <c r="Z133" s="150"/>
      <c r="AA133" s="150"/>
      <c r="AB133" s="150"/>
      <c r="AC133" s="150"/>
      <c r="AD133" s="150"/>
      <c r="AE133" s="150"/>
      <c r="AF133" s="150"/>
      <c r="AG133" s="150" t="s">
        <v>472</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4" t="s">
        <v>3524</v>
      </c>
      <c r="D134" s="245"/>
      <c r="E134" s="245"/>
      <c r="F134" s="245"/>
      <c r="G134" s="245"/>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294</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3481</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315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114</v>
      </c>
      <c r="D136" s="165"/>
      <c r="E136" s="166">
        <v>3</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295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33.75" outlineLevel="1" x14ac:dyDescent="0.2">
      <c r="A138" s="174">
        <v>27</v>
      </c>
      <c r="B138" s="175" t="s">
        <v>3525</v>
      </c>
      <c r="C138" s="185" t="s">
        <v>3526</v>
      </c>
      <c r="D138" s="176" t="s">
        <v>856</v>
      </c>
      <c r="E138" s="177">
        <v>3</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322</v>
      </c>
      <c r="T138" s="180" t="s">
        <v>291</v>
      </c>
      <c r="U138" s="160">
        <v>0</v>
      </c>
      <c r="V138" s="160">
        <f>ROUND(E138*U138,2)</f>
        <v>0</v>
      </c>
      <c r="W138" s="160"/>
      <c r="X138" s="150"/>
      <c r="Y138" s="150"/>
      <c r="Z138" s="150"/>
      <c r="AA138" s="150"/>
      <c r="AB138" s="150"/>
      <c r="AC138" s="150"/>
      <c r="AD138" s="150"/>
      <c r="AE138" s="150"/>
      <c r="AF138" s="150"/>
      <c r="AG138" s="150" t="s">
        <v>472</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4" t="s">
        <v>3527</v>
      </c>
      <c r="D139" s="245"/>
      <c r="E139" s="245"/>
      <c r="F139" s="245"/>
      <c r="G139" s="245"/>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294</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3481</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114</v>
      </c>
      <c r="D141" s="165"/>
      <c r="E141" s="166">
        <v>3</v>
      </c>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46"/>
      <c r="D142" s="247"/>
      <c r="E142" s="247"/>
      <c r="F142" s="247"/>
      <c r="G142" s="247"/>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295</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74">
        <v>28</v>
      </c>
      <c r="B143" s="175" t="s">
        <v>3528</v>
      </c>
      <c r="C143" s="185" t="s">
        <v>3529</v>
      </c>
      <c r="D143" s="176" t="s">
        <v>856</v>
      </c>
      <c r="E143" s="177">
        <v>1</v>
      </c>
      <c r="F143" s="178"/>
      <c r="G143" s="179">
        <f>ROUND(E143*F143,2)</f>
        <v>0</v>
      </c>
      <c r="H143" s="178"/>
      <c r="I143" s="179">
        <f>ROUND(E143*H143,2)</f>
        <v>0</v>
      </c>
      <c r="J143" s="178"/>
      <c r="K143" s="179">
        <f>ROUND(E143*J143,2)</f>
        <v>0</v>
      </c>
      <c r="L143" s="179">
        <v>21</v>
      </c>
      <c r="M143" s="179">
        <f>G143*(1+L143/100)</f>
        <v>0</v>
      </c>
      <c r="N143" s="179">
        <v>0</v>
      </c>
      <c r="O143" s="179">
        <f>ROUND(E143*N143,2)</f>
        <v>0</v>
      </c>
      <c r="P143" s="179">
        <v>0</v>
      </c>
      <c r="Q143" s="179">
        <f>ROUND(E143*P143,2)</f>
        <v>0</v>
      </c>
      <c r="R143" s="179"/>
      <c r="S143" s="179" t="s">
        <v>322</v>
      </c>
      <c r="T143" s="180" t="s">
        <v>291</v>
      </c>
      <c r="U143" s="160">
        <v>0</v>
      </c>
      <c r="V143" s="160">
        <f>ROUND(E143*U143,2)</f>
        <v>0</v>
      </c>
      <c r="W143" s="160"/>
      <c r="X143" s="150"/>
      <c r="Y143" s="150"/>
      <c r="Z143" s="150"/>
      <c r="AA143" s="150"/>
      <c r="AB143" s="150"/>
      <c r="AC143" s="150"/>
      <c r="AD143" s="150"/>
      <c r="AE143" s="150"/>
      <c r="AF143" s="150"/>
      <c r="AG143" s="150" t="s">
        <v>472</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3481</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315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92</v>
      </c>
      <c r="D145" s="165"/>
      <c r="E145" s="166">
        <v>1</v>
      </c>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315</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6"/>
      <c r="D146" s="247"/>
      <c r="E146" s="247"/>
      <c r="F146" s="247"/>
      <c r="G146" s="247"/>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295</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4">
        <v>29</v>
      </c>
      <c r="B147" s="175" t="s">
        <v>3530</v>
      </c>
      <c r="C147" s="185" t="s">
        <v>3531</v>
      </c>
      <c r="D147" s="176" t="s">
        <v>856</v>
      </c>
      <c r="E147" s="177">
        <v>8</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322</v>
      </c>
      <c r="T147" s="180" t="s">
        <v>291</v>
      </c>
      <c r="U147" s="160">
        <v>0</v>
      </c>
      <c r="V147" s="160">
        <f>ROUND(E147*U147,2)</f>
        <v>0</v>
      </c>
      <c r="W147" s="160"/>
      <c r="X147" s="150"/>
      <c r="Y147" s="150"/>
      <c r="Z147" s="150"/>
      <c r="AA147" s="150"/>
      <c r="AB147" s="150"/>
      <c r="AC147" s="150"/>
      <c r="AD147" s="150"/>
      <c r="AE147" s="150"/>
      <c r="AF147" s="150"/>
      <c r="AG147" s="150" t="s">
        <v>472</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3481</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139</v>
      </c>
      <c r="D149" s="165"/>
      <c r="E149" s="166">
        <v>8</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6"/>
      <c r="D150" s="247"/>
      <c r="E150" s="247"/>
      <c r="F150" s="247"/>
      <c r="G150" s="247"/>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295</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74">
        <v>30</v>
      </c>
      <c r="B151" s="175" t="s">
        <v>3532</v>
      </c>
      <c r="C151" s="185" t="s">
        <v>3533</v>
      </c>
      <c r="D151" s="176" t="s">
        <v>856</v>
      </c>
      <c r="E151" s="177">
        <v>3</v>
      </c>
      <c r="F151" s="178"/>
      <c r="G151" s="179">
        <f>ROUND(E151*F151,2)</f>
        <v>0</v>
      </c>
      <c r="H151" s="178"/>
      <c r="I151" s="179">
        <f>ROUND(E151*H151,2)</f>
        <v>0</v>
      </c>
      <c r="J151" s="178"/>
      <c r="K151" s="179">
        <f>ROUND(E151*J151,2)</f>
        <v>0</v>
      </c>
      <c r="L151" s="179">
        <v>21</v>
      </c>
      <c r="M151" s="179">
        <f>G151*(1+L151/100)</f>
        <v>0</v>
      </c>
      <c r="N151" s="179">
        <v>0</v>
      </c>
      <c r="O151" s="179">
        <f>ROUND(E151*N151,2)</f>
        <v>0</v>
      </c>
      <c r="P151" s="179">
        <v>0</v>
      </c>
      <c r="Q151" s="179">
        <f>ROUND(E151*P151,2)</f>
        <v>0</v>
      </c>
      <c r="R151" s="179"/>
      <c r="S151" s="179" t="s">
        <v>322</v>
      </c>
      <c r="T151" s="180" t="s">
        <v>291</v>
      </c>
      <c r="U151" s="160">
        <v>0</v>
      </c>
      <c r="V151" s="160">
        <f>ROUND(E151*U151,2)</f>
        <v>0</v>
      </c>
      <c r="W151" s="160"/>
      <c r="X151" s="150"/>
      <c r="Y151" s="150"/>
      <c r="Z151" s="150"/>
      <c r="AA151" s="150"/>
      <c r="AB151" s="150"/>
      <c r="AC151" s="150"/>
      <c r="AD151" s="150"/>
      <c r="AE151" s="150"/>
      <c r="AF151" s="150"/>
      <c r="AG151" s="150" t="s">
        <v>472</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3466</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114</v>
      </c>
      <c r="D153" s="165"/>
      <c r="E153" s="166">
        <v>3</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6"/>
      <c r="D154" s="247"/>
      <c r="E154" s="247"/>
      <c r="F154" s="247"/>
      <c r="G154" s="247"/>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295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31</v>
      </c>
      <c r="B155" s="175" t="s">
        <v>3534</v>
      </c>
      <c r="C155" s="185" t="s">
        <v>3535</v>
      </c>
      <c r="D155" s="176" t="s">
        <v>856</v>
      </c>
      <c r="E155" s="177">
        <v>2</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322</v>
      </c>
      <c r="T155" s="180" t="s">
        <v>291</v>
      </c>
      <c r="U155" s="160">
        <v>0</v>
      </c>
      <c r="V155" s="160">
        <f>ROUND(E155*U155,2)</f>
        <v>0</v>
      </c>
      <c r="W155" s="160"/>
      <c r="X155" s="150"/>
      <c r="Y155" s="150"/>
      <c r="Z155" s="150"/>
      <c r="AA155" s="150"/>
      <c r="AB155" s="150"/>
      <c r="AC155" s="150"/>
      <c r="AD155" s="150"/>
      <c r="AE155" s="150"/>
      <c r="AF155" s="150"/>
      <c r="AG155" s="150" t="s">
        <v>472</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3466</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105</v>
      </c>
      <c r="D157" s="165"/>
      <c r="E157" s="166">
        <v>2</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6"/>
      <c r="D158" s="247"/>
      <c r="E158" s="247"/>
      <c r="F158" s="247"/>
      <c r="G158" s="247"/>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295</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74">
        <v>32</v>
      </c>
      <c r="B159" s="175" t="s">
        <v>3536</v>
      </c>
      <c r="C159" s="185" t="s">
        <v>3537</v>
      </c>
      <c r="D159" s="176" t="s">
        <v>856</v>
      </c>
      <c r="E159" s="177">
        <v>1</v>
      </c>
      <c r="F159" s="178"/>
      <c r="G159" s="179">
        <f>ROUND(E159*F159,2)</f>
        <v>0</v>
      </c>
      <c r="H159" s="178"/>
      <c r="I159" s="179">
        <f>ROUND(E159*H159,2)</f>
        <v>0</v>
      </c>
      <c r="J159" s="178"/>
      <c r="K159" s="179">
        <f>ROUND(E159*J159,2)</f>
        <v>0</v>
      </c>
      <c r="L159" s="179">
        <v>21</v>
      </c>
      <c r="M159" s="179">
        <f>G159*(1+L159/100)</f>
        <v>0</v>
      </c>
      <c r="N159" s="179">
        <v>0</v>
      </c>
      <c r="O159" s="179">
        <f>ROUND(E159*N159,2)</f>
        <v>0</v>
      </c>
      <c r="P159" s="179">
        <v>0</v>
      </c>
      <c r="Q159" s="179">
        <f>ROUND(E159*P159,2)</f>
        <v>0</v>
      </c>
      <c r="R159" s="179"/>
      <c r="S159" s="179" t="s">
        <v>322</v>
      </c>
      <c r="T159" s="180" t="s">
        <v>291</v>
      </c>
      <c r="U159" s="160">
        <v>0</v>
      </c>
      <c r="V159" s="160">
        <f>ROUND(E159*U159,2)</f>
        <v>0</v>
      </c>
      <c r="W159" s="160"/>
      <c r="X159" s="150"/>
      <c r="Y159" s="150"/>
      <c r="Z159" s="150"/>
      <c r="AA159" s="150"/>
      <c r="AB159" s="150"/>
      <c r="AC159" s="150"/>
      <c r="AD159" s="150"/>
      <c r="AE159" s="150"/>
      <c r="AF159" s="150"/>
      <c r="AG159" s="150" t="s">
        <v>472</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3466</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92</v>
      </c>
      <c r="D161" s="165"/>
      <c r="E161" s="166">
        <v>1</v>
      </c>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6"/>
      <c r="D162" s="247"/>
      <c r="E162" s="247"/>
      <c r="F162" s="247"/>
      <c r="G162" s="247"/>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295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33.75" outlineLevel="1" x14ac:dyDescent="0.2">
      <c r="A163" s="174">
        <v>33</v>
      </c>
      <c r="B163" s="175" t="s">
        <v>150</v>
      </c>
      <c r="C163" s="185" t="s">
        <v>3538</v>
      </c>
      <c r="D163" s="176" t="s">
        <v>856</v>
      </c>
      <c r="E163" s="177">
        <v>1</v>
      </c>
      <c r="F163" s="178"/>
      <c r="G163" s="179">
        <f>ROUND(E163*F163,2)</f>
        <v>0</v>
      </c>
      <c r="H163" s="178"/>
      <c r="I163" s="179">
        <f>ROUND(E163*H163,2)</f>
        <v>0</v>
      </c>
      <c r="J163" s="178"/>
      <c r="K163" s="179">
        <f>ROUND(E163*J163,2)</f>
        <v>0</v>
      </c>
      <c r="L163" s="179">
        <v>21</v>
      </c>
      <c r="M163" s="179">
        <f>G163*(1+L163/100)</f>
        <v>0</v>
      </c>
      <c r="N163" s="179">
        <v>0</v>
      </c>
      <c r="O163" s="179">
        <f>ROUND(E163*N163,2)</f>
        <v>0</v>
      </c>
      <c r="P163" s="179">
        <v>0</v>
      </c>
      <c r="Q163" s="179">
        <f>ROUND(E163*P163,2)</f>
        <v>0</v>
      </c>
      <c r="R163" s="179"/>
      <c r="S163" s="179" t="s">
        <v>322</v>
      </c>
      <c r="T163" s="180" t="s">
        <v>291</v>
      </c>
      <c r="U163" s="160">
        <v>0</v>
      </c>
      <c r="V163" s="160">
        <f>ROUND(E163*U163,2)</f>
        <v>0</v>
      </c>
      <c r="W163" s="160"/>
      <c r="X163" s="150"/>
      <c r="Y163" s="150"/>
      <c r="Z163" s="150"/>
      <c r="AA163" s="150"/>
      <c r="AB163" s="150"/>
      <c r="AC163" s="150"/>
      <c r="AD163" s="150"/>
      <c r="AE163" s="150"/>
      <c r="AF163" s="150"/>
      <c r="AG163" s="150" t="s">
        <v>472</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3466</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92</v>
      </c>
      <c r="D165" s="165"/>
      <c r="E165" s="166">
        <v>1</v>
      </c>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315</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6"/>
      <c r="D166" s="247"/>
      <c r="E166" s="247"/>
      <c r="F166" s="247"/>
      <c r="G166" s="247"/>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295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34</v>
      </c>
      <c r="B167" s="175" t="s">
        <v>3539</v>
      </c>
      <c r="C167" s="185" t="s">
        <v>3540</v>
      </c>
      <c r="D167" s="176" t="s">
        <v>856</v>
      </c>
      <c r="E167" s="177">
        <v>3</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c r="S167" s="179" t="s">
        <v>322</v>
      </c>
      <c r="T167" s="180" t="s">
        <v>291</v>
      </c>
      <c r="U167" s="160">
        <v>0</v>
      </c>
      <c r="V167" s="160">
        <f>ROUND(E167*U167,2)</f>
        <v>0</v>
      </c>
      <c r="W167" s="160"/>
      <c r="X167" s="150"/>
      <c r="Y167" s="150"/>
      <c r="Z167" s="150"/>
      <c r="AA167" s="150"/>
      <c r="AB167" s="150"/>
      <c r="AC167" s="150"/>
      <c r="AD167" s="150"/>
      <c r="AE167" s="150"/>
      <c r="AF167" s="150"/>
      <c r="AG167" s="150" t="s">
        <v>472</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3481</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315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114</v>
      </c>
      <c r="D169" s="165"/>
      <c r="E169" s="166">
        <v>3</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295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4">
        <v>35</v>
      </c>
      <c r="B171" s="175" t="s">
        <v>3541</v>
      </c>
      <c r="C171" s="185" t="s">
        <v>3542</v>
      </c>
      <c r="D171" s="176" t="s">
        <v>856</v>
      </c>
      <c r="E171" s="177">
        <v>1</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c r="S171" s="179" t="s">
        <v>322</v>
      </c>
      <c r="T171" s="180" t="s">
        <v>291</v>
      </c>
      <c r="U171" s="160">
        <v>0</v>
      </c>
      <c r="V171" s="160">
        <f>ROUND(E171*U171,2)</f>
        <v>0</v>
      </c>
      <c r="W171" s="160"/>
      <c r="X171" s="150"/>
      <c r="Y171" s="150"/>
      <c r="Z171" s="150"/>
      <c r="AA171" s="150"/>
      <c r="AB171" s="150"/>
      <c r="AC171" s="150"/>
      <c r="AD171" s="150"/>
      <c r="AE171" s="150"/>
      <c r="AF171" s="150"/>
      <c r="AG171" s="150" t="s">
        <v>472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3481</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315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92</v>
      </c>
      <c r="D173" s="165"/>
      <c r="E173" s="166">
        <v>1</v>
      </c>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46"/>
      <c r="D174" s="247"/>
      <c r="E174" s="247"/>
      <c r="F174" s="247"/>
      <c r="G174" s="247"/>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295</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4">
        <v>36</v>
      </c>
      <c r="B175" s="175" t="s">
        <v>3543</v>
      </c>
      <c r="C175" s="185" t="s">
        <v>3544</v>
      </c>
      <c r="D175" s="176" t="s">
        <v>856</v>
      </c>
      <c r="E175" s="177">
        <v>1</v>
      </c>
      <c r="F175" s="178"/>
      <c r="G175" s="179">
        <f>ROUND(E175*F175,2)</f>
        <v>0</v>
      </c>
      <c r="H175" s="178"/>
      <c r="I175" s="179">
        <f>ROUND(E175*H175,2)</f>
        <v>0</v>
      </c>
      <c r="J175" s="178"/>
      <c r="K175" s="179">
        <f>ROUND(E175*J175,2)</f>
        <v>0</v>
      </c>
      <c r="L175" s="179">
        <v>21</v>
      </c>
      <c r="M175" s="179">
        <f>G175*(1+L175/100)</f>
        <v>0</v>
      </c>
      <c r="N175" s="179">
        <v>0</v>
      </c>
      <c r="O175" s="179">
        <f>ROUND(E175*N175,2)</f>
        <v>0</v>
      </c>
      <c r="P175" s="179">
        <v>0</v>
      </c>
      <c r="Q175" s="179">
        <f>ROUND(E175*P175,2)</f>
        <v>0</v>
      </c>
      <c r="R175" s="179"/>
      <c r="S175" s="179" t="s">
        <v>322</v>
      </c>
      <c r="T175" s="180" t="s">
        <v>291</v>
      </c>
      <c r="U175" s="160">
        <v>0</v>
      </c>
      <c r="V175" s="160">
        <f>ROUND(E175*U175,2)</f>
        <v>0</v>
      </c>
      <c r="W175" s="160"/>
      <c r="X175" s="150"/>
      <c r="Y175" s="150"/>
      <c r="Z175" s="150"/>
      <c r="AA175" s="150"/>
      <c r="AB175" s="150"/>
      <c r="AC175" s="150"/>
      <c r="AD175" s="150"/>
      <c r="AE175" s="150"/>
      <c r="AF175" s="150"/>
      <c r="AG175" s="150" t="s">
        <v>472</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3481</v>
      </c>
      <c r="D176" s="165"/>
      <c r="E176" s="166"/>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315</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92</v>
      </c>
      <c r="D177" s="165"/>
      <c r="E177" s="166">
        <v>1</v>
      </c>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46"/>
      <c r="D178" s="247"/>
      <c r="E178" s="247"/>
      <c r="F178" s="247"/>
      <c r="G178" s="247"/>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295</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74">
        <v>37</v>
      </c>
      <c r="B179" s="175" t="s">
        <v>3545</v>
      </c>
      <c r="C179" s="185" t="s">
        <v>3546</v>
      </c>
      <c r="D179" s="176" t="s">
        <v>856</v>
      </c>
      <c r="E179" s="177">
        <v>1</v>
      </c>
      <c r="F179" s="178"/>
      <c r="G179" s="179">
        <f>ROUND(E179*F179,2)</f>
        <v>0</v>
      </c>
      <c r="H179" s="178"/>
      <c r="I179" s="179">
        <f>ROUND(E179*H179,2)</f>
        <v>0</v>
      </c>
      <c r="J179" s="178"/>
      <c r="K179" s="179">
        <f>ROUND(E179*J179,2)</f>
        <v>0</v>
      </c>
      <c r="L179" s="179">
        <v>21</v>
      </c>
      <c r="M179" s="179">
        <f>G179*(1+L179/100)</f>
        <v>0</v>
      </c>
      <c r="N179" s="179">
        <v>0</v>
      </c>
      <c r="O179" s="179">
        <f>ROUND(E179*N179,2)</f>
        <v>0</v>
      </c>
      <c r="P179" s="179">
        <v>0</v>
      </c>
      <c r="Q179" s="179">
        <f>ROUND(E179*P179,2)</f>
        <v>0</v>
      </c>
      <c r="R179" s="179"/>
      <c r="S179" s="179" t="s">
        <v>322</v>
      </c>
      <c r="T179" s="180" t="s">
        <v>291</v>
      </c>
      <c r="U179" s="160">
        <v>0</v>
      </c>
      <c r="V179" s="160">
        <f>ROUND(E179*U179,2)</f>
        <v>0</v>
      </c>
      <c r="W179" s="160"/>
      <c r="X179" s="150"/>
      <c r="Y179" s="150"/>
      <c r="Z179" s="150"/>
      <c r="AA179" s="150"/>
      <c r="AB179" s="150"/>
      <c r="AC179" s="150"/>
      <c r="AD179" s="150"/>
      <c r="AE179" s="150"/>
      <c r="AF179" s="150"/>
      <c r="AG179" s="150" t="s">
        <v>472</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3466</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315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92</v>
      </c>
      <c r="D181" s="165"/>
      <c r="E181" s="166">
        <v>1</v>
      </c>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6"/>
      <c r="D182" s="247"/>
      <c r="E182" s="247"/>
      <c r="F182" s="247"/>
      <c r="G182" s="247"/>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295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ht="33.75" outlineLevel="1" x14ac:dyDescent="0.2">
      <c r="A183" s="174">
        <v>38</v>
      </c>
      <c r="B183" s="175" t="s">
        <v>3547</v>
      </c>
      <c r="C183" s="185" t="s">
        <v>3548</v>
      </c>
      <c r="D183" s="176" t="s">
        <v>856</v>
      </c>
      <c r="E183" s="177">
        <v>9</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322</v>
      </c>
      <c r="T183" s="180" t="s">
        <v>291</v>
      </c>
      <c r="U183" s="160">
        <v>0</v>
      </c>
      <c r="V183" s="160">
        <f>ROUND(E183*U183,2)</f>
        <v>0</v>
      </c>
      <c r="W183" s="160"/>
      <c r="X183" s="150"/>
      <c r="Y183" s="150"/>
      <c r="Z183" s="150"/>
      <c r="AA183" s="150"/>
      <c r="AB183" s="150"/>
      <c r="AC183" s="150"/>
      <c r="AD183" s="150"/>
      <c r="AE183" s="150"/>
      <c r="AF183" s="150"/>
      <c r="AG183" s="150" t="s">
        <v>472</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3466</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315</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146</v>
      </c>
      <c r="D185" s="165"/>
      <c r="E185" s="166">
        <v>9</v>
      </c>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315</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6"/>
      <c r="D186" s="247"/>
      <c r="E186" s="247"/>
      <c r="F186" s="247"/>
      <c r="G186" s="247"/>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295</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ht="33.75" outlineLevel="1" x14ac:dyDescent="0.2">
      <c r="A187" s="174">
        <v>39</v>
      </c>
      <c r="B187" s="175" t="s">
        <v>3549</v>
      </c>
      <c r="C187" s="185" t="s">
        <v>3550</v>
      </c>
      <c r="D187" s="176" t="s">
        <v>856</v>
      </c>
      <c r="E187" s="177">
        <v>2</v>
      </c>
      <c r="F187" s="178"/>
      <c r="G187" s="179">
        <f>ROUND(E187*F187,2)</f>
        <v>0</v>
      </c>
      <c r="H187" s="178"/>
      <c r="I187" s="179">
        <f>ROUND(E187*H187,2)</f>
        <v>0</v>
      </c>
      <c r="J187" s="178"/>
      <c r="K187" s="179">
        <f>ROUND(E187*J187,2)</f>
        <v>0</v>
      </c>
      <c r="L187" s="179">
        <v>21</v>
      </c>
      <c r="M187" s="179">
        <f>G187*(1+L187/100)</f>
        <v>0</v>
      </c>
      <c r="N187" s="179">
        <v>0</v>
      </c>
      <c r="O187" s="179">
        <f>ROUND(E187*N187,2)</f>
        <v>0</v>
      </c>
      <c r="P187" s="179">
        <v>0</v>
      </c>
      <c r="Q187" s="179">
        <f>ROUND(E187*P187,2)</f>
        <v>0</v>
      </c>
      <c r="R187" s="179"/>
      <c r="S187" s="179" t="s">
        <v>322</v>
      </c>
      <c r="T187" s="180" t="s">
        <v>291</v>
      </c>
      <c r="U187" s="160">
        <v>0</v>
      </c>
      <c r="V187" s="160">
        <f>ROUND(E187*U187,2)</f>
        <v>0</v>
      </c>
      <c r="W187" s="160"/>
      <c r="X187" s="150"/>
      <c r="Y187" s="150"/>
      <c r="Z187" s="150"/>
      <c r="AA187" s="150"/>
      <c r="AB187" s="150"/>
      <c r="AC187" s="150"/>
      <c r="AD187" s="150"/>
      <c r="AE187" s="150"/>
      <c r="AF187" s="150"/>
      <c r="AG187" s="150" t="s">
        <v>472</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3466</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315</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105</v>
      </c>
      <c r="D189" s="165"/>
      <c r="E189" s="166">
        <v>2</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315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6"/>
      <c r="D190" s="247"/>
      <c r="E190" s="247"/>
      <c r="F190" s="247"/>
      <c r="G190" s="247"/>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295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4">
        <v>40</v>
      </c>
      <c r="B191" s="175" t="s">
        <v>3551</v>
      </c>
      <c r="C191" s="185" t="s">
        <v>3552</v>
      </c>
      <c r="D191" s="176" t="s">
        <v>3553</v>
      </c>
      <c r="E191" s="177">
        <v>15</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322</v>
      </c>
      <c r="T191" s="180" t="s">
        <v>291</v>
      </c>
      <c r="U191" s="160">
        <v>0</v>
      </c>
      <c r="V191" s="160">
        <f>ROUND(E191*U191,2)</f>
        <v>0</v>
      </c>
      <c r="W191" s="160"/>
      <c r="X191" s="150"/>
      <c r="Y191" s="150"/>
      <c r="Z191" s="150"/>
      <c r="AA191" s="150"/>
      <c r="AB191" s="150"/>
      <c r="AC191" s="150"/>
      <c r="AD191" s="150"/>
      <c r="AE191" s="150"/>
      <c r="AF191" s="150"/>
      <c r="AG191" s="150" t="s">
        <v>472</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3481</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315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465</v>
      </c>
      <c r="D193" s="165"/>
      <c r="E193" s="166">
        <v>15</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315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6"/>
      <c r="D194" s="247"/>
      <c r="E194" s="247"/>
      <c r="F194" s="247"/>
      <c r="G194" s="247"/>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295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4">
        <v>41</v>
      </c>
      <c r="B195" s="175" t="s">
        <v>3554</v>
      </c>
      <c r="C195" s="185" t="s">
        <v>3555</v>
      </c>
      <c r="D195" s="176" t="s">
        <v>3553</v>
      </c>
      <c r="E195" s="177">
        <v>30</v>
      </c>
      <c r="F195" s="178"/>
      <c r="G195" s="179">
        <f>ROUND(E195*F195,2)</f>
        <v>0</v>
      </c>
      <c r="H195" s="178"/>
      <c r="I195" s="179">
        <f>ROUND(E195*H195,2)</f>
        <v>0</v>
      </c>
      <c r="J195" s="178"/>
      <c r="K195" s="179">
        <f>ROUND(E195*J195,2)</f>
        <v>0</v>
      </c>
      <c r="L195" s="179">
        <v>21</v>
      </c>
      <c r="M195" s="179">
        <f>G195*(1+L195/100)</f>
        <v>0</v>
      </c>
      <c r="N195" s="179">
        <v>0</v>
      </c>
      <c r="O195" s="179">
        <f>ROUND(E195*N195,2)</f>
        <v>0</v>
      </c>
      <c r="P195" s="179">
        <v>0</v>
      </c>
      <c r="Q195" s="179">
        <f>ROUND(E195*P195,2)</f>
        <v>0</v>
      </c>
      <c r="R195" s="179"/>
      <c r="S195" s="179" t="s">
        <v>322</v>
      </c>
      <c r="T195" s="180" t="s">
        <v>291</v>
      </c>
      <c r="U195" s="160">
        <v>0</v>
      </c>
      <c r="V195" s="160">
        <f>ROUND(E195*U195,2)</f>
        <v>0</v>
      </c>
      <c r="W195" s="160"/>
      <c r="X195" s="150"/>
      <c r="Y195" s="150"/>
      <c r="Z195" s="150"/>
      <c r="AA195" s="150"/>
      <c r="AB195" s="150"/>
      <c r="AC195" s="150"/>
      <c r="AD195" s="150"/>
      <c r="AE195" s="150"/>
      <c r="AF195" s="150"/>
      <c r="AG195" s="150" t="s">
        <v>472</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3481</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315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640</v>
      </c>
      <c r="D197" s="165"/>
      <c r="E197" s="166">
        <v>30</v>
      </c>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315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6"/>
      <c r="D198" s="247"/>
      <c r="E198" s="247"/>
      <c r="F198" s="247"/>
      <c r="G198" s="247"/>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295</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ht="22.5" outlineLevel="1" x14ac:dyDescent="0.2">
      <c r="A199" s="174">
        <v>42</v>
      </c>
      <c r="B199" s="175" t="s">
        <v>3556</v>
      </c>
      <c r="C199" s="185" t="s">
        <v>3557</v>
      </c>
      <c r="D199" s="176" t="s">
        <v>384</v>
      </c>
      <c r="E199" s="177">
        <v>334</v>
      </c>
      <c r="F199" s="178"/>
      <c r="G199" s="179">
        <f>ROUND(E199*F199,2)</f>
        <v>0</v>
      </c>
      <c r="H199" s="178"/>
      <c r="I199" s="179">
        <f>ROUND(E199*H199,2)</f>
        <v>0</v>
      </c>
      <c r="J199" s="178"/>
      <c r="K199" s="179">
        <f>ROUND(E199*J199,2)</f>
        <v>0</v>
      </c>
      <c r="L199" s="179">
        <v>21</v>
      </c>
      <c r="M199" s="179">
        <f>G199*(1+L199/100)</f>
        <v>0</v>
      </c>
      <c r="N199" s="179">
        <v>0</v>
      </c>
      <c r="O199" s="179">
        <f>ROUND(E199*N199,2)</f>
        <v>0</v>
      </c>
      <c r="P199" s="179">
        <v>0</v>
      </c>
      <c r="Q199" s="179">
        <f>ROUND(E199*P199,2)</f>
        <v>0</v>
      </c>
      <c r="R199" s="179"/>
      <c r="S199" s="179" t="s">
        <v>322</v>
      </c>
      <c r="T199" s="180" t="s">
        <v>291</v>
      </c>
      <c r="U199" s="160">
        <v>0</v>
      </c>
      <c r="V199" s="160">
        <f>ROUND(E199*U199,2)</f>
        <v>0</v>
      </c>
      <c r="W199" s="160"/>
      <c r="X199" s="150"/>
      <c r="Y199" s="150"/>
      <c r="Z199" s="150"/>
      <c r="AA199" s="150"/>
      <c r="AB199" s="150"/>
      <c r="AC199" s="150"/>
      <c r="AD199" s="150"/>
      <c r="AE199" s="150"/>
      <c r="AF199" s="150"/>
      <c r="AG199" s="150" t="s">
        <v>472</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3558</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315</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3559</v>
      </c>
      <c r="D201" s="165"/>
      <c r="E201" s="166">
        <v>334</v>
      </c>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315</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46"/>
      <c r="D202" s="247"/>
      <c r="E202" s="247"/>
      <c r="F202" s="247"/>
      <c r="G202" s="247"/>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295</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ht="22.5" outlineLevel="1" x14ac:dyDescent="0.2">
      <c r="A203" s="174">
        <v>43</v>
      </c>
      <c r="B203" s="175" t="s">
        <v>3560</v>
      </c>
      <c r="C203" s="185" t="s">
        <v>3561</v>
      </c>
      <c r="D203" s="176" t="s">
        <v>384</v>
      </c>
      <c r="E203" s="177">
        <v>125</v>
      </c>
      <c r="F203" s="178"/>
      <c r="G203" s="179">
        <f>ROUND(E203*F203,2)</f>
        <v>0</v>
      </c>
      <c r="H203" s="178"/>
      <c r="I203" s="179">
        <f>ROUND(E203*H203,2)</f>
        <v>0</v>
      </c>
      <c r="J203" s="178"/>
      <c r="K203" s="179">
        <f>ROUND(E203*J203,2)</f>
        <v>0</v>
      </c>
      <c r="L203" s="179">
        <v>21</v>
      </c>
      <c r="M203" s="179">
        <f>G203*(1+L203/100)</f>
        <v>0</v>
      </c>
      <c r="N203" s="179">
        <v>0</v>
      </c>
      <c r="O203" s="179">
        <f>ROUND(E203*N203,2)</f>
        <v>0</v>
      </c>
      <c r="P203" s="179">
        <v>0</v>
      </c>
      <c r="Q203" s="179">
        <f>ROUND(E203*P203,2)</f>
        <v>0</v>
      </c>
      <c r="R203" s="179"/>
      <c r="S203" s="179" t="s">
        <v>322</v>
      </c>
      <c r="T203" s="180" t="s">
        <v>291</v>
      </c>
      <c r="U203" s="160">
        <v>0</v>
      </c>
      <c r="V203" s="160">
        <f>ROUND(E203*U203,2)</f>
        <v>0</v>
      </c>
      <c r="W203" s="160"/>
      <c r="X203" s="150"/>
      <c r="Y203" s="150"/>
      <c r="Z203" s="150"/>
      <c r="AA203" s="150"/>
      <c r="AB203" s="150"/>
      <c r="AC203" s="150"/>
      <c r="AD203" s="150"/>
      <c r="AE203" s="150"/>
      <c r="AF203" s="150"/>
      <c r="AG203" s="150" t="s">
        <v>472</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3558</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315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2920</v>
      </c>
      <c r="D205" s="165"/>
      <c r="E205" s="166">
        <v>125</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315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295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ht="33.75" outlineLevel="1" x14ac:dyDescent="0.2">
      <c r="A207" s="174">
        <v>44</v>
      </c>
      <c r="B207" s="175" t="s">
        <v>152</v>
      </c>
      <c r="C207" s="185" t="s">
        <v>3562</v>
      </c>
      <c r="D207" s="176" t="s">
        <v>856</v>
      </c>
      <c r="E207" s="177">
        <v>1</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322</v>
      </c>
      <c r="T207" s="180" t="s">
        <v>291</v>
      </c>
      <c r="U207" s="160">
        <v>0</v>
      </c>
      <c r="V207" s="160">
        <f>ROUND(E207*U207,2)</f>
        <v>0</v>
      </c>
      <c r="W207" s="160"/>
      <c r="X207" s="150"/>
      <c r="Y207" s="150"/>
      <c r="Z207" s="150"/>
      <c r="AA207" s="150"/>
      <c r="AB207" s="150"/>
      <c r="AC207" s="150"/>
      <c r="AD207" s="150"/>
      <c r="AE207" s="150"/>
      <c r="AF207" s="150"/>
      <c r="AG207" s="150" t="s">
        <v>472</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3466</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315</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92</v>
      </c>
      <c r="D209" s="165"/>
      <c r="E209" s="166">
        <v>1</v>
      </c>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315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6"/>
      <c r="D210" s="247"/>
      <c r="E210" s="247"/>
      <c r="F210" s="247"/>
      <c r="G210" s="247"/>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295</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ht="22.5" outlineLevel="1" x14ac:dyDescent="0.2">
      <c r="A211" s="174">
        <v>45</v>
      </c>
      <c r="B211" s="175" t="s">
        <v>3563</v>
      </c>
      <c r="C211" s="185" t="s">
        <v>3564</v>
      </c>
      <c r="D211" s="176" t="s">
        <v>384</v>
      </c>
      <c r="E211" s="177">
        <v>14</v>
      </c>
      <c r="F211" s="178"/>
      <c r="G211" s="179">
        <f>ROUND(E211*F211,2)</f>
        <v>0</v>
      </c>
      <c r="H211" s="178"/>
      <c r="I211" s="179">
        <f>ROUND(E211*H211,2)</f>
        <v>0</v>
      </c>
      <c r="J211" s="178"/>
      <c r="K211" s="179">
        <f>ROUND(E211*J211,2)</f>
        <v>0</v>
      </c>
      <c r="L211" s="179">
        <v>21</v>
      </c>
      <c r="M211" s="179">
        <f>G211*(1+L211/100)</f>
        <v>0</v>
      </c>
      <c r="N211" s="179">
        <v>0</v>
      </c>
      <c r="O211" s="179">
        <f>ROUND(E211*N211,2)</f>
        <v>0</v>
      </c>
      <c r="P211" s="179">
        <v>0</v>
      </c>
      <c r="Q211" s="179">
        <f>ROUND(E211*P211,2)</f>
        <v>0</v>
      </c>
      <c r="R211" s="179"/>
      <c r="S211" s="179" t="s">
        <v>322</v>
      </c>
      <c r="T211" s="180" t="s">
        <v>291</v>
      </c>
      <c r="U211" s="160">
        <v>0</v>
      </c>
      <c r="V211" s="160">
        <f>ROUND(E211*U211,2)</f>
        <v>0</v>
      </c>
      <c r="W211" s="160"/>
      <c r="X211" s="150"/>
      <c r="Y211" s="150"/>
      <c r="Z211" s="150"/>
      <c r="AA211" s="150"/>
      <c r="AB211" s="150"/>
      <c r="AC211" s="150"/>
      <c r="AD211" s="150"/>
      <c r="AE211" s="150"/>
      <c r="AF211" s="150"/>
      <c r="AG211" s="150" t="s">
        <v>472</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3481</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315</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1749</v>
      </c>
      <c r="D213" s="165"/>
      <c r="E213" s="166">
        <v>14</v>
      </c>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315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46"/>
      <c r="D214" s="247"/>
      <c r="E214" s="247"/>
      <c r="F214" s="247"/>
      <c r="G214" s="247"/>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295</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ht="22.5" outlineLevel="1" x14ac:dyDescent="0.2">
      <c r="A215" s="174">
        <v>46</v>
      </c>
      <c r="B215" s="175" t="s">
        <v>3565</v>
      </c>
      <c r="C215" s="185" t="s">
        <v>3566</v>
      </c>
      <c r="D215" s="176" t="s">
        <v>384</v>
      </c>
      <c r="E215" s="177">
        <v>2</v>
      </c>
      <c r="F215" s="178"/>
      <c r="G215" s="179">
        <f>ROUND(E215*F215,2)</f>
        <v>0</v>
      </c>
      <c r="H215" s="178"/>
      <c r="I215" s="179">
        <f>ROUND(E215*H215,2)</f>
        <v>0</v>
      </c>
      <c r="J215" s="178"/>
      <c r="K215" s="179">
        <f>ROUND(E215*J215,2)</f>
        <v>0</v>
      </c>
      <c r="L215" s="179">
        <v>21</v>
      </c>
      <c r="M215" s="179">
        <f>G215*(1+L215/100)</f>
        <v>0</v>
      </c>
      <c r="N215" s="179">
        <v>0</v>
      </c>
      <c r="O215" s="179">
        <f>ROUND(E215*N215,2)</f>
        <v>0</v>
      </c>
      <c r="P215" s="179">
        <v>0</v>
      </c>
      <c r="Q215" s="179">
        <f>ROUND(E215*P215,2)</f>
        <v>0</v>
      </c>
      <c r="R215" s="179"/>
      <c r="S215" s="179" t="s">
        <v>322</v>
      </c>
      <c r="T215" s="180" t="s">
        <v>291</v>
      </c>
      <c r="U215" s="160">
        <v>0</v>
      </c>
      <c r="V215" s="160">
        <f>ROUND(E215*U215,2)</f>
        <v>0</v>
      </c>
      <c r="W215" s="160"/>
      <c r="X215" s="150"/>
      <c r="Y215" s="150"/>
      <c r="Z215" s="150"/>
      <c r="AA215" s="150"/>
      <c r="AB215" s="150"/>
      <c r="AC215" s="150"/>
      <c r="AD215" s="150"/>
      <c r="AE215" s="150"/>
      <c r="AF215" s="150"/>
      <c r="AG215" s="150" t="s">
        <v>472</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3481</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315</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105</v>
      </c>
      <c r="D217" s="165"/>
      <c r="E217" s="166">
        <v>2</v>
      </c>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315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6"/>
      <c r="D218" s="247"/>
      <c r="E218" s="247"/>
      <c r="F218" s="247"/>
      <c r="G218" s="247"/>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295</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47</v>
      </c>
      <c r="B219" s="175" t="s">
        <v>3567</v>
      </c>
      <c r="C219" s="185" t="s">
        <v>3568</v>
      </c>
      <c r="D219" s="176" t="s">
        <v>384</v>
      </c>
      <c r="E219" s="177">
        <v>162</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322</v>
      </c>
      <c r="T219" s="180" t="s">
        <v>291</v>
      </c>
      <c r="U219" s="160">
        <v>0</v>
      </c>
      <c r="V219" s="160">
        <f>ROUND(E219*U219,2)</f>
        <v>0</v>
      </c>
      <c r="W219" s="160"/>
      <c r="X219" s="150"/>
      <c r="Y219" s="150"/>
      <c r="Z219" s="150"/>
      <c r="AA219" s="150"/>
      <c r="AB219" s="150"/>
      <c r="AC219" s="150"/>
      <c r="AD219" s="150"/>
      <c r="AE219" s="150"/>
      <c r="AF219" s="150"/>
      <c r="AG219" s="150" t="s">
        <v>472</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2"/>
      <c r="D220" s="243"/>
      <c r="E220" s="243"/>
      <c r="F220" s="243"/>
      <c r="G220" s="243"/>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295</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ht="33.75" outlineLevel="1" x14ac:dyDescent="0.2">
      <c r="A221" s="174">
        <v>48</v>
      </c>
      <c r="B221" s="175" t="s">
        <v>158</v>
      </c>
      <c r="C221" s="185" t="s">
        <v>3569</v>
      </c>
      <c r="D221" s="176" t="s">
        <v>856</v>
      </c>
      <c r="E221" s="177">
        <v>1</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322</v>
      </c>
      <c r="T221" s="180" t="s">
        <v>291</v>
      </c>
      <c r="U221" s="160">
        <v>0</v>
      </c>
      <c r="V221" s="160">
        <f>ROUND(E221*U221,2)</f>
        <v>0</v>
      </c>
      <c r="W221" s="160"/>
      <c r="X221" s="150"/>
      <c r="Y221" s="150"/>
      <c r="Z221" s="150"/>
      <c r="AA221" s="150"/>
      <c r="AB221" s="150"/>
      <c r="AC221" s="150"/>
      <c r="AD221" s="150"/>
      <c r="AE221" s="150"/>
      <c r="AF221" s="150"/>
      <c r="AG221" s="150" t="s">
        <v>472</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3466</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315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92</v>
      </c>
      <c r="D223" s="165"/>
      <c r="E223" s="166">
        <v>1</v>
      </c>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315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6"/>
      <c r="D224" s="247"/>
      <c r="E224" s="247"/>
      <c r="F224" s="247"/>
      <c r="G224" s="247"/>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295</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ht="33.75" outlineLevel="1" x14ac:dyDescent="0.2">
      <c r="A225" s="174">
        <v>49</v>
      </c>
      <c r="B225" s="175" t="s">
        <v>160</v>
      </c>
      <c r="C225" s="185" t="s">
        <v>3570</v>
      </c>
      <c r="D225" s="176" t="s">
        <v>856</v>
      </c>
      <c r="E225" s="177">
        <v>1</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322</v>
      </c>
      <c r="T225" s="180" t="s">
        <v>291</v>
      </c>
      <c r="U225" s="160">
        <v>0</v>
      </c>
      <c r="V225" s="160">
        <f>ROUND(E225*U225,2)</f>
        <v>0</v>
      </c>
      <c r="W225" s="160"/>
      <c r="X225" s="150"/>
      <c r="Y225" s="150"/>
      <c r="Z225" s="150"/>
      <c r="AA225" s="150"/>
      <c r="AB225" s="150"/>
      <c r="AC225" s="150"/>
      <c r="AD225" s="150"/>
      <c r="AE225" s="150"/>
      <c r="AF225" s="150"/>
      <c r="AG225" s="150" t="s">
        <v>472</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4" t="s">
        <v>3571</v>
      </c>
      <c r="D226" s="245"/>
      <c r="E226" s="245"/>
      <c r="F226" s="245"/>
      <c r="G226" s="245"/>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294</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3572</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315</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3466</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315</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92</v>
      </c>
      <c r="D229" s="165"/>
      <c r="E229" s="166">
        <v>1</v>
      </c>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295</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33.75" outlineLevel="1" x14ac:dyDescent="0.2">
      <c r="A231" s="174">
        <v>50</v>
      </c>
      <c r="B231" s="175" t="s">
        <v>1849</v>
      </c>
      <c r="C231" s="185" t="s">
        <v>3573</v>
      </c>
      <c r="D231" s="176" t="s">
        <v>856</v>
      </c>
      <c r="E231" s="177">
        <v>1</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322</v>
      </c>
      <c r="T231" s="180" t="s">
        <v>291</v>
      </c>
      <c r="U231" s="160">
        <v>0</v>
      </c>
      <c r="V231" s="160">
        <f>ROUND(E231*U231,2)</f>
        <v>0</v>
      </c>
      <c r="W231" s="160"/>
      <c r="X231" s="150"/>
      <c r="Y231" s="150"/>
      <c r="Z231" s="150"/>
      <c r="AA231" s="150"/>
      <c r="AB231" s="150"/>
      <c r="AC231" s="150"/>
      <c r="AD231" s="150"/>
      <c r="AE231" s="150"/>
      <c r="AF231" s="150"/>
      <c r="AG231" s="150" t="s">
        <v>472</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4" t="s">
        <v>3571</v>
      </c>
      <c r="D232" s="245"/>
      <c r="E232" s="245"/>
      <c r="F232" s="245"/>
      <c r="G232" s="245"/>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294</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3574</v>
      </c>
      <c r="D233" s="165"/>
      <c r="E233" s="166"/>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315</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3466</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315</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92</v>
      </c>
      <c r="D235" s="165"/>
      <c r="E235" s="166">
        <v>1</v>
      </c>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315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6"/>
      <c r="D236" s="247"/>
      <c r="E236" s="247"/>
      <c r="F236" s="247"/>
      <c r="G236" s="247"/>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295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33.75" outlineLevel="1" x14ac:dyDescent="0.2">
      <c r="A237" s="174">
        <v>51</v>
      </c>
      <c r="B237" s="175" t="s">
        <v>162</v>
      </c>
      <c r="C237" s="185" t="s">
        <v>3575</v>
      </c>
      <c r="D237" s="176" t="s">
        <v>856</v>
      </c>
      <c r="E237" s="177">
        <v>1</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322</v>
      </c>
      <c r="T237" s="180" t="s">
        <v>291</v>
      </c>
      <c r="U237" s="160">
        <v>0</v>
      </c>
      <c r="V237" s="160">
        <f>ROUND(E237*U237,2)</f>
        <v>0</v>
      </c>
      <c r="W237" s="160"/>
      <c r="X237" s="150"/>
      <c r="Y237" s="150"/>
      <c r="Z237" s="150"/>
      <c r="AA237" s="150"/>
      <c r="AB237" s="150"/>
      <c r="AC237" s="150"/>
      <c r="AD237" s="150"/>
      <c r="AE237" s="150"/>
      <c r="AF237" s="150"/>
      <c r="AG237" s="150" t="s">
        <v>472</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4" t="s">
        <v>3571</v>
      </c>
      <c r="D238" s="245"/>
      <c r="E238" s="245"/>
      <c r="F238" s="245"/>
      <c r="G238" s="245"/>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294</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3576</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315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3466</v>
      </c>
      <c r="D240" s="165"/>
      <c r="E240" s="166"/>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315</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6" t="s">
        <v>92</v>
      </c>
      <c r="D241" s="165"/>
      <c r="E241" s="166">
        <v>1</v>
      </c>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315</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6"/>
      <c r="D242" s="247"/>
      <c r="E242" s="247"/>
      <c r="F242" s="247"/>
      <c r="G242" s="247"/>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295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x14ac:dyDescent="0.2">
      <c r="A243" s="168" t="s">
        <v>285</v>
      </c>
      <c r="B243" s="169" t="s">
        <v>101</v>
      </c>
      <c r="C243" s="184" t="s">
        <v>102</v>
      </c>
      <c r="D243" s="170"/>
      <c r="E243" s="171"/>
      <c r="F243" s="172"/>
      <c r="G243" s="172">
        <f>SUMIF(AG244:AG272,"&lt;&gt;NOR",G244:G272)</f>
        <v>0</v>
      </c>
      <c r="H243" s="172"/>
      <c r="I243" s="172">
        <f>SUM(I244:I272)</f>
        <v>0</v>
      </c>
      <c r="J243" s="172"/>
      <c r="K243" s="172">
        <f>SUM(K244:K272)</f>
        <v>0</v>
      </c>
      <c r="L243" s="172"/>
      <c r="M243" s="172">
        <f>SUM(M244:M272)</f>
        <v>0</v>
      </c>
      <c r="N243" s="172"/>
      <c r="O243" s="172">
        <f>SUM(O244:O272)</f>
        <v>0</v>
      </c>
      <c r="P243" s="172"/>
      <c r="Q243" s="172">
        <f>SUM(Q244:Q272)</f>
        <v>0</v>
      </c>
      <c r="R243" s="172"/>
      <c r="S243" s="172"/>
      <c r="T243" s="173"/>
      <c r="U243" s="167"/>
      <c r="V243" s="167">
        <f>SUM(V244:V272)</f>
        <v>0</v>
      </c>
      <c r="W243" s="167"/>
      <c r="AG243" t="s">
        <v>286</v>
      </c>
    </row>
    <row r="244" spans="1:60" outlineLevel="1" x14ac:dyDescent="0.2">
      <c r="A244" s="174">
        <v>52</v>
      </c>
      <c r="B244" s="175" t="s">
        <v>2200</v>
      </c>
      <c r="C244" s="185" t="s">
        <v>3577</v>
      </c>
      <c r="D244" s="176" t="s">
        <v>856</v>
      </c>
      <c r="E244" s="177">
        <v>1</v>
      </c>
      <c r="F244" s="178"/>
      <c r="G244" s="179">
        <f>ROUND(E244*F244,2)</f>
        <v>0</v>
      </c>
      <c r="H244" s="178"/>
      <c r="I244" s="179">
        <f>ROUND(E244*H244,2)</f>
        <v>0</v>
      </c>
      <c r="J244" s="178"/>
      <c r="K244" s="179">
        <f>ROUND(E244*J244,2)</f>
        <v>0</v>
      </c>
      <c r="L244" s="179">
        <v>21</v>
      </c>
      <c r="M244" s="179">
        <f>G244*(1+L244/100)</f>
        <v>0</v>
      </c>
      <c r="N244" s="179">
        <v>0</v>
      </c>
      <c r="O244" s="179">
        <f>ROUND(E244*N244,2)</f>
        <v>0</v>
      </c>
      <c r="P244" s="179">
        <v>0</v>
      </c>
      <c r="Q244" s="179">
        <f>ROUND(E244*P244,2)</f>
        <v>0</v>
      </c>
      <c r="R244" s="179"/>
      <c r="S244" s="179" t="s">
        <v>322</v>
      </c>
      <c r="T244" s="180" t="s">
        <v>291</v>
      </c>
      <c r="U244" s="160">
        <v>0</v>
      </c>
      <c r="V244" s="160">
        <f>ROUND(E244*U244,2)</f>
        <v>0</v>
      </c>
      <c r="W244" s="160"/>
      <c r="X244" s="150"/>
      <c r="Y244" s="150"/>
      <c r="Z244" s="150"/>
      <c r="AA244" s="150"/>
      <c r="AB244" s="150"/>
      <c r="AC244" s="150"/>
      <c r="AD244" s="150"/>
      <c r="AE244" s="150"/>
      <c r="AF244" s="150"/>
      <c r="AG244" s="150" t="s">
        <v>472</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42"/>
      <c r="D245" s="243"/>
      <c r="E245" s="243"/>
      <c r="F245" s="243"/>
      <c r="G245" s="243"/>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295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74">
        <v>53</v>
      </c>
      <c r="B246" s="175" t="s">
        <v>2204</v>
      </c>
      <c r="C246" s="185" t="s">
        <v>3578</v>
      </c>
      <c r="D246" s="176" t="s">
        <v>856</v>
      </c>
      <c r="E246" s="177">
        <v>13</v>
      </c>
      <c r="F246" s="178"/>
      <c r="G246" s="179">
        <f>ROUND(E246*F246,2)</f>
        <v>0</v>
      </c>
      <c r="H246" s="178"/>
      <c r="I246" s="179">
        <f>ROUND(E246*H246,2)</f>
        <v>0</v>
      </c>
      <c r="J246" s="178"/>
      <c r="K246" s="179">
        <f>ROUND(E246*J246,2)</f>
        <v>0</v>
      </c>
      <c r="L246" s="179">
        <v>21</v>
      </c>
      <c r="M246" s="179">
        <f>G246*(1+L246/100)</f>
        <v>0</v>
      </c>
      <c r="N246" s="179">
        <v>0</v>
      </c>
      <c r="O246" s="179">
        <f>ROUND(E246*N246,2)</f>
        <v>0</v>
      </c>
      <c r="P246" s="179">
        <v>0</v>
      </c>
      <c r="Q246" s="179">
        <f>ROUND(E246*P246,2)</f>
        <v>0</v>
      </c>
      <c r="R246" s="179"/>
      <c r="S246" s="179" t="s">
        <v>322</v>
      </c>
      <c r="T246" s="180" t="s">
        <v>291</v>
      </c>
      <c r="U246" s="160">
        <v>0</v>
      </c>
      <c r="V246" s="160">
        <f>ROUND(E246*U246,2)</f>
        <v>0</v>
      </c>
      <c r="W246" s="160"/>
      <c r="X246" s="150"/>
      <c r="Y246" s="150"/>
      <c r="Z246" s="150"/>
      <c r="AA246" s="150"/>
      <c r="AB246" s="150"/>
      <c r="AC246" s="150"/>
      <c r="AD246" s="150"/>
      <c r="AE246" s="150"/>
      <c r="AF246" s="150"/>
      <c r="AG246" s="150" t="s">
        <v>472</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2"/>
      <c r="D247" s="243"/>
      <c r="E247" s="243"/>
      <c r="F247" s="243"/>
      <c r="G247" s="243"/>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295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22.5" outlineLevel="1" x14ac:dyDescent="0.2">
      <c r="A248" s="174">
        <v>54</v>
      </c>
      <c r="B248" s="175" t="s">
        <v>2225</v>
      </c>
      <c r="C248" s="185" t="s">
        <v>3579</v>
      </c>
      <c r="D248" s="176" t="s">
        <v>856</v>
      </c>
      <c r="E248" s="177">
        <v>1</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322</v>
      </c>
      <c r="T248" s="180" t="s">
        <v>291</v>
      </c>
      <c r="U248" s="160">
        <v>0</v>
      </c>
      <c r="V248" s="160">
        <f>ROUND(E248*U248,2)</f>
        <v>0</v>
      </c>
      <c r="W248" s="160"/>
      <c r="X248" s="150"/>
      <c r="Y248" s="150"/>
      <c r="Z248" s="150"/>
      <c r="AA248" s="150"/>
      <c r="AB248" s="150"/>
      <c r="AC248" s="150"/>
      <c r="AD248" s="150"/>
      <c r="AE248" s="150"/>
      <c r="AF248" s="150"/>
      <c r="AG248" s="150" t="s">
        <v>472</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2"/>
      <c r="D249" s="243"/>
      <c r="E249" s="243"/>
      <c r="F249" s="243"/>
      <c r="G249" s="243"/>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295</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74">
        <v>55</v>
      </c>
      <c r="B250" s="175" t="s">
        <v>2196</v>
      </c>
      <c r="C250" s="185" t="s">
        <v>3580</v>
      </c>
      <c r="D250" s="176" t="s">
        <v>856</v>
      </c>
      <c r="E250" s="177">
        <v>1</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322</v>
      </c>
      <c r="T250" s="180" t="s">
        <v>291</v>
      </c>
      <c r="U250" s="160">
        <v>0</v>
      </c>
      <c r="V250" s="160">
        <f>ROUND(E250*U250,2)</f>
        <v>0</v>
      </c>
      <c r="W250" s="160"/>
      <c r="X250" s="150"/>
      <c r="Y250" s="150"/>
      <c r="Z250" s="150"/>
      <c r="AA250" s="150"/>
      <c r="AB250" s="150"/>
      <c r="AC250" s="150"/>
      <c r="AD250" s="150"/>
      <c r="AE250" s="150"/>
      <c r="AF250" s="150"/>
      <c r="AG250" s="150" t="s">
        <v>1746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42"/>
      <c r="D251" s="243"/>
      <c r="E251" s="243"/>
      <c r="F251" s="243"/>
      <c r="G251" s="243"/>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295</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74">
        <v>56</v>
      </c>
      <c r="B252" s="175" t="s">
        <v>3581</v>
      </c>
      <c r="C252" s="185" t="s">
        <v>3582</v>
      </c>
      <c r="D252" s="176" t="s">
        <v>856</v>
      </c>
      <c r="E252" s="177">
        <v>1</v>
      </c>
      <c r="F252" s="178"/>
      <c r="G252" s="179">
        <f>ROUND(E252*F252,2)</f>
        <v>0</v>
      </c>
      <c r="H252" s="178"/>
      <c r="I252" s="179">
        <f>ROUND(E252*H252,2)</f>
        <v>0</v>
      </c>
      <c r="J252" s="178"/>
      <c r="K252" s="179">
        <f>ROUND(E252*J252,2)</f>
        <v>0</v>
      </c>
      <c r="L252" s="179">
        <v>21</v>
      </c>
      <c r="M252" s="179">
        <f>G252*(1+L252/100)</f>
        <v>0</v>
      </c>
      <c r="N252" s="179">
        <v>0</v>
      </c>
      <c r="O252" s="179">
        <f>ROUND(E252*N252,2)</f>
        <v>0</v>
      </c>
      <c r="P252" s="179">
        <v>0</v>
      </c>
      <c r="Q252" s="179">
        <f>ROUND(E252*P252,2)</f>
        <v>0</v>
      </c>
      <c r="R252" s="179"/>
      <c r="S252" s="179" t="s">
        <v>322</v>
      </c>
      <c r="T252" s="180" t="s">
        <v>291</v>
      </c>
      <c r="U252" s="160">
        <v>0</v>
      </c>
      <c r="V252" s="160">
        <f>ROUND(E252*U252,2)</f>
        <v>0</v>
      </c>
      <c r="W252" s="160"/>
      <c r="X252" s="150"/>
      <c r="Y252" s="150"/>
      <c r="Z252" s="150"/>
      <c r="AA252" s="150"/>
      <c r="AB252" s="150"/>
      <c r="AC252" s="150"/>
      <c r="AD252" s="150"/>
      <c r="AE252" s="150"/>
      <c r="AF252" s="150"/>
      <c r="AG252" s="150" t="s">
        <v>1746</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2"/>
      <c r="D253" s="243"/>
      <c r="E253" s="243"/>
      <c r="F253" s="243"/>
      <c r="G253" s="243"/>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295</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74">
        <v>57</v>
      </c>
      <c r="B254" s="175" t="s">
        <v>2198</v>
      </c>
      <c r="C254" s="185" t="s">
        <v>3583</v>
      </c>
      <c r="D254" s="176" t="s">
        <v>856</v>
      </c>
      <c r="E254" s="177">
        <v>1</v>
      </c>
      <c r="F254" s="178"/>
      <c r="G254" s="179">
        <f>ROUND(E254*F254,2)</f>
        <v>0</v>
      </c>
      <c r="H254" s="178"/>
      <c r="I254" s="179">
        <f>ROUND(E254*H254,2)</f>
        <v>0</v>
      </c>
      <c r="J254" s="178"/>
      <c r="K254" s="179">
        <f>ROUND(E254*J254,2)</f>
        <v>0</v>
      </c>
      <c r="L254" s="179">
        <v>21</v>
      </c>
      <c r="M254" s="179">
        <f>G254*(1+L254/100)</f>
        <v>0</v>
      </c>
      <c r="N254" s="179">
        <v>0</v>
      </c>
      <c r="O254" s="179">
        <f>ROUND(E254*N254,2)</f>
        <v>0</v>
      </c>
      <c r="P254" s="179">
        <v>0</v>
      </c>
      <c r="Q254" s="179">
        <f>ROUND(E254*P254,2)</f>
        <v>0</v>
      </c>
      <c r="R254" s="179"/>
      <c r="S254" s="179" t="s">
        <v>322</v>
      </c>
      <c r="T254" s="180" t="s">
        <v>291</v>
      </c>
      <c r="U254" s="160">
        <v>0</v>
      </c>
      <c r="V254" s="160">
        <f>ROUND(E254*U254,2)</f>
        <v>0</v>
      </c>
      <c r="W254" s="160"/>
      <c r="X254" s="150"/>
      <c r="Y254" s="150"/>
      <c r="Z254" s="150"/>
      <c r="AA254" s="150"/>
      <c r="AB254" s="150"/>
      <c r="AC254" s="150"/>
      <c r="AD254" s="150"/>
      <c r="AE254" s="150"/>
      <c r="AF254" s="150"/>
      <c r="AG254" s="150" t="s">
        <v>1746</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2"/>
      <c r="D255" s="243"/>
      <c r="E255" s="243"/>
      <c r="F255" s="243"/>
      <c r="G255" s="243"/>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295</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74">
        <v>58</v>
      </c>
      <c r="B256" s="175" t="s">
        <v>3584</v>
      </c>
      <c r="C256" s="185" t="s">
        <v>3585</v>
      </c>
      <c r="D256" s="176" t="s">
        <v>856</v>
      </c>
      <c r="E256" s="177">
        <v>1</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322</v>
      </c>
      <c r="T256" s="180" t="s">
        <v>291</v>
      </c>
      <c r="U256" s="160">
        <v>0</v>
      </c>
      <c r="V256" s="160">
        <f>ROUND(E256*U256,2)</f>
        <v>0</v>
      </c>
      <c r="W256" s="160"/>
      <c r="X256" s="150"/>
      <c r="Y256" s="150"/>
      <c r="Z256" s="150"/>
      <c r="AA256" s="150"/>
      <c r="AB256" s="150"/>
      <c r="AC256" s="150"/>
      <c r="AD256" s="150"/>
      <c r="AE256" s="150"/>
      <c r="AF256" s="150"/>
      <c r="AG256" s="150" t="s">
        <v>1746</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2"/>
      <c r="D257" s="243"/>
      <c r="E257" s="243"/>
      <c r="F257" s="243"/>
      <c r="G257" s="243"/>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295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33.75" outlineLevel="1" x14ac:dyDescent="0.2">
      <c r="A258" s="174">
        <v>59</v>
      </c>
      <c r="B258" s="175" t="s">
        <v>2202</v>
      </c>
      <c r="C258" s="185" t="s">
        <v>3586</v>
      </c>
      <c r="D258" s="176" t="s">
        <v>856</v>
      </c>
      <c r="E258" s="177">
        <v>1</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322</v>
      </c>
      <c r="T258" s="180" t="s">
        <v>291</v>
      </c>
      <c r="U258" s="160">
        <v>0</v>
      </c>
      <c r="V258" s="160">
        <f>ROUND(E258*U258,2)</f>
        <v>0</v>
      </c>
      <c r="W258" s="160"/>
      <c r="X258" s="150"/>
      <c r="Y258" s="150"/>
      <c r="Z258" s="150"/>
      <c r="AA258" s="150"/>
      <c r="AB258" s="150"/>
      <c r="AC258" s="150"/>
      <c r="AD258" s="150"/>
      <c r="AE258" s="150"/>
      <c r="AF258" s="150"/>
      <c r="AG258" s="150" t="s">
        <v>1746</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ht="22.5" outlineLevel="1" x14ac:dyDescent="0.2">
      <c r="A259" s="157"/>
      <c r="B259" s="158"/>
      <c r="C259" s="186" t="s">
        <v>3587</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315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92</v>
      </c>
      <c r="D260" s="165"/>
      <c r="E260" s="166">
        <v>1</v>
      </c>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315</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6"/>
      <c r="D261" s="247"/>
      <c r="E261" s="247"/>
      <c r="F261" s="247"/>
      <c r="G261" s="247"/>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295</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22.5" outlineLevel="1" x14ac:dyDescent="0.2">
      <c r="A262" s="174">
        <v>60</v>
      </c>
      <c r="B262" s="175" t="s">
        <v>3588</v>
      </c>
      <c r="C262" s="185" t="s">
        <v>3589</v>
      </c>
      <c r="D262" s="176" t="s">
        <v>856</v>
      </c>
      <c r="E262" s="177">
        <v>1</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322</v>
      </c>
      <c r="T262" s="180" t="s">
        <v>291</v>
      </c>
      <c r="U262" s="160">
        <v>0</v>
      </c>
      <c r="V262" s="160">
        <f>ROUND(E262*U262,2)</f>
        <v>0</v>
      </c>
      <c r="W262" s="160"/>
      <c r="X262" s="150"/>
      <c r="Y262" s="150"/>
      <c r="Z262" s="150"/>
      <c r="AA262" s="150"/>
      <c r="AB262" s="150"/>
      <c r="AC262" s="150"/>
      <c r="AD262" s="150"/>
      <c r="AE262" s="150"/>
      <c r="AF262" s="150"/>
      <c r="AG262" s="150" t="s">
        <v>1746</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2"/>
      <c r="D263" s="243"/>
      <c r="E263" s="243"/>
      <c r="F263" s="243"/>
      <c r="G263" s="243"/>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295</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22.5" outlineLevel="1" x14ac:dyDescent="0.2">
      <c r="A264" s="174">
        <v>61</v>
      </c>
      <c r="B264" s="175" t="s">
        <v>2206</v>
      </c>
      <c r="C264" s="185" t="s">
        <v>3590</v>
      </c>
      <c r="D264" s="176" t="s">
        <v>856</v>
      </c>
      <c r="E264" s="177">
        <v>1</v>
      </c>
      <c r="F264" s="178"/>
      <c r="G264" s="179">
        <f>ROUND(E264*F264,2)</f>
        <v>0</v>
      </c>
      <c r="H264" s="178"/>
      <c r="I264" s="179">
        <f>ROUND(E264*H264,2)</f>
        <v>0</v>
      </c>
      <c r="J264" s="178"/>
      <c r="K264" s="179">
        <f>ROUND(E264*J264,2)</f>
        <v>0</v>
      </c>
      <c r="L264" s="179">
        <v>21</v>
      </c>
      <c r="M264" s="179">
        <f>G264*(1+L264/100)</f>
        <v>0</v>
      </c>
      <c r="N264" s="179">
        <v>0</v>
      </c>
      <c r="O264" s="179">
        <f>ROUND(E264*N264,2)</f>
        <v>0</v>
      </c>
      <c r="P264" s="179">
        <v>0</v>
      </c>
      <c r="Q264" s="179">
        <f>ROUND(E264*P264,2)</f>
        <v>0</v>
      </c>
      <c r="R264" s="179"/>
      <c r="S264" s="179" t="s">
        <v>322</v>
      </c>
      <c r="T264" s="180" t="s">
        <v>291</v>
      </c>
      <c r="U264" s="160">
        <v>0</v>
      </c>
      <c r="V264" s="160">
        <f>ROUND(E264*U264,2)</f>
        <v>0</v>
      </c>
      <c r="W264" s="160"/>
      <c r="X264" s="150"/>
      <c r="Y264" s="150"/>
      <c r="Z264" s="150"/>
      <c r="AA264" s="150"/>
      <c r="AB264" s="150"/>
      <c r="AC264" s="150"/>
      <c r="AD264" s="150"/>
      <c r="AE264" s="150"/>
      <c r="AF264" s="150"/>
      <c r="AG264" s="150" t="s">
        <v>1746</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2"/>
      <c r="D265" s="243"/>
      <c r="E265" s="243"/>
      <c r="F265" s="243"/>
      <c r="G265" s="243"/>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295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ht="33.75" outlineLevel="1" x14ac:dyDescent="0.2">
      <c r="A266" s="174">
        <v>62</v>
      </c>
      <c r="B266" s="175" t="s">
        <v>2208</v>
      </c>
      <c r="C266" s="185" t="s">
        <v>3591</v>
      </c>
      <c r="D266" s="176" t="s">
        <v>856</v>
      </c>
      <c r="E266" s="177">
        <v>1</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322</v>
      </c>
      <c r="T266" s="180" t="s">
        <v>291</v>
      </c>
      <c r="U266" s="160">
        <v>0</v>
      </c>
      <c r="V266" s="160">
        <f>ROUND(E266*U266,2)</f>
        <v>0</v>
      </c>
      <c r="W266" s="160"/>
      <c r="X266" s="150"/>
      <c r="Y266" s="150"/>
      <c r="Z266" s="150"/>
      <c r="AA266" s="150"/>
      <c r="AB266" s="150"/>
      <c r="AC266" s="150"/>
      <c r="AD266" s="150"/>
      <c r="AE266" s="150"/>
      <c r="AF266" s="150"/>
      <c r="AG266" s="150" t="s">
        <v>1746</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4" t="s">
        <v>3592</v>
      </c>
      <c r="D267" s="245"/>
      <c r="E267" s="245"/>
      <c r="F267" s="245"/>
      <c r="G267" s="245"/>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294</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3593</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315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92</v>
      </c>
      <c r="D269" s="165"/>
      <c r="E269" s="166">
        <v>1</v>
      </c>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315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6"/>
      <c r="D270" s="247"/>
      <c r="E270" s="247"/>
      <c r="F270" s="247"/>
      <c r="G270" s="247"/>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295</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74">
        <v>63</v>
      </c>
      <c r="B271" s="175" t="s">
        <v>3594</v>
      </c>
      <c r="C271" s="185" t="s">
        <v>3595</v>
      </c>
      <c r="D271" s="176" t="s">
        <v>856</v>
      </c>
      <c r="E271" s="177">
        <v>1</v>
      </c>
      <c r="F271" s="178"/>
      <c r="G271" s="179">
        <f>ROUND(E271*F271,2)</f>
        <v>0</v>
      </c>
      <c r="H271" s="178"/>
      <c r="I271" s="179">
        <f>ROUND(E271*H271,2)</f>
        <v>0</v>
      </c>
      <c r="J271" s="178"/>
      <c r="K271" s="179">
        <f>ROUND(E271*J271,2)</f>
        <v>0</v>
      </c>
      <c r="L271" s="179">
        <v>21</v>
      </c>
      <c r="M271" s="179">
        <f>G271*(1+L271/100)</f>
        <v>0</v>
      </c>
      <c r="N271" s="179">
        <v>0</v>
      </c>
      <c r="O271" s="179">
        <f>ROUND(E271*N271,2)</f>
        <v>0</v>
      </c>
      <c r="P271" s="179">
        <v>0</v>
      </c>
      <c r="Q271" s="179">
        <f>ROUND(E271*P271,2)</f>
        <v>0</v>
      </c>
      <c r="R271" s="179"/>
      <c r="S271" s="179" t="s">
        <v>322</v>
      </c>
      <c r="T271" s="180" t="s">
        <v>291</v>
      </c>
      <c r="U271" s="160">
        <v>0</v>
      </c>
      <c r="V271" s="160">
        <f>ROUND(E271*U271,2)</f>
        <v>0</v>
      </c>
      <c r="W271" s="160"/>
      <c r="X271" s="150"/>
      <c r="Y271" s="150"/>
      <c r="Z271" s="150"/>
      <c r="AA271" s="150"/>
      <c r="AB271" s="150"/>
      <c r="AC271" s="150"/>
      <c r="AD271" s="150"/>
      <c r="AE271" s="150"/>
      <c r="AF271" s="150"/>
      <c r="AG271" s="150" t="s">
        <v>1746</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2"/>
      <c r="D272" s="243"/>
      <c r="E272" s="243"/>
      <c r="F272" s="243"/>
      <c r="G272" s="243"/>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295</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x14ac:dyDescent="0.2">
      <c r="A273" s="168" t="s">
        <v>285</v>
      </c>
      <c r="B273" s="169" t="s">
        <v>103</v>
      </c>
      <c r="C273" s="184" t="s">
        <v>104</v>
      </c>
      <c r="D273" s="170"/>
      <c r="E273" s="171"/>
      <c r="F273" s="172"/>
      <c r="G273" s="172">
        <f>SUMIF(AG274:AG279,"&lt;&gt;NOR",G274:G279)</f>
        <v>0</v>
      </c>
      <c r="H273" s="172"/>
      <c r="I273" s="172">
        <f>SUM(I274:I279)</f>
        <v>0</v>
      </c>
      <c r="J273" s="172"/>
      <c r="K273" s="172">
        <f>SUM(K274:K279)</f>
        <v>0</v>
      </c>
      <c r="L273" s="172"/>
      <c r="M273" s="172">
        <f>SUM(M274:M279)</f>
        <v>0</v>
      </c>
      <c r="N273" s="172"/>
      <c r="O273" s="172">
        <f>SUM(O274:O279)</f>
        <v>0</v>
      </c>
      <c r="P273" s="172"/>
      <c r="Q273" s="172">
        <f>SUM(Q274:Q279)</f>
        <v>0</v>
      </c>
      <c r="R273" s="172"/>
      <c r="S273" s="172"/>
      <c r="T273" s="173"/>
      <c r="U273" s="167"/>
      <c r="V273" s="167">
        <f>SUM(V274:V279)</f>
        <v>0</v>
      </c>
      <c r="W273" s="167"/>
      <c r="AG273" t="s">
        <v>286</v>
      </c>
    </row>
    <row r="274" spans="1:60" outlineLevel="1" x14ac:dyDescent="0.2">
      <c r="A274" s="174">
        <v>64</v>
      </c>
      <c r="B274" s="175" t="s">
        <v>3594</v>
      </c>
      <c r="C274" s="185" t="s">
        <v>3596</v>
      </c>
      <c r="D274" s="176" t="s">
        <v>856</v>
      </c>
      <c r="E274" s="177">
        <v>1</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322</v>
      </c>
      <c r="T274" s="180" t="s">
        <v>291</v>
      </c>
      <c r="U274" s="160">
        <v>0</v>
      </c>
      <c r="V274" s="160">
        <f>ROUND(E274*U274,2)</f>
        <v>0</v>
      </c>
      <c r="W274" s="160"/>
      <c r="X274" s="150"/>
      <c r="Y274" s="150"/>
      <c r="Z274" s="150"/>
      <c r="AA274" s="150"/>
      <c r="AB274" s="150"/>
      <c r="AC274" s="150"/>
      <c r="AD274" s="150"/>
      <c r="AE274" s="150"/>
      <c r="AF274" s="150"/>
      <c r="AG274" s="150" t="s">
        <v>472</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2"/>
      <c r="D275" s="243"/>
      <c r="E275" s="243"/>
      <c r="F275" s="243"/>
      <c r="G275" s="243"/>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295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65</v>
      </c>
      <c r="B276" s="175" t="s">
        <v>2210</v>
      </c>
      <c r="C276" s="185" t="s">
        <v>27</v>
      </c>
      <c r="D276" s="176" t="s">
        <v>856</v>
      </c>
      <c r="E276" s="177">
        <v>1</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c r="S276" s="179" t="s">
        <v>322</v>
      </c>
      <c r="T276" s="180" t="s">
        <v>291</v>
      </c>
      <c r="U276" s="160">
        <v>0</v>
      </c>
      <c r="V276" s="160">
        <f>ROUND(E276*U276,2)</f>
        <v>0</v>
      </c>
      <c r="W276" s="160"/>
      <c r="X276" s="150"/>
      <c r="Y276" s="150"/>
      <c r="Z276" s="150"/>
      <c r="AA276" s="150"/>
      <c r="AB276" s="150"/>
      <c r="AC276" s="150"/>
      <c r="AD276" s="150"/>
      <c r="AE276" s="150"/>
      <c r="AF276" s="150"/>
      <c r="AG276" s="150" t="s">
        <v>1746</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2"/>
      <c r="D277" s="243"/>
      <c r="E277" s="243"/>
      <c r="F277" s="243"/>
      <c r="G277" s="243"/>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295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74">
        <v>66</v>
      </c>
      <c r="B278" s="175" t="s">
        <v>3597</v>
      </c>
      <c r="C278" s="185" t="s">
        <v>3598</v>
      </c>
      <c r="D278" s="176" t="s">
        <v>856</v>
      </c>
      <c r="E278" s="177">
        <v>1</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322</v>
      </c>
      <c r="T278" s="180" t="s">
        <v>291</v>
      </c>
      <c r="U278" s="160">
        <v>0</v>
      </c>
      <c r="V278" s="160">
        <f>ROUND(E278*U278,2)</f>
        <v>0</v>
      </c>
      <c r="W278" s="160"/>
      <c r="X278" s="150"/>
      <c r="Y278" s="150"/>
      <c r="Z278" s="150"/>
      <c r="AA278" s="150"/>
      <c r="AB278" s="150"/>
      <c r="AC278" s="150"/>
      <c r="AD278" s="150"/>
      <c r="AE278" s="150"/>
      <c r="AF278" s="150"/>
      <c r="AG278" s="150" t="s">
        <v>1746</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2"/>
      <c r="D279" s="243"/>
      <c r="E279" s="243"/>
      <c r="F279" s="243"/>
      <c r="G279" s="243"/>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295</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x14ac:dyDescent="0.2">
      <c r="A280" s="168" t="s">
        <v>285</v>
      </c>
      <c r="B280" s="169" t="s">
        <v>105</v>
      </c>
      <c r="C280" s="184" t="s">
        <v>108</v>
      </c>
      <c r="D280" s="170"/>
      <c r="E280" s="171"/>
      <c r="F280" s="172"/>
      <c r="G280" s="172">
        <f>SUMIF(AG281:AG370,"&lt;&gt;NOR",G281:G370)</f>
        <v>0</v>
      </c>
      <c r="H280" s="172"/>
      <c r="I280" s="172">
        <f>SUM(I281:I370)</f>
        <v>0</v>
      </c>
      <c r="J280" s="172"/>
      <c r="K280" s="172">
        <f>SUM(K281:K370)</f>
        <v>0</v>
      </c>
      <c r="L280" s="172"/>
      <c r="M280" s="172">
        <f>SUM(M281:M370)</f>
        <v>0</v>
      </c>
      <c r="N280" s="172"/>
      <c r="O280" s="172">
        <f>SUM(O281:O370)</f>
        <v>0</v>
      </c>
      <c r="P280" s="172"/>
      <c r="Q280" s="172">
        <f>SUM(Q281:Q370)</f>
        <v>0</v>
      </c>
      <c r="R280" s="172"/>
      <c r="S280" s="172"/>
      <c r="T280" s="173"/>
      <c r="U280" s="167"/>
      <c r="V280" s="167">
        <f>SUM(V281:V370)</f>
        <v>0</v>
      </c>
      <c r="W280" s="167"/>
      <c r="AG280" t="s">
        <v>286</v>
      </c>
    </row>
    <row r="281" spans="1:60" ht="33.75" outlineLevel="1" x14ac:dyDescent="0.2">
      <c r="A281" s="174">
        <v>67</v>
      </c>
      <c r="B281" s="175" t="s">
        <v>3599</v>
      </c>
      <c r="C281" s="185" t="s">
        <v>3600</v>
      </c>
      <c r="D281" s="176" t="s">
        <v>856</v>
      </c>
      <c r="E281" s="177">
        <v>1</v>
      </c>
      <c r="F281" s="178"/>
      <c r="G281" s="179">
        <f>ROUND(E281*F281,2)</f>
        <v>0</v>
      </c>
      <c r="H281" s="178"/>
      <c r="I281" s="179">
        <f>ROUND(E281*H281,2)</f>
        <v>0</v>
      </c>
      <c r="J281" s="178"/>
      <c r="K281" s="179">
        <f>ROUND(E281*J281,2)</f>
        <v>0</v>
      </c>
      <c r="L281" s="179">
        <v>21</v>
      </c>
      <c r="M281" s="179">
        <f>G281*(1+L281/100)</f>
        <v>0</v>
      </c>
      <c r="N281" s="179">
        <v>0</v>
      </c>
      <c r="O281" s="179">
        <f>ROUND(E281*N281,2)</f>
        <v>0</v>
      </c>
      <c r="P281" s="179">
        <v>0</v>
      </c>
      <c r="Q281" s="179">
        <f>ROUND(E281*P281,2)</f>
        <v>0</v>
      </c>
      <c r="R281" s="179"/>
      <c r="S281" s="179" t="s">
        <v>322</v>
      </c>
      <c r="T281" s="180" t="s">
        <v>291</v>
      </c>
      <c r="U281" s="160">
        <v>0</v>
      </c>
      <c r="V281" s="160">
        <f>ROUND(E281*U281,2)</f>
        <v>0</v>
      </c>
      <c r="W281" s="160"/>
      <c r="X281" s="150"/>
      <c r="Y281" s="150"/>
      <c r="Z281" s="150"/>
      <c r="AA281" s="150"/>
      <c r="AB281" s="150"/>
      <c r="AC281" s="150"/>
      <c r="AD281" s="150"/>
      <c r="AE281" s="150"/>
      <c r="AF281" s="150"/>
      <c r="AG281" s="150" t="s">
        <v>472</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ht="33.75" outlineLevel="1" x14ac:dyDescent="0.2">
      <c r="A282" s="157"/>
      <c r="B282" s="158"/>
      <c r="C282" s="186" t="s">
        <v>3601</v>
      </c>
      <c r="D282" s="165"/>
      <c r="E282" s="166"/>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315</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ht="22.5" outlineLevel="1" x14ac:dyDescent="0.2">
      <c r="A283" s="157"/>
      <c r="B283" s="158"/>
      <c r="C283" s="186" t="s">
        <v>3602</v>
      </c>
      <c r="D283" s="165"/>
      <c r="E283" s="166"/>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315</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22.5" outlineLevel="1" x14ac:dyDescent="0.2">
      <c r="A284" s="157"/>
      <c r="B284" s="158"/>
      <c r="C284" s="186" t="s">
        <v>3465</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315</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3603</v>
      </c>
      <c r="D285" s="165"/>
      <c r="E285" s="166"/>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315</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92</v>
      </c>
      <c r="D286" s="165"/>
      <c r="E286" s="166">
        <v>1</v>
      </c>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315</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6"/>
      <c r="D287" s="247"/>
      <c r="E287" s="247"/>
      <c r="F287" s="247"/>
      <c r="G287" s="247"/>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295</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68</v>
      </c>
      <c r="B288" s="175" t="s">
        <v>3604</v>
      </c>
      <c r="C288" s="185" t="s">
        <v>3605</v>
      </c>
      <c r="D288" s="176" t="s">
        <v>856</v>
      </c>
      <c r="E288" s="177">
        <v>8</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322</v>
      </c>
      <c r="T288" s="180" t="s">
        <v>291</v>
      </c>
      <c r="U288" s="160">
        <v>0</v>
      </c>
      <c r="V288" s="160">
        <f>ROUND(E288*U288,2)</f>
        <v>0</v>
      </c>
      <c r="W288" s="160"/>
      <c r="X288" s="150"/>
      <c r="Y288" s="150"/>
      <c r="Z288" s="150"/>
      <c r="AA288" s="150"/>
      <c r="AB288" s="150"/>
      <c r="AC288" s="150"/>
      <c r="AD288" s="150"/>
      <c r="AE288" s="150"/>
      <c r="AF288" s="150"/>
      <c r="AG288" s="150" t="s">
        <v>472</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3481</v>
      </c>
      <c r="D289" s="165"/>
      <c r="E289" s="166"/>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315</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139</v>
      </c>
      <c r="D290" s="165"/>
      <c r="E290" s="166">
        <v>8</v>
      </c>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315</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6"/>
      <c r="D291" s="247"/>
      <c r="E291" s="247"/>
      <c r="F291" s="247"/>
      <c r="G291" s="247"/>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295</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69</v>
      </c>
      <c r="B292" s="175" t="s">
        <v>3606</v>
      </c>
      <c r="C292" s="185" t="s">
        <v>3540</v>
      </c>
      <c r="D292" s="176" t="s">
        <v>856</v>
      </c>
      <c r="E292" s="177">
        <v>1</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322</v>
      </c>
      <c r="T292" s="180" t="s">
        <v>291</v>
      </c>
      <c r="U292" s="160">
        <v>0</v>
      </c>
      <c r="V292" s="160">
        <f>ROUND(E292*U292,2)</f>
        <v>0</v>
      </c>
      <c r="W292" s="160"/>
      <c r="X292" s="150"/>
      <c r="Y292" s="150"/>
      <c r="Z292" s="150"/>
      <c r="AA292" s="150"/>
      <c r="AB292" s="150"/>
      <c r="AC292" s="150"/>
      <c r="AD292" s="150"/>
      <c r="AE292" s="150"/>
      <c r="AF292" s="150"/>
      <c r="AG292" s="150" t="s">
        <v>472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3481</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92</v>
      </c>
      <c r="D294" s="165"/>
      <c r="E294" s="166">
        <v>1</v>
      </c>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315</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6"/>
      <c r="D295" s="247"/>
      <c r="E295" s="247"/>
      <c r="F295" s="247"/>
      <c r="G295" s="247"/>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295</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70</v>
      </c>
      <c r="B296" s="175" t="s">
        <v>3607</v>
      </c>
      <c r="C296" s="185" t="s">
        <v>3608</v>
      </c>
      <c r="D296" s="176" t="s">
        <v>856</v>
      </c>
      <c r="E296" s="177">
        <v>1</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322</v>
      </c>
      <c r="T296" s="180" t="s">
        <v>291</v>
      </c>
      <c r="U296" s="160">
        <v>0</v>
      </c>
      <c r="V296" s="160">
        <f>ROUND(E296*U296,2)</f>
        <v>0</v>
      </c>
      <c r="W296" s="160"/>
      <c r="X296" s="150"/>
      <c r="Y296" s="150"/>
      <c r="Z296" s="150"/>
      <c r="AA296" s="150"/>
      <c r="AB296" s="150"/>
      <c r="AC296" s="150"/>
      <c r="AD296" s="150"/>
      <c r="AE296" s="150"/>
      <c r="AF296" s="150"/>
      <c r="AG296" s="150" t="s">
        <v>472</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6" t="s">
        <v>3481</v>
      </c>
      <c r="D297" s="165"/>
      <c r="E297" s="166"/>
      <c r="F297" s="160"/>
      <c r="G297" s="160"/>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315</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92</v>
      </c>
      <c r="D298" s="165"/>
      <c r="E298" s="166">
        <v>1</v>
      </c>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315</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6"/>
      <c r="D299" s="247"/>
      <c r="E299" s="247"/>
      <c r="F299" s="247"/>
      <c r="G299" s="247"/>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295</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74">
        <v>71</v>
      </c>
      <c r="B300" s="175" t="s">
        <v>3609</v>
      </c>
      <c r="C300" s="185" t="s">
        <v>3529</v>
      </c>
      <c r="D300" s="176" t="s">
        <v>856</v>
      </c>
      <c r="E300" s="177">
        <v>6</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322</v>
      </c>
      <c r="T300" s="180" t="s">
        <v>291</v>
      </c>
      <c r="U300" s="160">
        <v>0</v>
      </c>
      <c r="V300" s="160">
        <f>ROUND(E300*U300,2)</f>
        <v>0</v>
      </c>
      <c r="W300" s="160"/>
      <c r="X300" s="150"/>
      <c r="Y300" s="150"/>
      <c r="Z300" s="150"/>
      <c r="AA300" s="150"/>
      <c r="AB300" s="150"/>
      <c r="AC300" s="150"/>
      <c r="AD300" s="150"/>
      <c r="AE300" s="150"/>
      <c r="AF300" s="150"/>
      <c r="AG300" s="150" t="s">
        <v>472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186" t="s">
        <v>3481</v>
      </c>
      <c r="D301" s="165"/>
      <c r="E301" s="166"/>
      <c r="F301" s="160"/>
      <c r="G301" s="160"/>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315</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6" t="s">
        <v>132</v>
      </c>
      <c r="D302" s="165"/>
      <c r="E302" s="166">
        <v>6</v>
      </c>
      <c r="F302" s="160"/>
      <c r="G302" s="160"/>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315</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6"/>
      <c r="D303" s="247"/>
      <c r="E303" s="247"/>
      <c r="F303" s="247"/>
      <c r="G303" s="247"/>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295</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74">
        <v>72</v>
      </c>
      <c r="B304" s="175" t="s">
        <v>3610</v>
      </c>
      <c r="C304" s="185" t="s">
        <v>3531</v>
      </c>
      <c r="D304" s="176" t="s">
        <v>856</v>
      </c>
      <c r="E304" s="177">
        <v>7</v>
      </c>
      <c r="F304" s="178"/>
      <c r="G304" s="179">
        <f>ROUND(E304*F304,2)</f>
        <v>0</v>
      </c>
      <c r="H304" s="178"/>
      <c r="I304" s="179">
        <f>ROUND(E304*H304,2)</f>
        <v>0</v>
      </c>
      <c r="J304" s="178"/>
      <c r="K304" s="179">
        <f>ROUND(E304*J304,2)</f>
        <v>0</v>
      </c>
      <c r="L304" s="179">
        <v>21</v>
      </c>
      <c r="M304" s="179">
        <f>G304*(1+L304/100)</f>
        <v>0</v>
      </c>
      <c r="N304" s="179">
        <v>0</v>
      </c>
      <c r="O304" s="179">
        <f>ROUND(E304*N304,2)</f>
        <v>0</v>
      </c>
      <c r="P304" s="179">
        <v>0</v>
      </c>
      <c r="Q304" s="179">
        <f>ROUND(E304*P304,2)</f>
        <v>0</v>
      </c>
      <c r="R304" s="179"/>
      <c r="S304" s="179" t="s">
        <v>322</v>
      </c>
      <c r="T304" s="180" t="s">
        <v>291</v>
      </c>
      <c r="U304" s="160">
        <v>0</v>
      </c>
      <c r="V304" s="160">
        <f>ROUND(E304*U304,2)</f>
        <v>0</v>
      </c>
      <c r="W304" s="160"/>
      <c r="X304" s="150"/>
      <c r="Y304" s="150"/>
      <c r="Z304" s="150"/>
      <c r="AA304" s="150"/>
      <c r="AB304" s="150"/>
      <c r="AC304" s="150"/>
      <c r="AD304" s="150"/>
      <c r="AE304" s="150"/>
      <c r="AF304" s="150"/>
      <c r="AG304" s="150" t="s">
        <v>472</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3481</v>
      </c>
      <c r="D305" s="165"/>
      <c r="E305" s="166"/>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315</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186" t="s">
        <v>213</v>
      </c>
      <c r="D306" s="165"/>
      <c r="E306" s="166">
        <v>7</v>
      </c>
      <c r="F306" s="160"/>
      <c r="G306" s="160"/>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315</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46"/>
      <c r="D307" s="247"/>
      <c r="E307" s="247"/>
      <c r="F307" s="247"/>
      <c r="G307" s="247"/>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295</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74">
        <v>73</v>
      </c>
      <c r="B308" s="175" t="s">
        <v>3611</v>
      </c>
      <c r="C308" s="185" t="s">
        <v>3552</v>
      </c>
      <c r="D308" s="176" t="s">
        <v>3553</v>
      </c>
      <c r="E308" s="177">
        <v>18</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c r="S308" s="179" t="s">
        <v>322</v>
      </c>
      <c r="T308" s="180" t="s">
        <v>291</v>
      </c>
      <c r="U308" s="160">
        <v>0</v>
      </c>
      <c r="V308" s="160">
        <f>ROUND(E308*U308,2)</f>
        <v>0</v>
      </c>
      <c r="W308" s="160"/>
      <c r="X308" s="150"/>
      <c r="Y308" s="150"/>
      <c r="Z308" s="150"/>
      <c r="AA308" s="150"/>
      <c r="AB308" s="150"/>
      <c r="AC308" s="150"/>
      <c r="AD308" s="150"/>
      <c r="AE308" s="150"/>
      <c r="AF308" s="150"/>
      <c r="AG308" s="150" t="s">
        <v>472</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3481</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315</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1753</v>
      </c>
      <c r="D310" s="165"/>
      <c r="E310" s="166">
        <v>18</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315</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295</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74</v>
      </c>
      <c r="B312" s="175" t="s">
        <v>3612</v>
      </c>
      <c r="C312" s="185" t="s">
        <v>3555</v>
      </c>
      <c r="D312" s="176" t="s">
        <v>3553</v>
      </c>
      <c r="E312" s="177">
        <v>27</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322</v>
      </c>
      <c r="T312" s="180" t="s">
        <v>291</v>
      </c>
      <c r="U312" s="160">
        <v>0</v>
      </c>
      <c r="V312" s="160">
        <f>ROUND(E312*U312,2)</f>
        <v>0</v>
      </c>
      <c r="W312" s="160"/>
      <c r="X312" s="150"/>
      <c r="Y312" s="150"/>
      <c r="Z312" s="150"/>
      <c r="AA312" s="150"/>
      <c r="AB312" s="150"/>
      <c r="AC312" s="150"/>
      <c r="AD312" s="150"/>
      <c r="AE312" s="150"/>
      <c r="AF312" s="150"/>
      <c r="AG312" s="150" t="s">
        <v>472</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3481</v>
      </c>
      <c r="D313" s="165"/>
      <c r="E313" s="166"/>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315</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1331</v>
      </c>
      <c r="D314" s="165"/>
      <c r="E314" s="166">
        <v>27</v>
      </c>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315</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46"/>
      <c r="D315" s="247"/>
      <c r="E315" s="247"/>
      <c r="F315" s="247"/>
      <c r="G315" s="247"/>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295</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ht="22.5" outlineLevel="1" x14ac:dyDescent="0.2">
      <c r="A316" s="174">
        <v>75</v>
      </c>
      <c r="B316" s="175" t="s">
        <v>3613</v>
      </c>
      <c r="C316" s="185" t="s">
        <v>3557</v>
      </c>
      <c r="D316" s="176" t="s">
        <v>384</v>
      </c>
      <c r="E316" s="177">
        <v>272</v>
      </c>
      <c r="F316" s="178"/>
      <c r="G316" s="179">
        <f>ROUND(E316*F316,2)</f>
        <v>0</v>
      </c>
      <c r="H316" s="178"/>
      <c r="I316" s="179">
        <f>ROUND(E316*H316,2)</f>
        <v>0</v>
      </c>
      <c r="J316" s="178"/>
      <c r="K316" s="179">
        <f>ROUND(E316*J316,2)</f>
        <v>0</v>
      </c>
      <c r="L316" s="179">
        <v>21</v>
      </c>
      <c r="M316" s="179">
        <f>G316*(1+L316/100)</f>
        <v>0</v>
      </c>
      <c r="N316" s="179">
        <v>0</v>
      </c>
      <c r="O316" s="179">
        <f>ROUND(E316*N316,2)</f>
        <v>0</v>
      </c>
      <c r="P316" s="179">
        <v>0</v>
      </c>
      <c r="Q316" s="179">
        <f>ROUND(E316*P316,2)</f>
        <v>0</v>
      </c>
      <c r="R316" s="179"/>
      <c r="S316" s="179" t="s">
        <v>322</v>
      </c>
      <c r="T316" s="180" t="s">
        <v>291</v>
      </c>
      <c r="U316" s="160">
        <v>0</v>
      </c>
      <c r="V316" s="160">
        <f>ROUND(E316*U316,2)</f>
        <v>0</v>
      </c>
      <c r="W316" s="160"/>
      <c r="X316" s="150"/>
      <c r="Y316" s="150"/>
      <c r="Z316" s="150"/>
      <c r="AA316" s="150"/>
      <c r="AB316" s="150"/>
      <c r="AC316" s="150"/>
      <c r="AD316" s="150"/>
      <c r="AE316" s="150"/>
      <c r="AF316" s="150"/>
      <c r="AG316" s="150" t="s">
        <v>472</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186" t="s">
        <v>3614</v>
      </c>
      <c r="D317" s="165"/>
      <c r="E317" s="166"/>
      <c r="F317" s="160"/>
      <c r="G317" s="160"/>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315</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1990</v>
      </c>
      <c r="D318" s="165"/>
      <c r="E318" s="166">
        <v>272</v>
      </c>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315</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6"/>
      <c r="D319" s="247"/>
      <c r="E319" s="247"/>
      <c r="F319" s="247"/>
      <c r="G319" s="247"/>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295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ht="22.5" outlineLevel="1" x14ac:dyDescent="0.2">
      <c r="A320" s="174">
        <v>76</v>
      </c>
      <c r="B320" s="175" t="s">
        <v>3615</v>
      </c>
      <c r="C320" s="185" t="s">
        <v>3561</v>
      </c>
      <c r="D320" s="176" t="s">
        <v>384</v>
      </c>
      <c r="E320" s="177">
        <v>115</v>
      </c>
      <c r="F320" s="178"/>
      <c r="G320" s="179">
        <f>ROUND(E320*F320,2)</f>
        <v>0</v>
      </c>
      <c r="H320" s="178"/>
      <c r="I320" s="179">
        <f>ROUND(E320*H320,2)</f>
        <v>0</v>
      </c>
      <c r="J320" s="178"/>
      <c r="K320" s="179">
        <f>ROUND(E320*J320,2)</f>
        <v>0</v>
      </c>
      <c r="L320" s="179">
        <v>21</v>
      </c>
      <c r="M320" s="179">
        <f>G320*(1+L320/100)</f>
        <v>0</v>
      </c>
      <c r="N320" s="179">
        <v>0</v>
      </c>
      <c r="O320" s="179">
        <f>ROUND(E320*N320,2)</f>
        <v>0</v>
      </c>
      <c r="P320" s="179">
        <v>0</v>
      </c>
      <c r="Q320" s="179">
        <f>ROUND(E320*P320,2)</f>
        <v>0</v>
      </c>
      <c r="R320" s="179"/>
      <c r="S320" s="179" t="s">
        <v>322</v>
      </c>
      <c r="T320" s="180" t="s">
        <v>291</v>
      </c>
      <c r="U320" s="160">
        <v>0</v>
      </c>
      <c r="V320" s="160">
        <f>ROUND(E320*U320,2)</f>
        <v>0</v>
      </c>
      <c r="W320" s="160"/>
      <c r="X320" s="150"/>
      <c r="Y320" s="150"/>
      <c r="Z320" s="150"/>
      <c r="AA320" s="150"/>
      <c r="AB320" s="150"/>
      <c r="AC320" s="150"/>
      <c r="AD320" s="150"/>
      <c r="AE320" s="150"/>
      <c r="AF320" s="150"/>
      <c r="AG320" s="150" t="s">
        <v>472</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3614</v>
      </c>
      <c r="D321" s="165"/>
      <c r="E321" s="166"/>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315</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86" t="s">
        <v>1867</v>
      </c>
      <c r="D322" s="165"/>
      <c r="E322" s="166">
        <v>115</v>
      </c>
      <c r="F322" s="160"/>
      <c r="G322" s="160"/>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315</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6"/>
      <c r="D323" s="247"/>
      <c r="E323" s="247"/>
      <c r="F323" s="247"/>
      <c r="G323" s="247"/>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295</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ht="22.5" outlineLevel="1" x14ac:dyDescent="0.2">
      <c r="A324" s="174">
        <v>77</v>
      </c>
      <c r="B324" s="175" t="s">
        <v>3616</v>
      </c>
      <c r="C324" s="185" t="s">
        <v>3564</v>
      </c>
      <c r="D324" s="176" t="s">
        <v>384</v>
      </c>
      <c r="E324" s="177">
        <v>7</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322</v>
      </c>
      <c r="T324" s="180" t="s">
        <v>291</v>
      </c>
      <c r="U324" s="160">
        <v>0</v>
      </c>
      <c r="V324" s="160">
        <f>ROUND(E324*U324,2)</f>
        <v>0</v>
      </c>
      <c r="W324" s="160"/>
      <c r="X324" s="150"/>
      <c r="Y324" s="150"/>
      <c r="Z324" s="150"/>
      <c r="AA324" s="150"/>
      <c r="AB324" s="150"/>
      <c r="AC324" s="150"/>
      <c r="AD324" s="150"/>
      <c r="AE324" s="150"/>
      <c r="AF324" s="150"/>
      <c r="AG324" s="150" t="s">
        <v>472</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3614</v>
      </c>
      <c r="D325" s="165"/>
      <c r="E325" s="166"/>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315</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86" t="s">
        <v>213</v>
      </c>
      <c r="D326" s="165"/>
      <c r="E326" s="166">
        <v>7</v>
      </c>
      <c r="F326" s="160"/>
      <c r="G326" s="160"/>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315</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46"/>
      <c r="D327" s="247"/>
      <c r="E327" s="247"/>
      <c r="F327" s="247"/>
      <c r="G327" s="247"/>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295</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ht="33.75" outlineLevel="1" x14ac:dyDescent="0.2">
      <c r="A328" s="174">
        <v>78</v>
      </c>
      <c r="B328" s="175" t="s">
        <v>3617</v>
      </c>
      <c r="C328" s="185" t="s">
        <v>3618</v>
      </c>
      <c r="D328" s="176" t="s">
        <v>856</v>
      </c>
      <c r="E328" s="177">
        <v>1</v>
      </c>
      <c r="F328" s="178"/>
      <c r="G328" s="179">
        <f>ROUND(E328*F328,2)</f>
        <v>0</v>
      </c>
      <c r="H328" s="178"/>
      <c r="I328" s="179">
        <f>ROUND(E328*H328,2)</f>
        <v>0</v>
      </c>
      <c r="J328" s="178"/>
      <c r="K328" s="179">
        <f>ROUND(E328*J328,2)</f>
        <v>0</v>
      </c>
      <c r="L328" s="179">
        <v>21</v>
      </c>
      <c r="M328" s="179">
        <f>G328*(1+L328/100)</f>
        <v>0</v>
      </c>
      <c r="N328" s="179">
        <v>0</v>
      </c>
      <c r="O328" s="179">
        <f>ROUND(E328*N328,2)</f>
        <v>0</v>
      </c>
      <c r="P328" s="179">
        <v>0</v>
      </c>
      <c r="Q328" s="179">
        <f>ROUND(E328*P328,2)</f>
        <v>0</v>
      </c>
      <c r="R328" s="179"/>
      <c r="S328" s="179" t="s">
        <v>322</v>
      </c>
      <c r="T328" s="180" t="s">
        <v>291</v>
      </c>
      <c r="U328" s="160">
        <v>0</v>
      </c>
      <c r="V328" s="160">
        <f>ROUND(E328*U328,2)</f>
        <v>0</v>
      </c>
      <c r="W328" s="160"/>
      <c r="X328" s="150"/>
      <c r="Y328" s="150"/>
      <c r="Z328" s="150"/>
      <c r="AA328" s="150"/>
      <c r="AB328" s="150"/>
      <c r="AC328" s="150"/>
      <c r="AD328" s="150"/>
      <c r="AE328" s="150"/>
      <c r="AF328" s="150"/>
      <c r="AG328" s="150" t="s">
        <v>472</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3603</v>
      </c>
      <c r="D329" s="165"/>
      <c r="E329" s="166"/>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315</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86" t="s">
        <v>92</v>
      </c>
      <c r="D330" s="165"/>
      <c r="E330" s="166">
        <v>1</v>
      </c>
      <c r="F330" s="160"/>
      <c r="G330" s="160"/>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315</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6"/>
      <c r="D331" s="247"/>
      <c r="E331" s="247"/>
      <c r="F331" s="247"/>
      <c r="G331" s="247"/>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295</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ht="22.5" outlineLevel="1" x14ac:dyDescent="0.2">
      <c r="A332" s="174">
        <v>79</v>
      </c>
      <c r="B332" s="175" t="s">
        <v>3619</v>
      </c>
      <c r="C332" s="185" t="s">
        <v>3566</v>
      </c>
      <c r="D332" s="176" t="s">
        <v>384</v>
      </c>
      <c r="E332" s="177">
        <v>2</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322</v>
      </c>
      <c r="T332" s="180" t="s">
        <v>291</v>
      </c>
      <c r="U332" s="160">
        <v>0</v>
      </c>
      <c r="V332" s="160">
        <f>ROUND(E332*U332,2)</f>
        <v>0</v>
      </c>
      <c r="W332" s="160"/>
      <c r="X332" s="150"/>
      <c r="Y332" s="150"/>
      <c r="Z332" s="150"/>
      <c r="AA332" s="150"/>
      <c r="AB332" s="150"/>
      <c r="AC332" s="150"/>
      <c r="AD332" s="150"/>
      <c r="AE332" s="150"/>
      <c r="AF332" s="150"/>
      <c r="AG332" s="150" t="s">
        <v>472</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3614</v>
      </c>
      <c r="D333" s="165"/>
      <c r="E333" s="166"/>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315</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105</v>
      </c>
      <c r="D334" s="165"/>
      <c r="E334" s="166">
        <v>2</v>
      </c>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315</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6"/>
      <c r="D335" s="247"/>
      <c r="E335" s="247"/>
      <c r="F335" s="247"/>
      <c r="G335" s="247"/>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295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4">
        <v>80</v>
      </c>
      <c r="B336" s="175" t="s">
        <v>3620</v>
      </c>
      <c r="C336" s="185" t="s">
        <v>3568</v>
      </c>
      <c r="D336" s="176" t="s">
        <v>384</v>
      </c>
      <c r="E336" s="177">
        <v>125</v>
      </c>
      <c r="F336" s="178"/>
      <c r="G336" s="179">
        <f>ROUND(E336*F336,2)</f>
        <v>0</v>
      </c>
      <c r="H336" s="178"/>
      <c r="I336" s="179">
        <f>ROUND(E336*H336,2)</f>
        <v>0</v>
      </c>
      <c r="J336" s="178"/>
      <c r="K336" s="179">
        <f>ROUND(E336*J336,2)</f>
        <v>0</v>
      </c>
      <c r="L336" s="179">
        <v>21</v>
      </c>
      <c r="M336" s="179">
        <f>G336*(1+L336/100)</f>
        <v>0</v>
      </c>
      <c r="N336" s="179">
        <v>0</v>
      </c>
      <c r="O336" s="179">
        <f>ROUND(E336*N336,2)</f>
        <v>0</v>
      </c>
      <c r="P336" s="179">
        <v>0</v>
      </c>
      <c r="Q336" s="179">
        <f>ROUND(E336*P336,2)</f>
        <v>0</v>
      </c>
      <c r="R336" s="179"/>
      <c r="S336" s="179" t="s">
        <v>322</v>
      </c>
      <c r="T336" s="180" t="s">
        <v>291</v>
      </c>
      <c r="U336" s="160">
        <v>0</v>
      </c>
      <c r="V336" s="160">
        <f>ROUND(E336*U336,2)</f>
        <v>0</v>
      </c>
      <c r="W336" s="160"/>
      <c r="X336" s="150"/>
      <c r="Y336" s="150"/>
      <c r="Z336" s="150"/>
      <c r="AA336" s="150"/>
      <c r="AB336" s="150"/>
      <c r="AC336" s="150"/>
      <c r="AD336" s="150"/>
      <c r="AE336" s="150"/>
      <c r="AF336" s="150"/>
      <c r="AG336" s="150" t="s">
        <v>472</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2"/>
      <c r="D337" s="243"/>
      <c r="E337" s="243"/>
      <c r="F337" s="243"/>
      <c r="G337" s="243"/>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295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ht="33.75" outlineLevel="1" x14ac:dyDescent="0.2">
      <c r="A338" s="174">
        <v>81</v>
      </c>
      <c r="B338" s="175" t="s">
        <v>3621</v>
      </c>
      <c r="C338" s="185" t="s">
        <v>3622</v>
      </c>
      <c r="D338" s="176" t="s">
        <v>856</v>
      </c>
      <c r="E338" s="177">
        <v>1</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322</v>
      </c>
      <c r="T338" s="180" t="s">
        <v>291</v>
      </c>
      <c r="U338" s="160">
        <v>0</v>
      </c>
      <c r="V338" s="160">
        <f>ROUND(E338*U338,2)</f>
        <v>0</v>
      </c>
      <c r="W338" s="160"/>
      <c r="X338" s="150"/>
      <c r="Y338" s="150"/>
      <c r="Z338" s="150"/>
      <c r="AA338" s="150"/>
      <c r="AB338" s="150"/>
      <c r="AC338" s="150"/>
      <c r="AD338" s="150"/>
      <c r="AE338" s="150"/>
      <c r="AF338" s="150"/>
      <c r="AG338" s="150" t="s">
        <v>472</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6" t="s">
        <v>3603</v>
      </c>
      <c r="D339" s="165"/>
      <c r="E339" s="166"/>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315</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92</v>
      </c>
      <c r="D340" s="165"/>
      <c r="E340" s="166">
        <v>1</v>
      </c>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315</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6"/>
      <c r="D341" s="247"/>
      <c r="E341" s="247"/>
      <c r="F341" s="247"/>
      <c r="G341" s="247"/>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295</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ht="33.75" outlineLevel="1" x14ac:dyDescent="0.2">
      <c r="A342" s="174">
        <v>82</v>
      </c>
      <c r="B342" s="175" t="s">
        <v>3623</v>
      </c>
      <c r="C342" s="185" t="s">
        <v>3624</v>
      </c>
      <c r="D342" s="176" t="s">
        <v>856</v>
      </c>
      <c r="E342" s="177">
        <v>1</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322</v>
      </c>
      <c r="T342" s="180" t="s">
        <v>291</v>
      </c>
      <c r="U342" s="160">
        <v>0</v>
      </c>
      <c r="V342" s="160">
        <f>ROUND(E342*U342,2)</f>
        <v>0</v>
      </c>
      <c r="W342" s="160"/>
      <c r="X342" s="150"/>
      <c r="Y342" s="150"/>
      <c r="Z342" s="150"/>
      <c r="AA342" s="150"/>
      <c r="AB342" s="150"/>
      <c r="AC342" s="150"/>
      <c r="AD342" s="150"/>
      <c r="AE342" s="150"/>
      <c r="AF342" s="150"/>
      <c r="AG342" s="150" t="s">
        <v>472</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4" t="s">
        <v>3484</v>
      </c>
      <c r="D343" s="245"/>
      <c r="E343" s="245"/>
      <c r="F343" s="245"/>
      <c r="G343" s="245"/>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294</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3603</v>
      </c>
      <c r="D344" s="165"/>
      <c r="E344" s="166"/>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315</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92</v>
      </c>
      <c r="D345" s="165"/>
      <c r="E345" s="166">
        <v>1</v>
      </c>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315</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46"/>
      <c r="D346" s="247"/>
      <c r="E346" s="247"/>
      <c r="F346" s="247"/>
      <c r="G346" s="247"/>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295</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ht="33.75" outlineLevel="1" x14ac:dyDescent="0.2">
      <c r="A347" s="174">
        <v>83</v>
      </c>
      <c r="B347" s="175" t="s">
        <v>3625</v>
      </c>
      <c r="C347" s="185" t="s">
        <v>3626</v>
      </c>
      <c r="D347" s="176" t="s">
        <v>856</v>
      </c>
      <c r="E347" s="177">
        <v>1</v>
      </c>
      <c r="F347" s="178"/>
      <c r="G347" s="179">
        <f>ROUND(E347*F347,2)</f>
        <v>0</v>
      </c>
      <c r="H347" s="178"/>
      <c r="I347" s="179">
        <f>ROUND(E347*H347,2)</f>
        <v>0</v>
      </c>
      <c r="J347" s="178"/>
      <c r="K347" s="179">
        <f>ROUND(E347*J347,2)</f>
        <v>0</v>
      </c>
      <c r="L347" s="179">
        <v>21</v>
      </c>
      <c r="M347" s="179">
        <f>G347*(1+L347/100)</f>
        <v>0</v>
      </c>
      <c r="N347" s="179">
        <v>0</v>
      </c>
      <c r="O347" s="179">
        <f>ROUND(E347*N347,2)</f>
        <v>0</v>
      </c>
      <c r="P347" s="179">
        <v>0</v>
      </c>
      <c r="Q347" s="179">
        <f>ROUND(E347*P347,2)</f>
        <v>0</v>
      </c>
      <c r="R347" s="179"/>
      <c r="S347" s="179" t="s">
        <v>322</v>
      </c>
      <c r="T347" s="180" t="s">
        <v>291</v>
      </c>
      <c r="U347" s="160">
        <v>0</v>
      </c>
      <c r="V347" s="160">
        <f>ROUND(E347*U347,2)</f>
        <v>0</v>
      </c>
      <c r="W347" s="160"/>
      <c r="X347" s="150"/>
      <c r="Y347" s="150"/>
      <c r="Z347" s="150"/>
      <c r="AA347" s="150"/>
      <c r="AB347" s="150"/>
      <c r="AC347" s="150"/>
      <c r="AD347" s="150"/>
      <c r="AE347" s="150"/>
      <c r="AF347" s="150"/>
      <c r="AG347" s="150" t="s">
        <v>472</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44" t="s">
        <v>3484</v>
      </c>
      <c r="D348" s="245"/>
      <c r="E348" s="245"/>
      <c r="F348" s="245"/>
      <c r="G348" s="245"/>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294</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6" t="s">
        <v>3481</v>
      </c>
      <c r="D349" s="165"/>
      <c r="E349" s="166"/>
      <c r="F349" s="160"/>
      <c r="G349" s="160"/>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315</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92</v>
      </c>
      <c r="D350" s="165"/>
      <c r="E350" s="166">
        <v>1</v>
      </c>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315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6"/>
      <c r="D351" s="247"/>
      <c r="E351" s="247"/>
      <c r="F351" s="247"/>
      <c r="G351" s="247"/>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295</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ht="33.75" outlineLevel="1" x14ac:dyDescent="0.2">
      <c r="A352" s="174">
        <v>84</v>
      </c>
      <c r="B352" s="175" t="s">
        <v>3627</v>
      </c>
      <c r="C352" s="185" t="s">
        <v>3628</v>
      </c>
      <c r="D352" s="176" t="s">
        <v>856</v>
      </c>
      <c r="E352" s="177">
        <v>1</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322</v>
      </c>
      <c r="T352" s="180" t="s">
        <v>291</v>
      </c>
      <c r="U352" s="160">
        <v>0</v>
      </c>
      <c r="V352" s="160">
        <f>ROUND(E352*U352,2)</f>
        <v>0</v>
      </c>
      <c r="W352" s="160"/>
      <c r="X352" s="150"/>
      <c r="Y352" s="150"/>
      <c r="Z352" s="150"/>
      <c r="AA352" s="150"/>
      <c r="AB352" s="150"/>
      <c r="AC352" s="150"/>
      <c r="AD352" s="150"/>
      <c r="AE352" s="150"/>
      <c r="AF352" s="150"/>
      <c r="AG352" s="150" t="s">
        <v>472</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4" t="s">
        <v>3484</v>
      </c>
      <c r="D353" s="245"/>
      <c r="E353" s="245"/>
      <c r="F353" s="245"/>
      <c r="G353" s="245"/>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294</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86" t="s">
        <v>3481</v>
      </c>
      <c r="D354" s="165"/>
      <c r="E354" s="166"/>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315</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92</v>
      </c>
      <c r="D355" s="165"/>
      <c r="E355" s="166">
        <v>1</v>
      </c>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315</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46"/>
      <c r="D356" s="247"/>
      <c r="E356" s="247"/>
      <c r="F356" s="247"/>
      <c r="G356" s="247"/>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295</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ht="22.5" outlineLevel="1" x14ac:dyDescent="0.2">
      <c r="A357" s="174">
        <v>85</v>
      </c>
      <c r="B357" s="175" t="s">
        <v>3629</v>
      </c>
      <c r="C357" s="185" t="s">
        <v>3630</v>
      </c>
      <c r="D357" s="176" t="s">
        <v>856</v>
      </c>
      <c r="E357" s="177">
        <v>6</v>
      </c>
      <c r="F357" s="178"/>
      <c r="G357" s="179">
        <f>ROUND(E357*F357,2)</f>
        <v>0</v>
      </c>
      <c r="H357" s="178"/>
      <c r="I357" s="179">
        <f>ROUND(E357*H357,2)</f>
        <v>0</v>
      </c>
      <c r="J357" s="178"/>
      <c r="K357" s="179">
        <f>ROUND(E357*J357,2)</f>
        <v>0</v>
      </c>
      <c r="L357" s="179">
        <v>21</v>
      </c>
      <c r="M357" s="179">
        <f>G357*(1+L357/100)</f>
        <v>0</v>
      </c>
      <c r="N357" s="179">
        <v>0</v>
      </c>
      <c r="O357" s="179">
        <f>ROUND(E357*N357,2)</f>
        <v>0</v>
      </c>
      <c r="P357" s="179">
        <v>0</v>
      </c>
      <c r="Q357" s="179">
        <f>ROUND(E357*P357,2)</f>
        <v>0</v>
      </c>
      <c r="R357" s="179"/>
      <c r="S357" s="179" t="s">
        <v>322</v>
      </c>
      <c r="T357" s="180" t="s">
        <v>291</v>
      </c>
      <c r="U357" s="160">
        <v>0</v>
      </c>
      <c r="V357" s="160">
        <f>ROUND(E357*U357,2)</f>
        <v>0</v>
      </c>
      <c r="W357" s="160"/>
      <c r="X357" s="150"/>
      <c r="Y357" s="150"/>
      <c r="Z357" s="150"/>
      <c r="AA357" s="150"/>
      <c r="AB357" s="150"/>
      <c r="AC357" s="150"/>
      <c r="AD357" s="150"/>
      <c r="AE357" s="150"/>
      <c r="AF357" s="150"/>
      <c r="AG357" s="150" t="s">
        <v>472</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ht="33.75" outlineLevel="1" x14ac:dyDescent="0.2">
      <c r="A358" s="157"/>
      <c r="B358" s="158"/>
      <c r="C358" s="186" t="s">
        <v>3631</v>
      </c>
      <c r="D358" s="165"/>
      <c r="E358" s="166"/>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315</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3481</v>
      </c>
      <c r="D359" s="165"/>
      <c r="E359" s="166"/>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315</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132</v>
      </c>
      <c r="D360" s="165"/>
      <c r="E360" s="166">
        <v>6</v>
      </c>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315</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6"/>
      <c r="D361" s="247"/>
      <c r="E361" s="247"/>
      <c r="F361" s="247"/>
      <c r="G361" s="247"/>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295</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ht="22.5" outlineLevel="1" x14ac:dyDescent="0.2">
      <c r="A362" s="174">
        <v>86</v>
      </c>
      <c r="B362" s="175" t="s">
        <v>3632</v>
      </c>
      <c r="C362" s="185" t="s">
        <v>3633</v>
      </c>
      <c r="D362" s="176" t="s">
        <v>856</v>
      </c>
      <c r="E362" s="177">
        <v>9</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322</v>
      </c>
      <c r="T362" s="180" t="s">
        <v>291</v>
      </c>
      <c r="U362" s="160">
        <v>0</v>
      </c>
      <c r="V362" s="160">
        <f>ROUND(E362*U362,2)</f>
        <v>0</v>
      </c>
      <c r="W362" s="160"/>
      <c r="X362" s="150"/>
      <c r="Y362" s="150"/>
      <c r="Z362" s="150"/>
      <c r="AA362" s="150"/>
      <c r="AB362" s="150"/>
      <c r="AC362" s="150"/>
      <c r="AD362" s="150"/>
      <c r="AE362" s="150"/>
      <c r="AF362" s="150"/>
      <c r="AG362" s="150" t="s">
        <v>472</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ht="45" outlineLevel="1" x14ac:dyDescent="0.2">
      <c r="A363" s="157"/>
      <c r="B363" s="158"/>
      <c r="C363" s="186" t="s">
        <v>3634</v>
      </c>
      <c r="D363" s="165"/>
      <c r="E363" s="166"/>
      <c r="F363" s="160"/>
      <c r="G363" s="160"/>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315</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6" t="s">
        <v>3481</v>
      </c>
      <c r="D364" s="165"/>
      <c r="E364" s="166"/>
      <c r="F364" s="160"/>
      <c r="G364" s="1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315</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146</v>
      </c>
      <c r="D365" s="165"/>
      <c r="E365" s="166">
        <v>9</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315</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6"/>
      <c r="D366" s="247"/>
      <c r="E366" s="247"/>
      <c r="F366" s="247"/>
      <c r="G366" s="247"/>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295</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74">
        <v>87</v>
      </c>
      <c r="B367" s="175" t="s">
        <v>3635</v>
      </c>
      <c r="C367" s="185" t="s">
        <v>3636</v>
      </c>
      <c r="D367" s="176" t="s">
        <v>856</v>
      </c>
      <c r="E367" s="177">
        <v>1</v>
      </c>
      <c r="F367" s="178"/>
      <c r="G367" s="179">
        <f>ROUND(E367*F367,2)</f>
        <v>0</v>
      </c>
      <c r="H367" s="178"/>
      <c r="I367" s="179">
        <f>ROUND(E367*H367,2)</f>
        <v>0</v>
      </c>
      <c r="J367" s="178"/>
      <c r="K367" s="179">
        <f>ROUND(E367*J367,2)</f>
        <v>0</v>
      </c>
      <c r="L367" s="179">
        <v>21</v>
      </c>
      <c r="M367" s="179">
        <f>G367*(1+L367/100)</f>
        <v>0</v>
      </c>
      <c r="N367" s="179">
        <v>0</v>
      </c>
      <c r="O367" s="179">
        <f>ROUND(E367*N367,2)</f>
        <v>0</v>
      </c>
      <c r="P367" s="179">
        <v>0</v>
      </c>
      <c r="Q367" s="179">
        <f>ROUND(E367*P367,2)</f>
        <v>0</v>
      </c>
      <c r="R367" s="179"/>
      <c r="S367" s="179" t="s">
        <v>322</v>
      </c>
      <c r="T367" s="180" t="s">
        <v>291</v>
      </c>
      <c r="U367" s="160">
        <v>0</v>
      </c>
      <c r="V367" s="160">
        <f>ROUND(E367*U367,2)</f>
        <v>0</v>
      </c>
      <c r="W367" s="160"/>
      <c r="X367" s="150"/>
      <c r="Y367" s="150"/>
      <c r="Z367" s="150"/>
      <c r="AA367" s="150"/>
      <c r="AB367" s="150"/>
      <c r="AC367" s="150"/>
      <c r="AD367" s="150"/>
      <c r="AE367" s="150"/>
      <c r="AF367" s="150"/>
      <c r="AG367" s="150" t="s">
        <v>472</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6" t="s">
        <v>3481</v>
      </c>
      <c r="D368" s="165"/>
      <c r="E368" s="166"/>
      <c r="F368" s="160"/>
      <c r="G368" s="160"/>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315</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92</v>
      </c>
      <c r="D369" s="165"/>
      <c r="E369" s="166">
        <v>1</v>
      </c>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315</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46"/>
      <c r="D370" s="247"/>
      <c r="E370" s="247"/>
      <c r="F370" s="247"/>
      <c r="G370" s="247"/>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295</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x14ac:dyDescent="0.2">
      <c r="A371" s="168" t="s">
        <v>285</v>
      </c>
      <c r="B371" s="169" t="s">
        <v>105</v>
      </c>
      <c r="C371" s="184" t="s">
        <v>106</v>
      </c>
      <c r="D371" s="170"/>
      <c r="E371" s="171"/>
      <c r="F371" s="172"/>
      <c r="G371" s="172">
        <f>SUMIF(AG372:AG375,"&lt;&gt;NOR",G372:G375)</f>
        <v>0</v>
      </c>
      <c r="H371" s="172"/>
      <c r="I371" s="172">
        <f>SUM(I372:I375)</f>
        <v>0</v>
      </c>
      <c r="J371" s="172"/>
      <c r="K371" s="172">
        <f>SUM(K372:K375)</f>
        <v>0</v>
      </c>
      <c r="L371" s="172"/>
      <c r="M371" s="172">
        <f>SUM(M372:M375)</f>
        <v>0</v>
      </c>
      <c r="N371" s="172"/>
      <c r="O371" s="172">
        <f>SUM(O372:O375)</f>
        <v>0</v>
      </c>
      <c r="P371" s="172"/>
      <c r="Q371" s="172">
        <f>SUM(Q372:Q375)</f>
        <v>0</v>
      </c>
      <c r="R371" s="172"/>
      <c r="S371" s="172"/>
      <c r="T371" s="173"/>
      <c r="U371" s="167"/>
      <c r="V371" s="167">
        <f>SUM(V372:V375)</f>
        <v>0</v>
      </c>
      <c r="W371" s="167"/>
      <c r="AG371" t="s">
        <v>286</v>
      </c>
    </row>
    <row r="372" spans="1:60" outlineLevel="1" x14ac:dyDescent="0.2">
      <c r="A372" s="174">
        <v>88</v>
      </c>
      <c r="B372" s="175" t="s">
        <v>3637</v>
      </c>
      <c r="C372" s="185" t="s">
        <v>3638</v>
      </c>
      <c r="D372" s="176" t="s">
        <v>856</v>
      </c>
      <c r="E372" s="177">
        <v>4</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322</v>
      </c>
      <c r="T372" s="180" t="s">
        <v>291</v>
      </c>
      <c r="U372" s="160">
        <v>0</v>
      </c>
      <c r="V372" s="160">
        <f>ROUND(E372*U372,2)</f>
        <v>0</v>
      </c>
      <c r="W372" s="160"/>
      <c r="X372" s="150"/>
      <c r="Y372" s="150"/>
      <c r="Z372" s="150"/>
      <c r="AA372" s="150"/>
      <c r="AB372" s="150"/>
      <c r="AC372" s="150"/>
      <c r="AD372" s="150"/>
      <c r="AE372" s="150"/>
      <c r="AF372" s="150"/>
      <c r="AG372" s="150" t="s">
        <v>472</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3481</v>
      </c>
      <c r="D373" s="165"/>
      <c r="E373" s="166"/>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315</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86" t="s">
        <v>124</v>
      </c>
      <c r="D374" s="165"/>
      <c r="E374" s="166">
        <v>4</v>
      </c>
      <c r="F374" s="160"/>
      <c r="G374" s="160"/>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315</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46"/>
      <c r="D375" s="247"/>
      <c r="E375" s="247"/>
      <c r="F375" s="247"/>
      <c r="G375" s="247"/>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295</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x14ac:dyDescent="0.2">
      <c r="A376" s="168" t="s">
        <v>285</v>
      </c>
      <c r="B376" s="169" t="s">
        <v>114</v>
      </c>
      <c r="C376" s="184" t="s">
        <v>115</v>
      </c>
      <c r="D376" s="170"/>
      <c r="E376" s="171"/>
      <c r="F376" s="172"/>
      <c r="G376" s="172">
        <f>SUMIF(AG377:AG409,"&lt;&gt;NOR",G377:G409)</f>
        <v>0</v>
      </c>
      <c r="H376" s="172"/>
      <c r="I376" s="172">
        <f>SUM(I377:I409)</f>
        <v>0</v>
      </c>
      <c r="J376" s="172"/>
      <c r="K376" s="172">
        <f>SUM(K377:K409)</f>
        <v>0</v>
      </c>
      <c r="L376" s="172"/>
      <c r="M376" s="172">
        <f>SUM(M377:M409)</f>
        <v>0</v>
      </c>
      <c r="N376" s="172"/>
      <c r="O376" s="172">
        <f>SUM(O377:O409)</f>
        <v>0</v>
      </c>
      <c r="P376" s="172"/>
      <c r="Q376" s="172">
        <f>SUM(Q377:Q409)</f>
        <v>0</v>
      </c>
      <c r="R376" s="172"/>
      <c r="S376" s="172"/>
      <c r="T376" s="173"/>
      <c r="U376" s="167"/>
      <c r="V376" s="167">
        <f>SUM(V377:V409)</f>
        <v>0</v>
      </c>
      <c r="W376" s="167"/>
      <c r="AG376" t="s">
        <v>286</v>
      </c>
    </row>
    <row r="377" spans="1:60" ht="33.75" outlineLevel="1" x14ac:dyDescent="0.2">
      <c r="A377" s="174">
        <v>89</v>
      </c>
      <c r="B377" s="175" t="s">
        <v>3639</v>
      </c>
      <c r="C377" s="185" t="s">
        <v>3640</v>
      </c>
      <c r="D377" s="176" t="s">
        <v>856</v>
      </c>
      <c r="E377" s="177">
        <v>1</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c r="S377" s="179" t="s">
        <v>322</v>
      </c>
      <c r="T377" s="180" t="s">
        <v>291</v>
      </c>
      <c r="U377" s="160">
        <v>0</v>
      </c>
      <c r="V377" s="160">
        <f>ROUND(E377*U377,2)</f>
        <v>0</v>
      </c>
      <c r="W377" s="160"/>
      <c r="X377" s="150"/>
      <c r="Y377" s="150"/>
      <c r="Z377" s="150"/>
      <c r="AA377" s="150"/>
      <c r="AB377" s="150"/>
      <c r="AC377" s="150"/>
      <c r="AD377" s="150"/>
      <c r="AE377" s="150"/>
      <c r="AF377" s="150"/>
      <c r="AG377" s="150" t="s">
        <v>472</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4" t="s">
        <v>3484</v>
      </c>
      <c r="D378" s="245"/>
      <c r="E378" s="245"/>
      <c r="F378" s="245"/>
      <c r="G378" s="245"/>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294</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186" t="s">
        <v>3481</v>
      </c>
      <c r="D379" s="165"/>
      <c r="E379" s="166"/>
      <c r="F379" s="160"/>
      <c r="G379" s="160"/>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315</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86" t="s">
        <v>92</v>
      </c>
      <c r="D380" s="165"/>
      <c r="E380" s="166">
        <v>1</v>
      </c>
      <c r="F380" s="160"/>
      <c r="G380" s="160"/>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315</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46"/>
      <c r="D381" s="247"/>
      <c r="E381" s="247"/>
      <c r="F381" s="247"/>
      <c r="G381" s="247"/>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295</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ht="22.5" outlineLevel="1" x14ac:dyDescent="0.2">
      <c r="A382" s="174">
        <v>90</v>
      </c>
      <c r="B382" s="175" t="s">
        <v>3641</v>
      </c>
      <c r="C382" s="185" t="s">
        <v>3642</v>
      </c>
      <c r="D382" s="176" t="s">
        <v>856</v>
      </c>
      <c r="E382" s="177">
        <v>1</v>
      </c>
      <c r="F382" s="178"/>
      <c r="G382" s="179">
        <f>ROUND(E382*F382,2)</f>
        <v>0</v>
      </c>
      <c r="H382" s="178"/>
      <c r="I382" s="179">
        <f>ROUND(E382*H382,2)</f>
        <v>0</v>
      </c>
      <c r="J382" s="178"/>
      <c r="K382" s="179">
        <f>ROUND(E382*J382,2)</f>
        <v>0</v>
      </c>
      <c r="L382" s="179">
        <v>21</v>
      </c>
      <c r="M382" s="179">
        <f>G382*(1+L382/100)</f>
        <v>0</v>
      </c>
      <c r="N382" s="179">
        <v>0</v>
      </c>
      <c r="O382" s="179">
        <f>ROUND(E382*N382,2)</f>
        <v>0</v>
      </c>
      <c r="P382" s="179">
        <v>0</v>
      </c>
      <c r="Q382" s="179">
        <f>ROUND(E382*P382,2)</f>
        <v>0</v>
      </c>
      <c r="R382" s="179"/>
      <c r="S382" s="179" t="s">
        <v>322</v>
      </c>
      <c r="T382" s="180" t="s">
        <v>291</v>
      </c>
      <c r="U382" s="160">
        <v>0</v>
      </c>
      <c r="V382" s="160">
        <f>ROUND(E382*U382,2)</f>
        <v>0</v>
      </c>
      <c r="W382" s="160"/>
      <c r="X382" s="150"/>
      <c r="Y382" s="150"/>
      <c r="Z382" s="150"/>
      <c r="AA382" s="150"/>
      <c r="AB382" s="150"/>
      <c r="AC382" s="150"/>
      <c r="AD382" s="150"/>
      <c r="AE382" s="150"/>
      <c r="AF382" s="150"/>
      <c r="AG382" s="150" t="s">
        <v>472</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86" t="s">
        <v>3481</v>
      </c>
      <c r="D383" s="165"/>
      <c r="E383" s="166"/>
      <c r="F383" s="160"/>
      <c r="G383" s="160"/>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315</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86" t="s">
        <v>92</v>
      </c>
      <c r="D384" s="165"/>
      <c r="E384" s="166">
        <v>1</v>
      </c>
      <c r="F384" s="160"/>
      <c r="G384" s="160"/>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315</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46"/>
      <c r="D385" s="247"/>
      <c r="E385" s="247"/>
      <c r="F385" s="247"/>
      <c r="G385" s="247"/>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295</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74">
        <v>91</v>
      </c>
      <c r="B386" s="175" t="s">
        <v>3643</v>
      </c>
      <c r="C386" s="185" t="s">
        <v>3644</v>
      </c>
      <c r="D386" s="176" t="s">
        <v>856</v>
      </c>
      <c r="E386" s="177">
        <v>4</v>
      </c>
      <c r="F386" s="178"/>
      <c r="G386" s="179">
        <f>ROUND(E386*F386,2)</f>
        <v>0</v>
      </c>
      <c r="H386" s="178"/>
      <c r="I386" s="179">
        <f>ROUND(E386*H386,2)</f>
        <v>0</v>
      </c>
      <c r="J386" s="178"/>
      <c r="K386" s="179">
        <f>ROUND(E386*J386,2)</f>
        <v>0</v>
      </c>
      <c r="L386" s="179">
        <v>21</v>
      </c>
      <c r="M386" s="179">
        <f>G386*(1+L386/100)</f>
        <v>0</v>
      </c>
      <c r="N386" s="179">
        <v>0</v>
      </c>
      <c r="O386" s="179">
        <f>ROUND(E386*N386,2)</f>
        <v>0</v>
      </c>
      <c r="P386" s="179">
        <v>0</v>
      </c>
      <c r="Q386" s="179">
        <f>ROUND(E386*P386,2)</f>
        <v>0</v>
      </c>
      <c r="R386" s="179"/>
      <c r="S386" s="179" t="s">
        <v>322</v>
      </c>
      <c r="T386" s="180" t="s">
        <v>291</v>
      </c>
      <c r="U386" s="160">
        <v>0</v>
      </c>
      <c r="V386" s="160">
        <f>ROUND(E386*U386,2)</f>
        <v>0</v>
      </c>
      <c r="W386" s="160"/>
      <c r="X386" s="150"/>
      <c r="Y386" s="150"/>
      <c r="Z386" s="150"/>
      <c r="AA386" s="150"/>
      <c r="AB386" s="150"/>
      <c r="AC386" s="150"/>
      <c r="AD386" s="150"/>
      <c r="AE386" s="150"/>
      <c r="AF386" s="150"/>
      <c r="AG386" s="150" t="s">
        <v>472</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186" t="s">
        <v>3481</v>
      </c>
      <c r="D387" s="165"/>
      <c r="E387" s="166"/>
      <c r="F387" s="160"/>
      <c r="G387" s="160"/>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315</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6" t="s">
        <v>124</v>
      </c>
      <c r="D388" s="165"/>
      <c r="E388" s="166">
        <v>4</v>
      </c>
      <c r="F388" s="160"/>
      <c r="G388" s="160"/>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315</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46"/>
      <c r="D389" s="247"/>
      <c r="E389" s="247"/>
      <c r="F389" s="247"/>
      <c r="G389" s="247"/>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295</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74">
        <v>92</v>
      </c>
      <c r="B390" s="175" t="s">
        <v>3645</v>
      </c>
      <c r="C390" s="185" t="s">
        <v>3646</v>
      </c>
      <c r="D390" s="176" t="s">
        <v>856</v>
      </c>
      <c r="E390" s="177">
        <v>1</v>
      </c>
      <c r="F390" s="178"/>
      <c r="G390" s="179">
        <f>ROUND(E390*F390,2)</f>
        <v>0</v>
      </c>
      <c r="H390" s="178"/>
      <c r="I390" s="179">
        <f>ROUND(E390*H390,2)</f>
        <v>0</v>
      </c>
      <c r="J390" s="178"/>
      <c r="K390" s="179">
        <f>ROUND(E390*J390,2)</f>
        <v>0</v>
      </c>
      <c r="L390" s="179">
        <v>21</v>
      </c>
      <c r="M390" s="179">
        <f>G390*(1+L390/100)</f>
        <v>0</v>
      </c>
      <c r="N390" s="179">
        <v>0</v>
      </c>
      <c r="O390" s="179">
        <f>ROUND(E390*N390,2)</f>
        <v>0</v>
      </c>
      <c r="P390" s="179">
        <v>0</v>
      </c>
      <c r="Q390" s="179">
        <f>ROUND(E390*P390,2)</f>
        <v>0</v>
      </c>
      <c r="R390" s="179"/>
      <c r="S390" s="179" t="s">
        <v>322</v>
      </c>
      <c r="T390" s="180" t="s">
        <v>291</v>
      </c>
      <c r="U390" s="160">
        <v>0</v>
      </c>
      <c r="V390" s="160">
        <f>ROUND(E390*U390,2)</f>
        <v>0</v>
      </c>
      <c r="W390" s="160"/>
      <c r="X390" s="150"/>
      <c r="Y390" s="150"/>
      <c r="Z390" s="150"/>
      <c r="AA390" s="150"/>
      <c r="AB390" s="150"/>
      <c r="AC390" s="150"/>
      <c r="AD390" s="150"/>
      <c r="AE390" s="150"/>
      <c r="AF390" s="150"/>
      <c r="AG390" s="150" t="s">
        <v>472</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86" t="s">
        <v>3481</v>
      </c>
      <c r="D391" s="165"/>
      <c r="E391" s="166"/>
      <c r="F391" s="160"/>
      <c r="G391" s="160"/>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315</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186" t="s">
        <v>92</v>
      </c>
      <c r="D392" s="165"/>
      <c r="E392" s="166">
        <v>1</v>
      </c>
      <c r="F392" s="160"/>
      <c r="G392" s="160"/>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315</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46"/>
      <c r="D393" s="247"/>
      <c r="E393" s="247"/>
      <c r="F393" s="247"/>
      <c r="G393" s="247"/>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295</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ht="22.5" outlineLevel="1" x14ac:dyDescent="0.2">
      <c r="A394" s="174">
        <v>93</v>
      </c>
      <c r="B394" s="175" t="s">
        <v>3647</v>
      </c>
      <c r="C394" s="185" t="s">
        <v>3557</v>
      </c>
      <c r="D394" s="176" t="s">
        <v>384</v>
      </c>
      <c r="E394" s="177">
        <v>5</v>
      </c>
      <c r="F394" s="178"/>
      <c r="G394" s="179">
        <f>ROUND(E394*F394,2)</f>
        <v>0</v>
      </c>
      <c r="H394" s="178"/>
      <c r="I394" s="179">
        <f>ROUND(E394*H394,2)</f>
        <v>0</v>
      </c>
      <c r="J394" s="178"/>
      <c r="K394" s="179">
        <f>ROUND(E394*J394,2)</f>
        <v>0</v>
      </c>
      <c r="L394" s="179">
        <v>21</v>
      </c>
      <c r="M394" s="179">
        <f>G394*(1+L394/100)</f>
        <v>0</v>
      </c>
      <c r="N394" s="179">
        <v>0</v>
      </c>
      <c r="O394" s="179">
        <f>ROUND(E394*N394,2)</f>
        <v>0</v>
      </c>
      <c r="P394" s="179">
        <v>0</v>
      </c>
      <c r="Q394" s="179">
        <f>ROUND(E394*P394,2)</f>
        <v>0</v>
      </c>
      <c r="R394" s="179"/>
      <c r="S394" s="179" t="s">
        <v>322</v>
      </c>
      <c r="T394" s="180" t="s">
        <v>291</v>
      </c>
      <c r="U394" s="160">
        <v>0</v>
      </c>
      <c r="V394" s="160">
        <f>ROUND(E394*U394,2)</f>
        <v>0</v>
      </c>
      <c r="W394" s="160"/>
      <c r="X394" s="150"/>
      <c r="Y394" s="150"/>
      <c r="Z394" s="150"/>
      <c r="AA394" s="150"/>
      <c r="AB394" s="150"/>
      <c r="AC394" s="150"/>
      <c r="AD394" s="150"/>
      <c r="AE394" s="150"/>
      <c r="AF394" s="150"/>
      <c r="AG394" s="150" t="s">
        <v>472</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86" t="s">
        <v>3481</v>
      </c>
      <c r="D395" s="165"/>
      <c r="E395" s="166"/>
      <c r="F395" s="160"/>
      <c r="G395" s="160"/>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315</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6" t="s">
        <v>129</v>
      </c>
      <c r="D396" s="165"/>
      <c r="E396" s="166">
        <v>5</v>
      </c>
      <c r="F396" s="160"/>
      <c r="G396" s="160"/>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315</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46"/>
      <c r="D397" s="247"/>
      <c r="E397" s="247"/>
      <c r="F397" s="247"/>
      <c r="G397" s="247"/>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295</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ht="22.5" outlineLevel="1" x14ac:dyDescent="0.2">
      <c r="A398" s="174">
        <v>94</v>
      </c>
      <c r="B398" s="175" t="s">
        <v>3648</v>
      </c>
      <c r="C398" s="185" t="s">
        <v>3561</v>
      </c>
      <c r="D398" s="176" t="s">
        <v>384</v>
      </c>
      <c r="E398" s="177">
        <v>2</v>
      </c>
      <c r="F398" s="178"/>
      <c r="G398" s="179">
        <f>ROUND(E398*F398,2)</f>
        <v>0</v>
      </c>
      <c r="H398" s="178"/>
      <c r="I398" s="179">
        <f>ROUND(E398*H398,2)</f>
        <v>0</v>
      </c>
      <c r="J398" s="178"/>
      <c r="K398" s="179">
        <f>ROUND(E398*J398,2)</f>
        <v>0</v>
      </c>
      <c r="L398" s="179">
        <v>21</v>
      </c>
      <c r="M398" s="179">
        <f>G398*(1+L398/100)</f>
        <v>0</v>
      </c>
      <c r="N398" s="179">
        <v>0</v>
      </c>
      <c r="O398" s="179">
        <f>ROUND(E398*N398,2)</f>
        <v>0</v>
      </c>
      <c r="P398" s="179">
        <v>0</v>
      </c>
      <c r="Q398" s="179">
        <f>ROUND(E398*P398,2)</f>
        <v>0</v>
      </c>
      <c r="R398" s="179"/>
      <c r="S398" s="179" t="s">
        <v>322</v>
      </c>
      <c r="T398" s="180" t="s">
        <v>291</v>
      </c>
      <c r="U398" s="160">
        <v>0</v>
      </c>
      <c r="V398" s="160">
        <f>ROUND(E398*U398,2)</f>
        <v>0</v>
      </c>
      <c r="W398" s="160"/>
      <c r="X398" s="150"/>
      <c r="Y398" s="150"/>
      <c r="Z398" s="150"/>
      <c r="AA398" s="150"/>
      <c r="AB398" s="150"/>
      <c r="AC398" s="150"/>
      <c r="AD398" s="150"/>
      <c r="AE398" s="150"/>
      <c r="AF398" s="150"/>
      <c r="AG398" s="150" t="s">
        <v>472</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186" t="s">
        <v>3481</v>
      </c>
      <c r="D399" s="165"/>
      <c r="E399" s="166"/>
      <c r="F399" s="160"/>
      <c r="G399" s="160"/>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315</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186" t="s">
        <v>105</v>
      </c>
      <c r="D400" s="165"/>
      <c r="E400" s="166">
        <v>2</v>
      </c>
      <c r="F400" s="160"/>
      <c r="G400" s="160"/>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315</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46"/>
      <c r="D401" s="247"/>
      <c r="E401" s="247"/>
      <c r="F401" s="247"/>
      <c r="G401" s="247"/>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295</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ht="22.5" outlineLevel="1" x14ac:dyDescent="0.2">
      <c r="A402" s="174">
        <v>95</v>
      </c>
      <c r="B402" s="175" t="s">
        <v>3649</v>
      </c>
      <c r="C402" s="185" t="s">
        <v>3566</v>
      </c>
      <c r="D402" s="176" t="s">
        <v>384</v>
      </c>
      <c r="E402" s="177">
        <v>2</v>
      </c>
      <c r="F402" s="178"/>
      <c r="G402" s="179">
        <f>ROUND(E402*F402,2)</f>
        <v>0</v>
      </c>
      <c r="H402" s="178"/>
      <c r="I402" s="179">
        <f>ROUND(E402*H402,2)</f>
        <v>0</v>
      </c>
      <c r="J402" s="178"/>
      <c r="K402" s="179">
        <f>ROUND(E402*J402,2)</f>
        <v>0</v>
      </c>
      <c r="L402" s="179">
        <v>21</v>
      </c>
      <c r="M402" s="179">
        <f>G402*(1+L402/100)</f>
        <v>0</v>
      </c>
      <c r="N402" s="179">
        <v>0</v>
      </c>
      <c r="O402" s="179">
        <f>ROUND(E402*N402,2)</f>
        <v>0</v>
      </c>
      <c r="P402" s="179">
        <v>0</v>
      </c>
      <c r="Q402" s="179">
        <f>ROUND(E402*P402,2)</f>
        <v>0</v>
      </c>
      <c r="R402" s="179"/>
      <c r="S402" s="179" t="s">
        <v>322</v>
      </c>
      <c r="T402" s="180" t="s">
        <v>291</v>
      </c>
      <c r="U402" s="160">
        <v>0</v>
      </c>
      <c r="V402" s="160">
        <f>ROUND(E402*U402,2)</f>
        <v>0</v>
      </c>
      <c r="W402" s="160"/>
      <c r="X402" s="150"/>
      <c r="Y402" s="150"/>
      <c r="Z402" s="150"/>
      <c r="AA402" s="150"/>
      <c r="AB402" s="150"/>
      <c r="AC402" s="150"/>
      <c r="AD402" s="150"/>
      <c r="AE402" s="150"/>
      <c r="AF402" s="150"/>
      <c r="AG402" s="150" t="s">
        <v>472</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186" t="s">
        <v>3481</v>
      </c>
      <c r="D403" s="165"/>
      <c r="E403" s="166"/>
      <c r="F403" s="160"/>
      <c r="G403" s="160"/>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315</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6" t="s">
        <v>105</v>
      </c>
      <c r="D404" s="165"/>
      <c r="E404" s="166">
        <v>2</v>
      </c>
      <c r="F404" s="160"/>
      <c r="G404" s="160"/>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315</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46"/>
      <c r="D405" s="247"/>
      <c r="E405" s="247"/>
      <c r="F405" s="247"/>
      <c r="G405" s="247"/>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295</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74">
        <v>96</v>
      </c>
      <c r="B406" s="175" t="s">
        <v>3650</v>
      </c>
      <c r="C406" s="185" t="s">
        <v>3651</v>
      </c>
      <c r="D406" s="176" t="s">
        <v>856</v>
      </c>
      <c r="E406" s="177">
        <v>1</v>
      </c>
      <c r="F406" s="178"/>
      <c r="G406" s="179">
        <f>ROUND(E406*F406,2)</f>
        <v>0</v>
      </c>
      <c r="H406" s="178"/>
      <c r="I406" s="179">
        <f>ROUND(E406*H406,2)</f>
        <v>0</v>
      </c>
      <c r="J406" s="178"/>
      <c r="K406" s="179">
        <f>ROUND(E406*J406,2)</f>
        <v>0</v>
      </c>
      <c r="L406" s="179">
        <v>21</v>
      </c>
      <c r="M406" s="179">
        <f>G406*(1+L406/100)</f>
        <v>0</v>
      </c>
      <c r="N406" s="179">
        <v>0</v>
      </c>
      <c r="O406" s="179">
        <f>ROUND(E406*N406,2)</f>
        <v>0</v>
      </c>
      <c r="P406" s="179">
        <v>0</v>
      </c>
      <c r="Q406" s="179">
        <f>ROUND(E406*P406,2)</f>
        <v>0</v>
      </c>
      <c r="R406" s="179"/>
      <c r="S406" s="179" t="s">
        <v>322</v>
      </c>
      <c r="T406" s="180" t="s">
        <v>291</v>
      </c>
      <c r="U406" s="160">
        <v>0</v>
      </c>
      <c r="V406" s="160">
        <f>ROUND(E406*U406,2)</f>
        <v>0</v>
      </c>
      <c r="W406" s="160"/>
      <c r="X406" s="150"/>
      <c r="Y406" s="150"/>
      <c r="Z406" s="150"/>
      <c r="AA406" s="150"/>
      <c r="AB406" s="150"/>
      <c r="AC406" s="150"/>
      <c r="AD406" s="150"/>
      <c r="AE406" s="150"/>
      <c r="AF406" s="150"/>
      <c r="AG406" s="150" t="s">
        <v>1746</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86" t="s">
        <v>3481</v>
      </c>
      <c r="D407" s="165"/>
      <c r="E407" s="166"/>
      <c r="F407" s="160"/>
      <c r="G407" s="160"/>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315</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186" t="s">
        <v>92</v>
      </c>
      <c r="D408" s="165"/>
      <c r="E408" s="166">
        <v>1</v>
      </c>
      <c r="F408" s="160"/>
      <c r="G408" s="160"/>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315</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46"/>
      <c r="D409" s="247"/>
      <c r="E409" s="247"/>
      <c r="F409" s="247"/>
      <c r="G409" s="247"/>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295</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x14ac:dyDescent="0.2">
      <c r="A410" s="168" t="s">
        <v>285</v>
      </c>
      <c r="B410" s="169" t="s">
        <v>124</v>
      </c>
      <c r="C410" s="184" t="s">
        <v>126</v>
      </c>
      <c r="D410" s="170"/>
      <c r="E410" s="171"/>
      <c r="F410" s="172"/>
      <c r="G410" s="172">
        <f>SUMIF(AG411:AG427,"&lt;&gt;NOR",G411:G427)</f>
        <v>0</v>
      </c>
      <c r="H410" s="172"/>
      <c r="I410" s="172">
        <f>SUM(I411:I427)</f>
        <v>0</v>
      </c>
      <c r="J410" s="172"/>
      <c r="K410" s="172">
        <f>SUM(K411:K427)</f>
        <v>0</v>
      </c>
      <c r="L410" s="172"/>
      <c r="M410" s="172">
        <f>SUM(M411:M427)</f>
        <v>0</v>
      </c>
      <c r="N410" s="172"/>
      <c r="O410" s="172">
        <f>SUM(O411:O427)</f>
        <v>0</v>
      </c>
      <c r="P410" s="172"/>
      <c r="Q410" s="172">
        <f>SUM(Q411:Q427)</f>
        <v>0</v>
      </c>
      <c r="R410" s="172"/>
      <c r="S410" s="172"/>
      <c r="T410" s="173"/>
      <c r="U410" s="167"/>
      <c r="V410" s="167">
        <f>SUM(V411:V427)</f>
        <v>0</v>
      </c>
      <c r="W410" s="167"/>
      <c r="AG410" t="s">
        <v>286</v>
      </c>
    </row>
    <row r="411" spans="1:60" ht="33.75" outlineLevel="1" x14ac:dyDescent="0.2">
      <c r="A411" s="174">
        <v>97</v>
      </c>
      <c r="B411" s="175" t="s">
        <v>3652</v>
      </c>
      <c r="C411" s="185" t="s">
        <v>3653</v>
      </c>
      <c r="D411" s="176" t="s">
        <v>856</v>
      </c>
      <c r="E411" s="177">
        <v>1</v>
      </c>
      <c r="F411" s="178"/>
      <c r="G411" s="179">
        <f>ROUND(E411*F411,2)</f>
        <v>0</v>
      </c>
      <c r="H411" s="178"/>
      <c r="I411" s="179">
        <f>ROUND(E411*H411,2)</f>
        <v>0</v>
      </c>
      <c r="J411" s="178"/>
      <c r="K411" s="179">
        <f>ROUND(E411*J411,2)</f>
        <v>0</v>
      </c>
      <c r="L411" s="179">
        <v>21</v>
      </c>
      <c r="M411" s="179">
        <f>G411*(1+L411/100)</f>
        <v>0</v>
      </c>
      <c r="N411" s="179">
        <v>0</v>
      </c>
      <c r="O411" s="179">
        <f>ROUND(E411*N411,2)</f>
        <v>0</v>
      </c>
      <c r="P411" s="179">
        <v>0</v>
      </c>
      <c r="Q411" s="179">
        <f>ROUND(E411*P411,2)</f>
        <v>0</v>
      </c>
      <c r="R411" s="179"/>
      <c r="S411" s="179" t="s">
        <v>322</v>
      </c>
      <c r="T411" s="180" t="s">
        <v>291</v>
      </c>
      <c r="U411" s="160">
        <v>0</v>
      </c>
      <c r="V411" s="160">
        <f>ROUND(E411*U411,2)</f>
        <v>0</v>
      </c>
      <c r="W411" s="160"/>
      <c r="X411" s="150"/>
      <c r="Y411" s="150"/>
      <c r="Z411" s="150"/>
      <c r="AA411" s="150"/>
      <c r="AB411" s="150"/>
      <c r="AC411" s="150"/>
      <c r="AD411" s="150"/>
      <c r="AE411" s="150"/>
      <c r="AF411" s="150"/>
      <c r="AG411" s="150" t="s">
        <v>472</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44" t="s">
        <v>3654</v>
      </c>
      <c r="D412" s="245"/>
      <c r="E412" s="245"/>
      <c r="F412" s="245"/>
      <c r="G412" s="245"/>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294</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86" t="s">
        <v>3603</v>
      </c>
      <c r="D413" s="165"/>
      <c r="E413" s="166"/>
      <c r="F413" s="160"/>
      <c r="G413" s="160"/>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315</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186" t="s">
        <v>92</v>
      </c>
      <c r="D414" s="165"/>
      <c r="E414" s="166">
        <v>1</v>
      </c>
      <c r="F414" s="160"/>
      <c r="G414" s="160"/>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315</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6"/>
      <c r="D415" s="247"/>
      <c r="E415" s="247"/>
      <c r="F415" s="247"/>
      <c r="G415" s="247"/>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295</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4">
        <v>98</v>
      </c>
      <c r="B416" s="175" t="s">
        <v>3655</v>
      </c>
      <c r="C416" s="185" t="s">
        <v>3656</v>
      </c>
      <c r="D416" s="176" t="s">
        <v>856</v>
      </c>
      <c r="E416" s="177">
        <v>1</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322</v>
      </c>
      <c r="T416" s="180" t="s">
        <v>291</v>
      </c>
      <c r="U416" s="160">
        <v>0</v>
      </c>
      <c r="V416" s="160">
        <f>ROUND(E416*U416,2)</f>
        <v>0</v>
      </c>
      <c r="W416" s="160"/>
      <c r="X416" s="150"/>
      <c r="Y416" s="150"/>
      <c r="Z416" s="150"/>
      <c r="AA416" s="150"/>
      <c r="AB416" s="150"/>
      <c r="AC416" s="150"/>
      <c r="AD416" s="150"/>
      <c r="AE416" s="150"/>
      <c r="AF416" s="150"/>
      <c r="AG416" s="150" t="s">
        <v>472</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186" t="s">
        <v>3481</v>
      </c>
      <c r="D417" s="165"/>
      <c r="E417" s="166"/>
      <c r="F417" s="160"/>
      <c r="G417" s="160"/>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315</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186" t="s">
        <v>92</v>
      </c>
      <c r="D418" s="165"/>
      <c r="E418" s="166">
        <v>1</v>
      </c>
      <c r="F418" s="160"/>
      <c r="G418" s="160"/>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315</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6"/>
      <c r="D419" s="247"/>
      <c r="E419" s="247"/>
      <c r="F419" s="247"/>
      <c r="G419" s="247"/>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295</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74">
        <v>99</v>
      </c>
      <c r="B420" s="175" t="s">
        <v>3657</v>
      </c>
      <c r="C420" s="185" t="s">
        <v>3658</v>
      </c>
      <c r="D420" s="176" t="s">
        <v>3553</v>
      </c>
      <c r="E420" s="177">
        <v>17</v>
      </c>
      <c r="F420" s="178"/>
      <c r="G420" s="179">
        <f>ROUND(E420*F420,2)</f>
        <v>0</v>
      </c>
      <c r="H420" s="178"/>
      <c r="I420" s="179">
        <f>ROUND(E420*H420,2)</f>
        <v>0</v>
      </c>
      <c r="J420" s="178"/>
      <c r="K420" s="179">
        <f>ROUND(E420*J420,2)</f>
        <v>0</v>
      </c>
      <c r="L420" s="179">
        <v>21</v>
      </c>
      <c r="M420" s="179">
        <f>G420*(1+L420/100)</f>
        <v>0</v>
      </c>
      <c r="N420" s="179">
        <v>0</v>
      </c>
      <c r="O420" s="179">
        <f>ROUND(E420*N420,2)</f>
        <v>0</v>
      </c>
      <c r="P420" s="179">
        <v>0</v>
      </c>
      <c r="Q420" s="179">
        <f>ROUND(E420*P420,2)</f>
        <v>0</v>
      </c>
      <c r="R420" s="179"/>
      <c r="S420" s="179" t="s">
        <v>322</v>
      </c>
      <c r="T420" s="180" t="s">
        <v>291</v>
      </c>
      <c r="U420" s="160">
        <v>0</v>
      </c>
      <c r="V420" s="160">
        <f>ROUND(E420*U420,2)</f>
        <v>0</v>
      </c>
      <c r="W420" s="160"/>
      <c r="X420" s="150"/>
      <c r="Y420" s="150"/>
      <c r="Z420" s="150"/>
      <c r="AA420" s="150"/>
      <c r="AB420" s="150"/>
      <c r="AC420" s="150"/>
      <c r="AD420" s="150"/>
      <c r="AE420" s="150"/>
      <c r="AF420" s="150"/>
      <c r="AG420" s="150" t="s">
        <v>472</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86" t="s">
        <v>3481</v>
      </c>
      <c r="D421" s="165"/>
      <c r="E421" s="166"/>
      <c r="F421" s="160"/>
      <c r="G421" s="160"/>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315</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186" t="s">
        <v>3659</v>
      </c>
      <c r="D422" s="165"/>
      <c r="E422" s="166">
        <v>17</v>
      </c>
      <c r="F422" s="160"/>
      <c r="G422" s="160"/>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315</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246"/>
      <c r="D423" s="247"/>
      <c r="E423" s="247"/>
      <c r="F423" s="247"/>
      <c r="G423" s="247"/>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295</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74">
        <v>100</v>
      </c>
      <c r="B424" s="175" t="s">
        <v>3660</v>
      </c>
      <c r="C424" s="185" t="s">
        <v>3661</v>
      </c>
      <c r="D424" s="176" t="s">
        <v>856</v>
      </c>
      <c r="E424" s="177">
        <v>2</v>
      </c>
      <c r="F424" s="178"/>
      <c r="G424" s="179">
        <f>ROUND(E424*F424,2)</f>
        <v>0</v>
      </c>
      <c r="H424" s="178"/>
      <c r="I424" s="179">
        <f>ROUND(E424*H424,2)</f>
        <v>0</v>
      </c>
      <c r="J424" s="178"/>
      <c r="K424" s="179">
        <f>ROUND(E424*J424,2)</f>
        <v>0</v>
      </c>
      <c r="L424" s="179">
        <v>21</v>
      </c>
      <c r="M424" s="179">
        <f>G424*(1+L424/100)</f>
        <v>0</v>
      </c>
      <c r="N424" s="179">
        <v>0</v>
      </c>
      <c r="O424" s="179">
        <f>ROUND(E424*N424,2)</f>
        <v>0</v>
      </c>
      <c r="P424" s="179">
        <v>0</v>
      </c>
      <c r="Q424" s="179">
        <f>ROUND(E424*P424,2)</f>
        <v>0</v>
      </c>
      <c r="R424" s="179"/>
      <c r="S424" s="179" t="s">
        <v>322</v>
      </c>
      <c r="T424" s="180" t="s">
        <v>291</v>
      </c>
      <c r="U424" s="160">
        <v>0</v>
      </c>
      <c r="V424" s="160">
        <f>ROUND(E424*U424,2)</f>
        <v>0</v>
      </c>
      <c r="W424" s="160"/>
      <c r="X424" s="150"/>
      <c r="Y424" s="150"/>
      <c r="Z424" s="150"/>
      <c r="AA424" s="150"/>
      <c r="AB424" s="150"/>
      <c r="AC424" s="150"/>
      <c r="AD424" s="150"/>
      <c r="AE424" s="150"/>
      <c r="AF424" s="150"/>
      <c r="AG424" s="150" t="s">
        <v>472</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3481</v>
      </c>
      <c r="D425" s="165"/>
      <c r="E425" s="166"/>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315</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86" t="s">
        <v>105</v>
      </c>
      <c r="D426" s="165"/>
      <c r="E426" s="166">
        <v>2</v>
      </c>
      <c r="F426" s="160"/>
      <c r="G426" s="160"/>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315</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46"/>
      <c r="D427" s="247"/>
      <c r="E427" s="247"/>
      <c r="F427" s="247"/>
      <c r="G427" s="247"/>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295</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x14ac:dyDescent="0.2">
      <c r="A428" s="168" t="s">
        <v>285</v>
      </c>
      <c r="B428" s="169" t="s">
        <v>129</v>
      </c>
      <c r="C428" s="184" t="s">
        <v>131</v>
      </c>
      <c r="D428" s="170"/>
      <c r="E428" s="171"/>
      <c r="F428" s="172"/>
      <c r="G428" s="172">
        <f>SUMIF(AG429:AG444,"&lt;&gt;NOR",G429:G444)</f>
        <v>0</v>
      </c>
      <c r="H428" s="172"/>
      <c r="I428" s="172">
        <f>SUM(I429:I444)</f>
        <v>0</v>
      </c>
      <c r="J428" s="172"/>
      <c r="K428" s="172">
        <f>SUM(K429:K444)</f>
        <v>0</v>
      </c>
      <c r="L428" s="172"/>
      <c r="M428" s="172">
        <f>SUM(M429:M444)</f>
        <v>0</v>
      </c>
      <c r="N428" s="172"/>
      <c r="O428" s="172">
        <f>SUM(O429:O444)</f>
        <v>0</v>
      </c>
      <c r="P428" s="172"/>
      <c r="Q428" s="172">
        <f>SUM(Q429:Q444)</f>
        <v>0</v>
      </c>
      <c r="R428" s="172"/>
      <c r="S428" s="172"/>
      <c r="T428" s="173"/>
      <c r="U428" s="167"/>
      <c r="V428" s="167">
        <f>SUM(V429:V444)</f>
        <v>0</v>
      </c>
      <c r="W428" s="167"/>
      <c r="AG428" t="s">
        <v>286</v>
      </c>
    </row>
    <row r="429" spans="1:60" outlineLevel="1" x14ac:dyDescent="0.2">
      <c r="A429" s="174">
        <v>101</v>
      </c>
      <c r="B429" s="175" t="s">
        <v>1110</v>
      </c>
      <c r="C429" s="185" t="s">
        <v>3662</v>
      </c>
      <c r="D429" s="176" t="s">
        <v>856</v>
      </c>
      <c r="E429" s="177">
        <v>2</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c r="S429" s="179" t="s">
        <v>322</v>
      </c>
      <c r="T429" s="180" t="s">
        <v>291</v>
      </c>
      <c r="U429" s="160">
        <v>0</v>
      </c>
      <c r="V429" s="160">
        <f>ROUND(E429*U429,2)</f>
        <v>0</v>
      </c>
      <c r="W429" s="160"/>
      <c r="X429" s="150"/>
      <c r="Y429" s="150"/>
      <c r="Z429" s="150"/>
      <c r="AA429" s="150"/>
      <c r="AB429" s="150"/>
      <c r="AC429" s="150"/>
      <c r="AD429" s="150"/>
      <c r="AE429" s="150"/>
      <c r="AF429" s="150"/>
      <c r="AG429" s="150" t="s">
        <v>472</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2"/>
      <c r="D430" s="243"/>
      <c r="E430" s="243"/>
      <c r="F430" s="243"/>
      <c r="G430" s="243"/>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295</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74">
        <v>102</v>
      </c>
      <c r="B431" s="175" t="s">
        <v>3663</v>
      </c>
      <c r="C431" s="185" t="s">
        <v>3664</v>
      </c>
      <c r="D431" s="176" t="s">
        <v>856</v>
      </c>
      <c r="E431" s="177">
        <v>1</v>
      </c>
      <c r="F431" s="178"/>
      <c r="G431" s="179">
        <f>ROUND(E431*F431,2)</f>
        <v>0</v>
      </c>
      <c r="H431" s="178"/>
      <c r="I431" s="179">
        <f>ROUND(E431*H431,2)</f>
        <v>0</v>
      </c>
      <c r="J431" s="178"/>
      <c r="K431" s="179">
        <f>ROUND(E431*J431,2)</f>
        <v>0</v>
      </c>
      <c r="L431" s="179">
        <v>21</v>
      </c>
      <c r="M431" s="179">
        <f>G431*(1+L431/100)</f>
        <v>0</v>
      </c>
      <c r="N431" s="179">
        <v>0</v>
      </c>
      <c r="O431" s="179">
        <f>ROUND(E431*N431,2)</f>
        <v>0</v>
      </c>
      <c r="P431" s="179">
        <v>0</v>
      </c>
      <c r="Q431" s="179">
        <f>ROUND(E431*P431,2)</f>
        <v>0</v>
      </c>
      <c r="R431" s="179"/>
      <c r="S431" s="179" t="s">
        <v>322</v>
      </c>
      <c r="T431" s="180" t="s">
        <v>291</v>
      </c>
      <c r="U431" s="160">
        <v>0</v>
      </c>
      <c r="V431" s="160">
        <f>ROUND(E431*U431,2)</f>
        <v>0</v>
      </c>
      <c r="W431" s="160"/>
      <c r="X431" s="150"/>
      <c r="Y431" s="150"/>
      <c r="Z431" s="150"/>
      <c r="AA431" s="150"/>
      <c r="AB431" s="150"/>
      <c r="AC431" s="150"/>
      <c r="AD431" s="150"/>
      <c r="AE431" s="150"/>
      <c r="AF431" s="150"/>
      <c r="AG431" s="150" t="s">
        <v>472</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2"/>
      <c r="D432" s="243"/>
      <c r="E432" s="243"/>
      <c r="F432" s="243"/>
      <c r="G432" s="243"/>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295</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4">
        <v>103</v>
      </c>
      <c r="B433" s="175" t="s">
        <v>2170</v>
      </c>
      <c r="C433" s="185" t="s">
        <v>3665</v>
      </c>
      <c r="D433" s="176" t="s">
        <v>384</v>
      </c>
      <c r="E433" s="177">
        <v>871</v>
      </c>
      <c r="F433" s="178"/>
      <c r="G433" s="179">
        <f>ROUND(E433*F433,2)</f>
        <v>0</v>
      </c>
      <c r="H433" s="178"/>
      <c r="I433" s="179">
        <f>ROUND(E433*H433,2)</f>
        <v>0</v>
      </c>
      <c r="J433" s="178"/>
      <c r="K433" s="179">
        <f>ROUND(E433*J433,2)</f>
        <v>0</v>
      </c>
      <c r="L433" s="179">
        <v>21</v>
      </c>
      <c r="M433" s="179">
        <f>G433*(1+L433/100)</f>
        <v>0</v>
      </c>
      <c r="N433" s="179">
        <v>0</v>
      </c>
      <c r="O433" s="179">
        <f>ROUND(E433*N433,2)</f>
        <v>0</v>
      </c>
      <c r="P433" s="179">
        <v>0</v>
      </c>
      <c r="Q433" s="179">
        <f>ROUND(E433*P433,2)</f>
        <v>0</v>
      </c>
      <c r="R433" s="179"/>
      <c r="S433" s="179" t="s">
        <v>322</v>
      </c>
      <c r="T433" s="180" t="s">
        <v>291</v>
      </c>
      <c r="U433" s="160">
        <v>0</v>
      </c>
      <c r="V433" s="160">
        <f>ROUND(E433*U433,2)</f>
        <v>0</v>
      </c>
      <c r="W433" s="160"/>
      <c r="X433" s="150"/>
      <c r="Y433" s="150"/>
      <c r="Z433" s="150"/>
      <c r="AA433" s="150"/>
      <c r="AB433" s="150"/>
      <c r="AC433" s="150"/>
      <c r="AD433" s="150"/>
      <c r="AE433" s="150"/>
      <c r="AF433" s="150"/>
      <c r="AG433" s="150" t="s">
        <v>472</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42"/>
      <c r="D434" s="243"/>
      <c r="E434" s="243"/>
      <c r="F434" s="243"/>
      <c r="G434" s="243"/>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295</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74">
        <v>104</v>
      </c>
      <c r="B435" s="175" t="s">
        <v>2172</v>
      </c>
      <c r="C435" s="185" t="s">
        <v>3666</v>
      </c>
      <c r="D435" s="176" t="s">
        <v>856</v>
      </c>
      <c r="E435" s="177">
        <v>8</v>
      </c>
      <c r="F435" s="178"/>
      <c r="G435" s="179">
        <f>ROUND(E435*F435,2)</f>
        <v>0</v>
      </c>
      <c r="H435" s="178"/>
      <c r="I435" s="179">
        <f>ROUND(E435*H435,2)</f>
        <v>0</v>
      </c>
      <c r="J435" s="178"/>
      <c r="K435" s="179">
        <f>ROUND(E435*J435,2)</f>
        <v>0</v>
      </c>
      <c r="L435" s="179">
        <v>21</v>
      </c>
      <c r="M435" s="179">
        <f>G435*(1+L435/100)</f>
        <v>0</v>
      </c>
      <c r="N435" s="179">
        <v>0</v>
      </c>
      <c r="O435" s="179">
        <f>ROUND(E435*N435,2)</f>
        <v>0</v>
      </c>
      <c r="P435" s="179">
        <v>0</v>
      </c>
      <c r="Q435" s="179">
        <f>ROUND(E435*P435,2)</f>
        <v>0</v>
      </c>
      <c r="R435" s="179"/>
      <c r="S435" s="179" t="s">
        <v>322</v>
      </c>
      <c r="T435" s="180" t="s">
        <v>291</v>
      </c>
      <c r="U435" s="160">
        <v>0</v>
      </c>
      <c r="V435" s="160">
        <f>ROUND(E435*U435,2)</f>
        <v>0</v>
      </c>
      <c r="W435" s="160"/>
      <c r="X435" s="150"/>
      <c r="Y435" s="150"/>
      <c r="Z435" s="150"/>
      <c r="AA435" s="150"/>
      <c r="AB435" s="150"/>
      <c r="AC435" s="150"/>
      <c r="AD435" s="150"/>
      <c r="AE435" s="150"/>
      <c r="AF435" s="150"/>
      <c r="AG435" s="150" t="s">
        <v>472</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2"/>
      <c r="D436" s="243"/>
      <c r="E436" s="243"/>
      <c r="F436" s="243"/>
      <c r="G436" s="243"/>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295</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ht="22.5" outlineLevel="1" x14ac:dyDescent="0.2">
      <c r="A437" s="174">
        <v>105</v>
      </c>
      <c r="B437" s="175" t="s">
        <v>2174</v>
      </c>
      <c r="C437" s="185" t="s">
        <v>3667</v>
      </c>
      <c r="D437" s="176" t="s">
        <v>384</v>
      </c>
      <c r="E437" s="177">
        <v>246</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322</v>
      </c>
      <c r="T437" s="180" t="s">
        <v>291</v>
      </c>
      <c r="U437" s="160">
        <v>0</v>
      </c>
      <c r="V437" s="160">
        <f>ROUND(E437*U437,2)</f>
        <v>0</v>
      </c>
      <c r="W437" s="160"/>
      <c r="X437" s="150"/>
      <c r="Y437" s="150"/>
      <c r="Z437" s="150"/>
      <c r="AA437" s="150"/>
      <c r="AB437" s="150"/>
      <c r="AC437" s="150"/>
      <c r="AD437" s="150"/>
      <c r="AE437" s="150"/>
      <c r="AF437" s="150"/>
      <c r="AG437" s="150" t="s">
        <v>472</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ht="22.5" outlineLevel="1" x14ac:dyDescent="0.2">
      <c r="A438" s="157"/>
      <c r="B438" s="158"/>
      <c r="C438" s="186" t="s">
        <v>3668</v>
      </c>
      <c r="D438" s="165"/>
      <c r="E438" s="166"/>
      <c r="F438" s="160"/>
      <c r="G438" s="160"/>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315</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86" t="s">
        <v>2072</v>
      </c>
      <c r="D439" s="165"/>
      <c r="E439" s="166">
        <v>246</v>
      </c>
      <c r="F439" s="160"/>
      <c r="G439" s="160"/>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315</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46"/>
      <c r="D440" s="247"/>
      <c r="E440" s="247"/>
      <c r="F440" s="247"/>
      <c r="G440" s="247"/>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295</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74">
        <v>106</v>
      </c>
      <c r="B441" s="175" t="s">
        <v>2176</v>
      </c>
      <c r="C441" s="185" t="s">
        <v>3669</v>
      </c>
      <c r="D441" s="176" t="s">
        <v>384</v>
      </c>
      <c r="E441" s="177">
        <v>1</v>
      </c>
      <c r="F441" s="178"/>
      <c r="G441" s="179">
        <f>ROUND(E441*F441,2)</f>
        <v>0</v>
      </c>
      <c r="H441" s="178"/>
      <c r="I441" s="179">
        <f>ROUND(E441*H441,2)</f>
        <v>0</v>
      </c>
      <c r="J441" s="178"/>
      <c r="K441" s="179">
        <f>ROUND(E441*J441,2)</f>
        <v>0</v>
      </c>
      <c r="L441" s="179">
        <v>21</v>
      </c>
      <c r="M441" s="179">
        <f>G441*(1+L441/100)</f>
        <v>0</v>
      </c>
      <c r="N441" s="179">
        <v>0</v>
      </c>
      <c r="O441" s="179">
        <f>ROUND(E441*N441,2)</f>
        <v>0</v>
      </c>
      <c r="P441" s="179">
        <v>0</v>
      </c>
      <c r="Q441" s="179">
        <f>ROUND(E441*P441,2)</f>
        <v>0</v>
      </c>
      <c r="R441" s="179"/>
      <c r="S441" s="179" t="s">
        <v>322</v>
      </c>
      <c r="T441" s="180" t="s">
        <v>291</v>
      </c>
      <c r="U441" s="160">
        <v>0</v>
      </c>
      <c r="V441" s="160">
        <f>ROUND(E441*U441,2)</f>
        <v>0</v>
      </c>
      <c r="W441" s="160"/>
      <c r="X441" s="150"/>
      <c r="Y441" s="150"/>
      <c r="Z441" s="150"/>
      <c r="AA441" s="150"/>
      <c r="AB441" s="150"/>
      <c r="AC441" s="150"/>
      <c r="AD441" s="150"/>
      <c r="AE441" s="150"/>
      <c r="AF441" s="150"/>
      <c r="AG441" s="150" t="s">
        <v>472</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42"/>
      <c r="D442" s="243"/>
      <c r="E442" s="243"/>
      <c r="F442" s="243"/>
      <c r="G442" s="243"/>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295</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74">
        <v>107</v>
      </c>
      <c r="B443" s="175" t="s">
        <v>2178</v>
      </c>
      <c r="C443" s="185" t="s">
        <v>3670</v>
      </c>
      <c r="D443" s="176" t="s">
        <v>856</v>
      </c>
      <c r="E443" s="177">
        <v>8</v>
      </c>
      <c r="F443" s="178"/>
      <c r="G443" s="179">
        <f>ROUND(E443*F443,2)</f>
        <v>0</v>
      </c>
      <c r="H443" s="178"/>
      <c r="I443" s="179">
        <f>ROUND(E443*H443,2)</f>
        <v>0</v>
      </c>
      <c r="J443" s="178"/>
      <c r="K443" s="179">
        <f>ROUND(E443*J443,2)</f>
        <v>0</v>
      </c>
      <c r="L443" s="179">
        <v>21</v>
      </c>
      <c r="M443" s="179">
        <f>G443*(1+L443/100)</f>
        <v>0</v>
      </c>
      <c r="N443" s="179">
        <v>0</v>
      </c>
      <c r="O443" s="179">
        <f>ROUND(E443*N443,2)</f>
        <v>0</v>
      </c>
      <c r="P443" s="179">
        <v>0</v>
      </c>
      <c r="Q443" s="179">
        <f>ROUND(E443*P443,2)</f>
        <v>0</v>
      </c>
      <c r="R443" s="179"/>
      <c r="S443" s="179" t="s">
        <v>322</v>
      </c>
      <c r="T443" s="180" t="s">
        <v>291</v>
      </c>
      <c r="U443" s="160">
        <v>0</v>
      </c>
      <c r="V443" s="160">
        <f>ROUND(E443*U443,2)</f>
        <v>0</v>
      </c>
      <c r="W443" s="160"/>
      <c r="X443" s="150"/>
      <c r="Y443" s="150"/>
      <c r="Z443" s="150"/>
      <c r="AA443" s="150"/>
      <c r="AB443" s="150"/>
      <c r="AC443" s="150"/>
      <c r="AD443" s="150"/>
      <c r="AE443" s="150"/>
      <c r="AF443" s="150"/>
      <c r="AG443" s="150" t="s">
        <v>472</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2"/>
      <c r="D444" s="243"/>
      <c r="E444" s="243"/>
      <c r="F444" s="243"/>
      <c r="G444" s="243"/>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295</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x14ac:dyDescent="0.2">
      <c r="A445" s="168" t="s">
        <v>285</v>
      </c>
      <c r="B445" s="169" t="s">
        <v>132</v>
      </c>
      <c r="C445" s="184" t="s">
        <v>134</v>
      </c>
      <c r="D445" s="170"/>
      <c r="E445" s="171"/>
      <c r="F445" s="172"/>
      <c r="G445" s="172">
        <f>SUMIF(AG446:AG447,"&lt;&gt;NOR",G446:G447)</f>
        <v>0</v>
      </c>
      <c r="H445" s="172"/>
      <c r="I445" s="172">
        <f>SUM(I446:I447)</f>
        <v>0</v>
      </c>
      <c r="J445" s="172"/>
      <c r="K445" s="172">
        <f>SUM(K446:K447)</f>
        <v>0</v>
      </c>
      <c r="L445" s="172"/>
      <c r="M445" s="172">
        <f>SUM(M446:M447)</f>
        <v>0</v>
      </c>
      <c r="N445" s="172"/>
      <c r="O445" s="172">
        <f>SUM(O446:O447)</f>
        <v>0</v>
      </c>
      <c r="P445" s="172"/>
      <c r="Q445" s="172">
        <f>SUM(Q446:Q447)</f>
        <v>0</v>
      </c>
      <c r="R445" s="172"/>
      <c r="S445" s="172"/>
      <c r="T445" s="173"/>
      <c r="U445" s="167"/>
      <c r="V445" s="167">
        <f>SUM(V446:V447)</f>
        <v>0</v>
      </c>
      <c r="W445" s="167"/>
      <c r="AG445" t="s">
        <v>286</v>
      </c>
    </row>
    <row r="446" spans="1:60" ht="33.75" outlineLevel="1" x14ac:dyDescent="0.2">
      <c r="A446" s="174">
        <v>108</v>
      </c>
      <c r="B446" s="175" t="s">
        <v>3671</v>
      </c>
      <c r="C446" s="185" t="s">
        <v>3672</v>
      </c>
      <c r="D446" s="176" t="s">
        <v>856</v>
      </c>
      <c r="E446" s="177">
        <v>1</v>
      </c>
      <c r="F446" s="178"/>
      <c r="G446" s="179">
        <f>ROUND(E446*F446,2)</f>
        <v>0</v>
      </c>
      <c r="H446" s="178"/>
      <c r="I446" s="179">
        <f>ROUND(E446*H446,2)</f>
        <v>0</v>
      </c>
      <c r="J446" s="178"/>
      <c r="K446" s="179">
        <f>ROUND(E446*J446,2)</f>
        <v>0</v>
      </c>
      <c r="L446" s="179">
        <v>21</v>
      </c>
      <c r="M446" s="179">
        <f>G446*(1+L446/100)</f>
        <v>0</v>
      </c>
      <c r="N446" s="179">
        <v>0</v>
      </c>
      <c r="O446" s="179">
        <f>ROUND(E446*N446,2)</f>
        <v>0</v>
      </c>
      <c r="P446" s="179">
        <v>0</v>
      </c>
      <c r="Q446" s="179">
        <f>ROUND(E446*P446,2)</f>
        <v>0</v>
      </c>
      <c r="R446" s="179"/>
      <c r="S446" s="179" t="s">
        <v>322</v>
      </c>
      <c r="T446" s="180" t="s">
        <v>291</v>
      </c>
      <c r="U446" s="160">
        <v>0</v>
      </c>
      <c r="V446" s="160">
        <f>ROUND(E446*U446,2)</f>
        <v>0</v>
      </c>
      <c r="W446" s="160"/>
      <c r="X446" s="150"/>
      <c r="Y446" s="150"/>
      <c r="Z446" s="150"/>
      <c r="AA446" s="150"/>
      <c r="AB446" s="150"/>
      <c r="AC446" s="150"/>
      <c r="AD446" s="150"/>
      <c r="AE446" s="150"/>
      <c r="AF446" s="150"/>
      <c r="AG446" s="150" t="s">
        <v>472</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242"/>
      <c r="D447" s="243"/>
      <c r="E447" s="243"/>
      <c r="F447" s="243"/>
      <c r="G447" s="243"/>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295</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x14ac:dyDescent="0.2">
      <c r="A448" s="168" t="s">
        <v>285</v>
      </c>
      <c r="B448" s="169" t="s">
        <v>139</v>
      </c>
      <c r="C448" s="184" t="s">
        <v>141</v>
      </c>
      <c r="D448" s="170"/>
      <c r="E448" s="171"/>
      <c r="F448" s="172"/>
      <c r="G448" s="172">
        <f>SUMIF(AG449:AG450,"&lt;&gt;NOR",G449:G450)</f>
        <v>0</v>
      </c>
      <c r="H448" s="172"/>
      <c r="I448" s="172">
        <f>SUM(I449:I450)</f>
        <v>0</v>
      </c>
      <c r="J448" s="172"/>
      <c r="K448" s="172">
        <f>SUM(K449:K450)</f>
        <v>0</v>
      </c>
      <c r="L448" s="172"/>
      <c r="M448" s="172">
        <f>SUM(M449:M450)</f>
        <v>0</v>
      </c>
      <c r="N448" s="172"/>
      <c r="O448" s="172">
        <f>SUM(O449:O450)</f>
        <v>0</v>
      </c>
      <c r="P448" s="172"/>
      <c r="Q448" s="172">
        <f>SUM(Q449:Q450)</f>
        <v>0</v>
      </c>
      <c r="R448" s="172"/>
      <c r="S448" s="172"/>
      <c r="T448" s="173"/>
      <c r="U448" s="167"/>
      <c r="V448" s="167">
        <f>SUM(V449:V450)</f>
        <v>0</v>
      </c>
      <c r="W448" s="167"/>
      <c r="AG448" t="s">
        <v>286</v>
      </c>
    </row>
    <row r="449" spans="1:60" outlineLevel="1" x14ac:dyDescent="0.2">
      <c r="A449" s="174">
        <v>109</v>
      </c>
      <c r="B449" s="175" t="s">
        <v>3673</v>
      </c>
      <c r="C449" s="185" t="s">
        <v>3674</v>
      </c>
      <c r="D449" s="176" t="s">
        <v>384</v>
      </c>
      <c r="E449" s="177">
        <v>3</v>
      </c>
      <c r="F449" s="178"/>
      <c r="G449" s="179">
        <f>ROUND(E449*F449,2)</f>
        <v>0</v>
      </c>
      <c r="H449" s="178"/>
      <c r="I449" s="179">
        <f>ROUND(E449*H449,2)</f>
        <v>0</v>
      </c>
      <c r="J449" s="178"/>
      <c r="K449" s="179">
        <f>ROUND(E449*J449,2)</f>
        <v>0</v>
      </c>
      <c r="L449" s="179">
        <v>21</v>
      </c>
      <c r="M449" s="179">
        <f>G449*(1+L449/100)</f>
        <v>0</v>
      </c>
      <c r="N449" s="179">
        <v>0</v>
      </c>
      <c r="O449" s="179">
        <f>ROUND(E449*N449,2)</f>
        <v>0</v>
      </c>
      <c r="P449" s="179">
        <v>0</v>
      </c>
      <c r="Q449" s="179">
        <f>ROUND(E449*P449,2)</f>
        <v>0</v>
      </c>
      <c r="R449" s="179"/>
      <c r="S449" s="179" t="s">
        <v>322</v>
      </c>
      <c r="T449" s="180" t="s">
        <v>291</v>
      </c>
      <c r="U449" s="160">
        <v>0</v>
      </c>
      <c r="V449" s="160">
        <f>ROUND(E449*U449,2)</f>
        <v>0</v>
      </c>
      <c r="W449" s="160"/>
      <c r="X449" s="150"/>
      <c r="Y449" s="150"/>
      <c r="Z449" s="150"/>
      <c r="AA449" s="150"/>
      <c r="AB449" s="150"/>
      <c r="AC449" s="150"/>
      <c r="AD449" s="150"/>
      <c r="AE449" s="150"/>
      <c r="AF449" s="150"/>
      <c r="AG449" s="150" t="s">
        <v>472</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42"/>
      <c r="D450" s="243"/>
      <c r="E450" s="243"/>
      <c r="F450" s="243"/>
      <c r="G450" s="243"/>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295</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x14ac:dyDescent="0.2">
      <c r="A451" s="168" t="s">
        <v>285</v>
      </c>
      <c r="B451" s="169" t="s">
        <v>146</v>
      </c>
      <c r="C451" s="184" t="s">
        <v>148</v>
      </c>
      <c r="D451" s="170"/>
      <c r="E451" s="171"/>
      <c r="F451" s="172"/>
      <c r="G451" s="172">
        <f>SUMIF(AG452:AG467,"&lt;&gt;NOR",G452:G467)</f>
        <v>0</v>
      </c>
      <c r="H451" s="172"/>
      <c r="I451" s="172">
        <f>SUM(I452:I467)</f>
        <v>0</v>
      </c>
      <c r="J451" s="172"/>
      <c r="K451" s="172">
        <f>SUM(K452:K467)</f>
        <v>0</v>
      </c>
      <c r="L451" s="172"/>
      <c r="M451" s="172">
        <f>SUM(M452:M467)</f>
        <v>0</v>
      </c>
      <c r="N451" s="172"/>
      <c r="O451" s="172">
        <f>SUM(O452:O467)</f>
        <v>0</v>
      </c>
      <c r="P451" s="172"/>
      <c r="Q451" s="172">
        <f>SUM(Q452:Q467)</f>
        <v>0</v>
      </c>
      <c r="R451" s="172"/>
      <c r="S451" s="172"/>
      <c r="T451" s="173"/>
      <c r="U451" s="167"/>
      <c r="V451" s="167">
        <f>SUM(V452:V467)</f>
        <v>0</v>
      </c>
      <c r="W451" s="167"/>
      <c r="AG451" t="s">
        <v>286</v>
      </c>
    </row>
    <row r="452" spans="1:60" ht="33.75" outlineLevel="1" x14ac:dyDescent="0.2">
      <c r="A452" s="174">
        <v>110</v>
      </c>
      <c r="B452" s="175" t="s">
        <v>2223</v>
      </c>
      <c r="C452" s="185" t="s">
        <v>3675</v>
      </c>
      <c r="D452" s="176" t="s">
        <v>384</v>
      </c>
      <c r="E452" s="177">
        <v>3</v>
      </c>
      <c r="F452" s="178"/>
      <c r="G452" s="179">
        <f>ROUND(E452*F452,2)</f>
        <v>0</v>
      </c>
      <c r="H452" s="178"/>
      <c r="I452" s="179">
        <f>ROUND(E452*H452,2)</f>
        <v>0</v>
      </c>
      <c r="J452" s="178"/>
      <c r="K452" s="179">
        <f>ROUND(E452*J452,2)</f>
        <v>0</v>
      </c>
      <c r="L452" s="179">
        <v>21</v>
      </c>
      <c r="M452" s="179">
        <f>G452*(1+L452/100)</f>
        <v>0</v>
      </c>
      <c r="N452" s="179">
        <v>0</v>
      </c>
      <c r="O452" s="179">
        <f>ROUND(E452*N452,2)</f>
        <v>0</v>
      </c>
      <c r="P452" s="179">
        <v>0</v>
      </c>
      <c r="Q452" s="179">
        <f>ROUND(E452*P452,2)</f>
        <v>0</v>
      </c>
      <c r="R452" s="179"/>
      <c r="S452" s="179" t="s">
        <v>322</v>
      </c>
      <c r="T452" s="180" t="s">
        <v>291</v>
      </c>
      <c r="U452" s="160">
        <v>0</v>
      </c>
      <c r="V452" s="160">
        <f>ROUND(E452*U452,2)</f>
        <v>0</v>
      </c>
      <c r="W452" s="160"/>
      <c r="X452" s="150"/>
      <c r="Y452" s="150"/>
      <c r="Z452" s="150"/>
      <c r="AA452" s="150"/>
      <c r="AB452" s="150"/>
      <c r="AC452" s="150"/>
      <c r="AD452" s="150"/>
      <c r="AE452" s="150"/>
      <c r="AF452" s="150"/>
      <c r="AG452" s="150" t="s">
        <v>472</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244" t="s">
        <v>3676</v>
      </c>
      <c r="D453" s="245"/>
      <c r="E453" s="245"/>
      <c r="F453" s="245"/>
      <c r="G453" s="245"/>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294</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186" t="s">
        <v>3466</v>
      </c>
      <c r="D454" s="165"/>
      <c r="E454" s="166"/>
      <c r="F454" s="160"/>
      <c r="G454" s="160"/>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315</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186" t="s">
        <v>114</v>
      </c>
      <c r="D455" s="165"/>
      <c r="E455" s="166">
        <v>3</v>
      </c>
      <c r="F455" s="160"/>
      <c r="G455" s="160"/>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315</v>
      </c>
      <c r="AH455" s="150">
        <v>0</v>
      </c>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46"/>
      <c r="D456" s="247"/>
      <c r="E456" s="247"/>
      <c r="F456" s="247"/>
      <c r="G456" s="247"/>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295</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ht="33.75" outlineLevel="1" x14ac:dyDescent="0.2">
      <c r="A457" s="174">
        <v>111</v>
      </c>
      <c r="B457" s="175" t="s">
        <v>2192</v>
      </c>
      <c r="C457" s="185" t="s">
        <v>3677</v>
      </c>
      <c r="D457" s="176" t="s">
        <v>384</v>
      </c>
      <c r="E457" s="177">
        <v>173</v>
      </c>
      <c r="F457" s="178"/>
      <c r="G457" s="179">
        <f>ROUND(E457*F457,2)</f>
        <v>0</v>
      </c>
      <c r="H457" s="178"/>
      <c r="I457" s="179">
        <f>ROUND(E457*H457,2)</f>
        <v>0</v>
      </c>
      <c r="J457" s="178"/>
      <c r="K457" s="179">
        <f>ROUND(E457*J457,2)</f>
        <v>0</v>
      </c>
      <c r="L457" s="179">
        <v>21</v>
      </c>
      <c r="M457" s="179">
        <f>G457*(1+L457/100)</f>
        <v>0</v>
      </c>
      <c r="N457" s="179">
        <v>0</v>
      </c>
      <c r="O457" s="179">
        <f>ROUND(E457*N457,2)</f>
        <v>0</v>
      </c>
      <c r="P457" s="179">
        <v>0</v>
      </c>
      <c r="Q457" s="179">
        <f>ROUND(E457*P457,2)</f>
        <v>0</v>
      </c>
      <c r="R457" s="179"/>
      <c r="S457" s="179" t="s">
        <v>322</v>
      </c>
      <c r="T457" s="180" t="s">
        <v>291</v>
      </c>
      <c r="U457" s="160">
        <v>0</v>
      </c>
      <c r="V457" s="160">
        <f>ROUND(E457*U457,2)</f>
        <v>0</v>
      </c>
      <c r="W457" s="160"/>
      <c r="X457" s="150"/>
      <c r="Y457" s="150"/>
      <c r="Z457" s="150"/>
      <c r="AA457" s="150"/>
      <c r="AB457" s="150"/>
      <c r="AC457" s="150"/>
      <c r="AD457" s="150"/>
      <c r="AE457" s="150"/>
      <c r="AF457" s="150"/>
      <c r="AG457" s="150" t="s">
        <v>472</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44" t="s">
        <v>3678</v>
      </c>
      <c r="D458" s="245"/>
      <c r="E458" s="245"/>
      <c r="F458" s="245"/>
      <c r="G458" s="245"/>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294</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ht="22.5" outlineLevel="1" x14ac:dyDescent="0.2">
      <c r="A459" s="157"/>
      <c r="B459" s="158"/>
      <c r="C459" s="186" t="s">
        <v>3679</v>
      </c>
      <c r="D459" s="165"/>
      <c r="E459" s="166"/>
      <c r="F459" s="160"/>
      <c r="G459" s="160"/>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315</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6" t="s">
        <v>3680</v>
      </c>
      <c r="D460" s="165"/>
      <c r="E460" s="166"/>
      <c r="F460" s="160"/>
      <c r="G460" s="160"/>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315</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186" t="s">
        <v>1901</v>
      </c>
      <c r="D461" s="165"/>
      <c r="E461" s="166">
        <v>173</v>
      </c>
      <c r="F461" s="160"/>
      <c r="G461" s="160"/>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315</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46"/>
      <c r="D462" s="247"/>
      <c r="E462" s="247"/>
      <c r="F462" s="247"/>
      <c r="G462" s="247"/>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295</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ht="33.75" outlineLevel="1" x14ac:dyDescent="0.2">
      <c r="A463" s="174">
        <v>112</v>
      </c>
      <c r="B463" s="175" t="s">
        <v>2194</v>
      </c>
      <c r="C463" s="185" t="s">
        <v>3681</v>
      </c>
      <c r="D463" s="176" t="s">
        <v>384</v>
      </c>
      <c r="E463" s="177">
        <v>130</v>
      </c>
      <c r="F463" s="178"/>
      <c r="G463" s="179">
        <f>ROUND(E463*F463,2)</f>
        <v>0</v>
      </c>
      <c r="H463" s="178"/>
      <c r="I463" s="179">
        <f>ROUND(E463*H463,2)</f>
        <v>0</v>
      </c>
      <c r="J463" s="178"/>
      <c r="K463" s="179">
        <f>ROUND(E463*J463,2)</f>
        <v>0</v>
      </c>
      <c r="L463" s="179">
        <v>21</v>
      </c>
      <c r="M463" s="179">
        <f>G463*(1+L463/100)</f>
        <v>0</v>
      </c>
      <c r="N463" s="179">
        <v>0</v>
      </c>
      <c r="O463" s="179">
        <f>ROUND(E463*N463,2)</f>
        <v>0</v>
      </c>
      <c r="P463" s="179">
        <v>0</v>
      </c>
      <c r="Q463" s="179">
        <f>ROUND(E463*P463,2)</f>
        <v>0</v>
      </c>
      <c r="R463" s="179"/>
      <c r="S463" s="179" t="s">
        <v>322</v>
      </c>
      <c r="T463" s="180" t="s">
        <v>291</v>
      </c>
      <c r="U463" s="160">
        <v>0</v>
      </c>
      <c r="V463" s="160">
        <f>ROUND(E463*U463,2)</f>
        <v>0</v>
      </c>
      <c r="W463" s="160"/>
      <c r="X463" s="150"/>
      <c r="Y463" s="150"/>
      <c r="Z463" s="150"/>
      <c r="AA463" s="150"/>
      <c r="AB463" s="150"/>
      <c r="AC463" s="150"/>
      <c r="AD463" s="150"/>
      <c r="AE463" s="150"/>
      <c r="AF463" s="150"/>
      <c r="AG463" s="150" t="s">
        <v>472</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ht="33.75" outlineLevel="1" x14ac:dyDescent="0.2">
      <c r="A464" s="157"/>
      <c r="B464" s="158"/>
      <c r="C464" s="186" t="s">
        <v>3682</v>
      </c>
      <c r="D464" s="165"/>
      <c r="E464" s="166"/>
      <c r="F464" s="160"/>
      <c r="G464" s="160"/>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315</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86" t="s">
        <v>3680</v>
      </c>
      <c r="D465" s="165"/>
      <c r="E465" s="166"/>
      <c r="F465" s="160"/>
      <c r="G465" s="160"/>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315</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186" t="s">
        <v>1880</v>
      </c>
      <c r="D466" s="165"/>
      <c r="E466" s="166">
        <v>130</v>
      </c>
      <c r="F466" s="160"/>
      <c r="G466" s="160"/>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315</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46"/>
      <c r="D467" s="247"/>
      <c r="E467" s="247"/>
      <c r="F467" s="247"/>
      <c r="G467" s="247"/>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295</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x14ac:dyDescent="0.2">
      <c r="A468" s="168" t="s">
        <v>285</v>
      </c>
      <c r="B468" s="169" t="s">
        <v>146</v>
      </c>
      <c r="C468" s="184" t="s">
        <v>149</v>
      </c>
      <c r="D468" s="170"/>
      <c r="E468" s="171"/>
      <c r="F468" s="172"/>
      <c r="G468" s="172">
        <f>SUMIF(AG469:AG509,"&lt;&gt;NOR",G469:G509)</f>
        <v>0</v>
      </c>
      <c r="H468" s="172"/>
      <c r="I468" s="172">
        <f>SUM(I469:I509)</f>
        <v>0</v>
      </c>
      <c r="J468" s="172"/>
      <c r="K468" s="172">
        <f>SUM(K469:K509)</f>
        <v>0</v>
      </c>
      <c r="L468" s="172"/>
      <c r="M468" s="172">
        <f>SUM(M469:M509)</f>
        <v>0</v>
      </c>
      <c r="N468" s="172"/>
      <c r="O468" s="172">
        <f>SUM(O469:O509)</f>
        <v>0</v>
      </c>
      <c r="P468" s="172"/>
      <c r="Q468" s="172">
        <f>SUM(Q469:Q509)</f>
        <v>0</v>
      </c>
      <c r="R468" s="172"/>
      <c r="S468" s="172"/>
      <c r="T468" s="173"/>
      <c r="U468" s="167"/>
      <c r="V468" s="167">
        <f>SUM(V469:V509)</f>
        <v>0</v>
      </c>
      <c r="W468" s="167"/>
      <c r="AG468" t="s">
        <v>286</v>
      </c>
    </row>
    <row r="469" spans="1:60" outlineLevel="1" x14ac:dyDescent="0.2">
      <c r="A469" s="174">
        <v>113</v>
      </c>
      <c r="B469" s="175" t="s">
        <v>3683</v>
      </c>
      <c r="C469" s="185" t="s">
        <v>3684</v>
      </c>
      <c r="D469" s="176" t="s">
        <v>856</v>
      </c>
      <c r="E469" s="177">
        <v>2</v>
      </c>
      <c r="F469" s="178"/>
      <c r="G469" s="179">
        <f>ROUND(E469*F469,2)</f>
        <v>0</v>
      </c>
      <c r="H469" s="178"/>
      <c r="I469" s="179">
        <f>ROUND(E469*H469,2)</f>
        <v>0</v>
      </c>
      <c r="J469" s="178"/>
      <c r="K469" s="179">
        <f>ROUND(E469*J469,2)</f>
        <v>0</v>
      </c>
      <c r="L469" s="179">
        <v>21</v>
      </c>
      <c r="M469" s="179">
        <f>G469*(1+L469/100)</f>
        <v>0</v>
      </c>
      <c r="N469" s="179">
        <v>0</v>
      </c>
      <c r="O469" s="179">
        <f>ROUND(E469*N469,2)</f>
        <v>0</v>
      </c>
      <c r="P469" s="179">
        <v>0</v>
      </c>
      <c r="Q469" s="179">
        <f>ROUND(E469*P469,2)</f>
        <v>0</v>
      </c>
      <c r="R469" s="179"/>
      <c r="S469" s="179" t="s">
        <v>322</v>
      </c>
      <c r="T469" s="180" t="s">
        <v>291</v>
      </c>
      <c r="U469" s="160">
        <v>0</v>
      </c>
      <c r="V469" s="160">
        <f>ROUND(E469*U469,2)</f>
        <v>0</v>
      </c>
      <c r="W469" s="160"/>
      <c r="X469" s="150"/>
      <c r="Y469" s="150"/>
      <c r="Z469" s="150"/>
      <c r="AA469" s="150"/>
      <c r="AB469" s="150"/>
      <c r="AC469" s="150"/>
      <c r="AD469" s="150"/>
      <c r="AE469" s="150"/>
      <c r="AF469" s="150"/>
      <c r="AG469" s="150" t="s">
        <v>472</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86" t="s">
        <v>3685</v>
      </c>
      <c r="D470" s="165"/>
      <c r="E470" s="166"/>
      <c r="F470" s="160"/>
      <c r="G470" s="160"/>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315</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186" t="s">
        <v>105</v>
      </c>
      <c r="D471" s="165"/>
      <c r="E471" s="166">
        <v>2</v>
      </c>
      <c r="F471" s="160"/>
      <c r="G471" s="160"/>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315</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246"/>
      <c r="D472" s="247"/>
      <c r="E472" s="247"/>
      <c r="F472" s="247"/>
      <c r="G472" s="247"/>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295</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ht="33.75" outlineLevel="1" x14ac:dyDescent="0.2">
      <c r="A473" s="174">
        <v>114</v>
      </c>
      <c r="B473" s="175" t="s">
        <v>3686</v>
      </c>
      <c r="C473" s="185" t="s">
        <v>3687</v>
      </c>
      <c r="D473" s="176" t="s">
        <v>856</v>
      </c>
      <c r="E473" s="177">
        <v>1</v>
      </c>
      <c r="F473" s="178"/>
      <c r="G473" s="179">
        <f>ROUND(E473*F473,2)</f>
        <v>0</v>
      </c>
      <c r="H473" s="178"/>
      <c r="I473" s="179">
        <f>ROUND(E473*H473,2)</f>
        <v>0</v>
      </c>
      <c r="J473" s="178"/>
      <c r="K473" s="179">
        <f>ROUND(E473*J473,2)</f>
        <v>0</v>
      </c>
      <c r="L473" s="179">
        <v>21</v>
      </c>
      <c r="M473" s="179">
        <f>G473*(1+L473/100)</f>
        <v>0</v>
      </c>
      <c r="N473" s="179">
        <v>0</v>
      </c>
      <c r="O473" s="179">
        <f>ROUND(E473*N473,2)</f>
        <v>0</v>
      </c>
      <c r="P473" s="179">
        <v>0</v>
      </c>
      <c r="Q473" s="179">
        <f>ROUND(E473*P473,2)</f>
        <v>0</v>
      </c>
      <c r="R473" s="179"/>
      <c r="S473" s="179" t="s">
        <v>322</v>
      </c>
      <c r="T473" s="180" t="s">
        <v>291</v>
      </c>
      <c r="U473" s="160">
        <v>0</v>
      </c>
      <c r="V473" s="160">
        <f>ROUND(E473*U473,2)</f>
        <v>0</v>
      </c>
      <c r="W473" s="160"/>
      <c r="X473" s="150"/>
      <c r="Y473" s="150"/>
      <c r="Z473" s="150"/>
      <c r="AA473" s="150"/>
      <c r="AB473" s="150"/>
      <c r="AC473" s="150"/>
      <c r="AD473" s="150"/>
      <c r="AE473" s="150"/>
      <c r="AF473" s="150"/>
      <c r="AG473" s="150" t="s">
        <v>1746</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244" t="s">
        <v>3688</v>
      </c>
      <c r="D474" s="245"/>
      <c r="E474" s="245"/>
      <c r="F474" s="245"/>
      <c r="G474" s="245"/>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294</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186" t="s">
        <v>3685</v>
      </c>
      <c r="D475" s="165"/>
      <c r="E475" s="166"/>
      <c r="F475" s="160"/>
      <c r="G475" s="160"/>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315</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186" t="s">
        <v>92</v>
      </c>
      <c r="D476" s="165"/>
      <c r="E476" s="166">
        <v>1</v>
      </c>
      <c r="F476" s="160"/>
      <c r="G476" s="160"/>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315</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46"/>
      <c r="D477" s="247"/>
      <c r="E477" s="247"/>
      <c r="F477" s="247"/>
      <c r="G477" s="247"/>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295</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ht="22.5" outlineLevel="1" x14ac:dyDescent="0.2">
      <c r="A478" s="174">
        <v>115</v>
      </c>
      <c r="B478" s="175" t="s">
        <v>3689</v>
      </c>
      <c r="C478" s="185" t="s">
        <v>3690</v>
      </c>
      <c r="D478" s="176" t="s">
        <v>384</v>
      </c>
      <c r="E478" s="177">
        <v>32</v>
      </c>
      <c r="F478" s="178"/>
      <c r="G478" s="179">
        <f>ROUND(E478*F478,2)</f>
        <v>0</v>
      </c>
      <c r="H478" s="178"/>
      <c r="I478" s="179">
        <f>ROUND(E478*H478,2)</f>
        <v>0</v>
      </c>
      <c r="J478" s="178"/>
      <c r="K478" s="179">
        <f>ROUND(E478*J478,2)</f>
        <v>0</v>
      </c>
      <c r="L478" s="179">
        <v>21</v>
      </c>
      <c r="M478" s="179">
        <f>G478*(1+L478/100)</f>
        <v>0</v>
      </c>
      <c r="N478" s="179">
        <v>0</v>
      </c>
      <c r="O478" s="179">
        <f>ROUND(E478*N478,2)</f>
        <v>0</v>
      </c>
      <c r="P478" s="179">
        <v>0</v>
      </c>
      <c r="Q478" s="179">
        <f>ROUND(E478*P478,2)</f>
        <v>0</v>
      </c>
      <c r="R478" s="179"/>
      <c r="S478" s="179" t="s">
        <v>322</v>
      </c>
      <c r="T478" s="180" t="s">
        <v>291</v>
      </c>
      <c r="U478" s="160">
        <v>0</v>
      </c>
      <c r="V478" s="160">
        <f>ROUND(E478*U478,2)</f>
        <v>0</v>
      </c>
      <c r="W478" s="160"/>
      <c r="X478" s="150"/>
      <c r="Y478" s="150"/>
      <c r="Z478" s="150"/>
      <c r="AA478" s="150"/>
      <c r="AB478" s="150"/>
      <c r="AC478" s="150"/>
      <c r="AD478" s="150"/>
      <c r="AE478" s="150"/>
      <c r="AF478" s="150"/>
      <c r="AG478" s="150" t="s">
        <v>1746</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42"/>
      <c r="D479" s="243"/>
      <c r="E479" s="243"/>
      <c r="F479" s="243"/>
      <c r="G479" s="243"/>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295</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ht="33.75" outlineLevel="1" x14ac:dyDescent="0.2">
      <c r="A480" s="174">
        <v>116</v>
      </c>
      <c r="B480" s="175" t="s">
        <v>3691</v>
      </c>
      <c r="C480" s="185" t="s">
        <v>3692</v>
      </c>
      <c r="D480" s="176" t="s">
        <v>856</v>
      </c>
      <c r="E480" s="177">
        <v>1</v>
      </c>
      <c r="F480" s="178"/>
      <c r="G480" s="179">
        <f>ROUND(E480*F480,2)</f>
        <v>0</v>
      </c>
      <c r="H480" s="178"/>
      <c r="I480" s="179">
        <f>ROUND(E480*H480,2)</f>
        <v>0</v>
      </c>
      <c r="J480" s="178"/>
      <c r="K480" s="179">
        <f>ROUND(E480*J480,2)</f>
        <v>0</v>
      </c>
      <c r="L480" s="179">
        <v>21</v>
      </c>
      <c r="M480" s="179">
        <f>G480*(1+L480/100)</f>
        <v>0</v>
      </c>
      <c r="N480" s="179">
        <v>0</v>
      </c>
      <c r="O480" s="179">
        <f>ROUND(E480*N480,2)</f>
        <v>0</v>
      </c>
      <c r="P480" s="179">
        <v>0</v>
      </c>
      <c r="Q480" s="179">
        <f>ROUND(E480*P480,2)</f>
        <v>0</v>
      </c>
      <c r="R480" s="179"/>
      <c r="S480" s="179" t="s">
        <v>322</v>
      </c>
      <c r="T480" s="180" t="s">
        <v>291</v>
      </c>
      <c r="U480" s="160">
        <v>0</v>
      </c>
      <c r="V480" s="160">
        <f>ROUND(E480*U480,2)</f>
        <v>0</v>
      </c>
      <c r="W480" s="160"/>
      <c r="X480" s="150"/>
      <c r="Y480" s="150"/>
      <c r="Z480" s="150"/>
      <c r="AA480" s="150"/>
      <c r="AB480" s="150"/>
      <c r="AC480" s="150"/>
      <c r="AD480" s="150"/>
      <c r="AE480" s="150"/>
      <c r="AF480" s="150"/>
      <c r="AG480" s="150" t="s">
        <v>1746</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44" t="s">
        <v>3693</v>
      </c>
      <c r="D481" s="245"/>
      <c r="E481" s="245"/>
      <c r="F481" s="245"/>
      <c r="G481" s="245"/>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294</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86" t="s">
        <v>3685</v>
      </c>
      <c r="D482" s="165"/>
      <c r="E482" s="166"/>
      <c r="F482" s="160"/>
      <c r="G482" s="160"/>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315</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186" t="s">
        <v>92</v>
      </c>
      <c r="D483" s="165"/>
      <c r="E483" s="166">
        <v>1</v>
      </c>
      <c r="F483" s="160"/>
      <c r="G483" s="160"/>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315</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46"/>
      <c r="D484" s="247"/>
      <c r="E484" s="247"/>
      <c r="F484" s="247"/>
      <c r="G484" s="247"/>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295</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ht="22.5" outlineLevel="1" x14ac:dyDescent="0.2">
      <c r="A485" s="174">
        <v>117</v>
      </c>
      <c r="B485" s="175" t="s">
        <v>3694</v>
      </c>
      <c r="C485" s="185" t="s">
        <v>3695</v>
      </c>
      <c r="D485" s="176" t="s">
        <v>856</v>
      </c>
      <c r="E485" s="177">
        <v>1</v>
      </c>
      <c r="F485" s="178"/>
      <c r="G485" s="179">
        <f>ROUND(E485*F485,2)</f>
        <v>0</v>
      </c>
      <c r="H485" s="178"/>
      <c r="I485" s="179">
        <f>ROUND(E485*H485,2)</f>
        <v>0</v>
      </c>
      <c r="J485" s="178"/>
      <c r="K485" s="179">
        <f>ROUND(E485*J485,2)</f>
        <v>0</v>
      </c>
      <c r="L485" s="179">
        <v>21</v>
      </c>
      <c r="M485" s="179">
        <f>G485*(1+L485/100)</f>
        <v>0</v>
      </c>
      <c r="N485" s="179">
        <v>0</v>
      </c>
      <c r="O485" s="179">
        <f>ROUND(E485*N485,2)</f>
        <v>0</v>
      </c>
      <c r="P485" s="179">
        <v>0</v>
      </c>
      <c r="Q485" s="179">
        <f>ROUND(E485*P485,2)</f>
        <v>0</v>
      </c>
      <c r="R485" s="179"/>
      <c r="S485" s="179" t="s">
        <v>322</v>
      </c>
      <c r="T485" s="180" t="s">
        <v>291</v>
      </c>
      <c r="U485" s="160">
        <v>0</v>
      </c>
      <c r="V485" s="160">
        <f>ROUND(E485*U485,2)</f>
        <v>0</v>
      </c>
      <c r="W485" s="160"/>
      <c r="X485" s="150"/>
      <c r="Y485" s="150"/>
      <c r="Z485" s="150"/>
      <c r="AA485" s="150"/>
      <c r="AB485" s="150"/>
      <c r="AC485" s="150"/>
      <c r="AD485" s="150"/>
      <c r="AE485" s="150"/>
      <c r="AF485" s="150"/>
      <c r="AG485" s="150" t="s">
        <v>1746</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86" t="s">
        <v>3685</v>
      </c>
      <c r="D486" s="165"/>
      <c r="E486" s="166"/>
      <c r="F486" s="160"/>
      <c r="G486" s="160"/>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315</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186" t="s">
        <v>92</v>
      </c>
      <c r="D487" s="165"/>
      <c r="E487" s="166">
        <v>1</v>
      </c>
      <c r="F487" s="160"/>
      <c r="G487" s="160"/>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315</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246"/>
      <c r="D488" s="247"/>
      <c r="E488" s="247"/>
      <c r="F488" s="247"/>
      <c r="G488" s="247"/>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295</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74">
        <v>118</v>
      </c>
      <c r="B489" s="175" t="s">
        <v>3696</v>
      </c>
      <c r="C489" s="185" t="s">
        <v>3697</v>
      </c>
      <c r="D489" s="176" t="s">
        <v>856</v>
      </c>
      <c r="E489" s="177">
        <v>2</v>
      </c>
      <c r="F489" s="178"/>
      <c r="G489" s="179">
        <f>ROUND(E489*F489,2)</f>
        <v>0</v>
      </c>
      <c r="H489" s="178"/>
      <c r="I489" s="179">
        <f>ROUND(E489*H489,2)</f>
        <v>0</v>
      </c>
      <c r="J489" s="178"/>
      <c r="K489" s="179">
        <f>ROUND(E489*J489,2)</f>
        <v>0</v>
      </c>
      <c r="L489" s="179">
        <v>21</v>
      </c>
      <c r="M489" s="179">
        <f>G489*(1+L489/100)</f>
        <v>0</v>
      </c>
      <c r="N489" s="179">
        <v>0</v>
      </c>
      <c r="O489" s="179">
        <f>ROUND(E489*N489,2)</f>
        <v>0</v>
      </c>
      <c r="P489" s="179">
        <v>0</v>
      </c>
      <c r="Q489" s="179">
        <f>ROUND(E489*P489,2)</f>
        <v>0</v>
      </c>
      <c r="R489" s="179"/>
      <c r="S489" s="179" t="s">
        <v>322</v>
      </c>
      <c r="T489" s="180" t="s">
        <v>291</v>
      </c>
      <c r="U489" s="160">
        <v>0</v>
      </c>
      <c r="V489" s="160">
        <f>ROUND(E489*U489,2)</f>
        <v>0</v>
      </c>
      <c r="W489" s="160"/>
      <c r="X489" s="150"/>
      <c r="Y489" s="150"/>
      <c r="Z489" s="150"/>
      <c r="AA489" s="150"/>
      <c r="AB489" s="150"/>
      <c r="AC489" s="150"/>
      <c r="AD489" s="150"/>
      <c r="AE489" s="150"/>
      <c r="AF489" s="150"/>
      <c r="AG489" s="150" t="s">
        <v>1746</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186" t="s">
        <v>3685</v>
      </c>
      <c r="D490" s="165"/>
      <c r="E490" s="166"/>
      <c r="F490" s="160"/>
      <c r="G490" s="160"/>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315</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186" t="s">
        <v>105</v>
      </c>
      <c r="D491" s="165"/>
      <c r="E491" s="166">
        <v>2</v>
      </c>
      <c r="F491" s="160"/>
      <c r="G491" s="160"/>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315</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46"/>
      <c r="D492" s="247"/>
      <c r="E492" s="247"/>
      <c r="F492" s="247"/>
      <c r="G492" s="247"/>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295</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ht="33.75" outlineLevel="1" x14ac:dyDescent="0.2">
      <c r="A493" s="174">
        <v>119</v>
      </c>
      <c r="B493" s="175" t="s">
        <v>3698</v>
      </c>
      <c r="C493" s="185" t="s">
        <v>3699</v>
      </c>
      <c r="D493" s="176" t="s">
        <v>856</v>
      </c>
      <c r="E493" s="177">
        <v>1</v>
      </c>
      <c r="F493" s="178"/>
      <c r="G493" s="179">
        <f>ROUND(E493*F493,2)</f>
        <v>0</v>
      </c>
      <c r="H493" s="178"/>
      <c r="I493" s="179">
        <f>ROUND(E493*H493,2)</f>
        <v>0</v>
      </c>
      <c r="J493" s="178"/>
      <c r="K493" s="179">
        <f>ROUND(E493*J493,2)</f>
        <v>0</v>
      </c>
      <c r="L493" s="179">
        <v>21</v>
      </c>
      <c r="M493" s="179">
        <f>G493*(1+L493/100)</f>
        <v>0</v>
      </c>
      <c r="N493" s="179">
        <v>0</v>
      </c>
      <c r="O493" s="179">
        <f>ROUND(E493*N493,2)</f>
        <v>0</v>
      </c>
      <c r="P493" s="179">
        <v>0</v>
      </c>
      <c r="Q493" s="179">
        <f>ROUND(E493*P493,2)</f>
        <v>0</v>
      </c>
      <c r="R493" s="179"/>
      <c r="S493" s="179" t="s">
        <v>322</v>
      </c>
      <c r="T493" s="180" t="s">
        <v>291</v>
      </c>
      <c r="U493" s="160">
        <v>0</v>
      </c>
      <c r="V493" s="160">
        <f>ROUND(E493*U493,2)</f>
        <v>0</v>
      </c>
      <c r="W493" s="160"/>
      <c r="X493" s="150"/>
      <c r="Y493" s="150"/>
      <c r="Z493" s="150"/>
      <c r="AA493" s="150"/>
      <c r="AB493" s="150"/>
      <c r="AC493" s="150"/>
      <c r="AD493" s="150"/>
      <c r="AE493" s="150"/>
      <c r="AF493" s="150"/>
      <c r="AG493" s="150" t="s">
        <v>1746</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244" t="s">
        <v>3700</v>
      </c>
      <c r="D494" s="245"/>
      <c r="E494" s="245"/>
      <c r="F494" s="245"/>
      <c r="G494" s="245"/>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294</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186" t="s">
        <v>3685</v>
      </c>
      <c r="D495" s="165"/>
      <c r="E495" s="166"/>
      <c r="F495" s="160"/>
      <c r="G495" s="160"/>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315</v>
      </c>
      <c r="AH495" s="150">
        <v>0</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186" t="s">
        <v>92</v>
      </c>
      <c r="D496" s="165"/>
      <c r="E496" s="166">
        <v>1</v>
      </c>
      <c r="F496" s="160"/>
      <c r="G496" s="160"/>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315</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46"/>
      <c r="D497" s="247"/>
      <c r="E497" s="247"/>
      <c r="F497" s="247"/>
      <c r="G497" s="247"/>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295</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74">
        <v>120</v>
      </c>
      <c r="B498" s="175" t="s">
        <v>3701</v>
      </c>
      <c r="C498" s="185" t="s">
        <v>3702</v>
      </c>
      <c r="D498" s="176" t="s">
        <v>856</v>
      </c>
      <c r="E498" s="177">
        <v>1</v>
      </c>
      <c r="F498" s="178"/>
      <c r="G498" s="179">
        <f>ROUND(E498*F498,2)</f>
        <v>0</v>
      </c>
      <c r="H498" s="178"/>
      <c r="I498" s="179">
        <f>ROUND(E498*H498,2)</f>
        <v>0</v>
      </c>
      <c r="J498" s="178"/>
      <c r="K498" s="179">
        <f>ROUND(E498*J498,2)</f>
        <v>0</v>
      </c>
      <c r="L498" s="179">
        <v>21</v>
      </c>
      <c r="M498" s="179">
        <f>G498*(1+L498/100)</f>
        <v>0</v>
      </c>
      <c r="N498" s="179">
        <v>0</v>
      </c>
      <c r="O498" s="179">
        <f>ROUND(E498*N498,2)</f>
        <v>0</v>
      </c>
      <c r="P498" s="179">
        <v>0</v>
      </c>
      <c r="Q498" s="179">
        <f>ROUND(E498*P498,2)</f>
        <v>0</v>
      </c>
      <c r="R498" s="179"/>
      <c r="S498" s="179" t="s">
        <v>322</v>
      </c>
      <c r="T498" s="180" t="s">
        <v>291</v>
      </c>
      <c r="U498" s="160">
        <v>0</v>
      </c>
      <c r="V498" s="160">
        <f>ROUND(E498*U498,2)</f>
        <v>0</v>
      </c>
      <c r="W498" s="160"/>
      <c r="X498" s="150"/>
      <c r="Y498" s="150"/>
      <c r="Z498" s="150"/>
      <c r="AA498" s="150"/>
      <c r="AB498" s="150"/>
      <c r="AC498" s="150"/>
      <c r="AD498" s="150"/>
      <c r="AE498" s="150"/>
      <c r="AF498" s="150"/>
      <c r="AG498" s="150" t="s">
        <v>1746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186" t="s">
        <v>3685</v>
      </c>
      <c r="D499" s="165"/>
      <c r="E499" s="166"/>
      <c r="F499" s="160"/>
      <c r="G499" s="160"/>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315</v>
      </c>
      <c r="AH499" s="150">
        <v>0</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186" t="s">
        <v>92</v>
      </c>
      <c r="D500" s="165"/>
      <c r="E500" s="166">
        <v>1</v>
      </c>
      <c r="F500" s="160"/>
      <c r="G500" s="160"/>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315</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46"/>
      <c r="D501" s="247"/>
      <c r="E501" s="247"/>
      <c r="F501" s="247"/>
      <c r="G501" s="247"/>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295</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ht="22.5" outlineLevel="1" x14ac:dyDescent="0.2">
      <c r="A502" s="174">
        <v>121</v>
      </c>
      <c r="B502" s="175" t="s">
        <v>3703</v>
      </c>
      <c r="C502" s="185" t="s">
        <v>3704</v>
      </c>
      <c r="D502" s="176" t="s">
        <v>856</v>
      </c>
      <c r="E502" s="177">
        <v>2</v>
      </c>
      <c r="F502" s="178"/>
      <c r="G502" s="179">
        <f>ROUND(E502*F502,2)</f>
        <v>0</v>
      </c>
      <c r="H502" s="178"/>
      <c r="I502" s="179">
        <f>ROUND(E502*H502,2)</f>
        <v>0</v>
      </c>
      <c r="J502" s="178"/>
      <c r="K502" s="179">
        <f>ROUND(E502*J502,2)</f>
        <v>0</v>
      </c>
      <c r="L502" s="179">
        <v>21</v>
      </c>
      <c r="M502" s="179">
        <f>G502*(1+L502/100)</f>
        <v>0</v>
      </c>
      <c r="N502" s="179">
        <v>0</v>
      </c>
      <c r="O502" s="179">
        <f>ROUND(E502*N502,2)</f>
        <v>0</v>
      </c>
      <c r="P502" s="179">
        <v>0</v>
      </c>
      <c r="Q502" s="179">
        <f>ROUND(E502*P502,2)</f>
        <v>0</v>
      </c>
      <c r="R502" s="179"/>
      <c r="S502" s="179" t="s">
        <v>322</v>
      </c>
      <c r="T502" s="180" t="s">
        <v>291</v>
      </c>
      <c r="U502" s="160">
        <v>0</v>
      </c>
      <c r="V502" s="160">
        <f>ROUND(E502*U502,2)</f>
        <v>0</v>
      </c>
      <c r="W502" s="160"/>
      <c r="X502" s="150"/>
      <c r="Y502" s="150"/>
      <c r="Z502" s="150"/>
      <c r="AA502" s="150"/>
      <c r="AB502" s="150"/>
      <c r="AC502" s="150"/>
      <c r="AD502" s="150"/>
      <c r="AE502" s="150"/>
      <c r="AF502" s="150"/>
      <c r="AG502" s="150" t="s">
        <v>1746</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186" t="s">
        <v>3705</v>
      </c>
      <c r="D503" s="165"/>
      <c r="E503" s="166"/>
      <c r="F503" s="160"/>
      <c r="G503" s="160"/>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315</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186" t="s">
        <v>105</v>
      </c>
      <c r="D504" s="165"/>
      <c r="E504" s="166">
        <v>2</v>
      </c>
      <c r="F504" s="160"/>
      <c r="G504" s="160"/>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315</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46"/>
      <c r="D505" s="247"/>
      <c r="E505" s="247"/>
      <c r="F505" s="247"/>
      <c r="G505" s="247"/>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295</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ht="22.5" outlineLevel="1" x14ac:dyDescent="0.2">
      <c r="A506" s="174">
        <v>122</v>
      </c>
      <c r="B506" s="175" t="s">
        <v>3706</v>
      </c>
      <c r="C506" s="185" t="s">
        <v>3707</v>
      </c>
      <c r="D506" s="176" t="s">
        <v>384</v>
      </c>
      <c r="E506" s="177">
        <v>50</v>
      </c>
      <c r="F506" s="178"/>
      <c r="G506" s="179">
        <f>ROUND(E506*F506,2)</f>
        <v>0</v>
      </c>
      <c r="H506" s="178"/>
      <c r="I506" s="179">
        <f>ROUND(E506*H506,2)</f>
        <v>0</v>
      </c>
      <c r="J506" s="178"/>
      <c r="K506" s="179">
        <f>ROUND(E506*J506,2)</f>
        <v>0</v>
      </c>
      <c r="L506" s="179">
        <v>21</v>
      </c>
      <c r="M506" s="179">
        <f>G506*(1+L506/100)</f>
        <v>0</v>
      </c>
      <c r="N506" s="179">
        <v>0</v>
      </c>
      <c r="O506" s="179">
        <f>ROUND(E506*N506,2)</f>
        <v>0</v>
      </c>
      <c r="P506" s="179">
        <v>0</v>
      </c>
      <c r="Q506" s="179">
        <f>ROUND(E506*P506,2)</f>
        <v>0</v>
      </c>
      <c r="R506" s="179"/>
      <c r="S506" s="179" t="s">
        <v>322</v>
      </c>
      <c r="T506" s="180" t="s">
        <v>291</v>
      </c>
      <c r="U506" s="160">
        <v>0</v>
      </c>
      <c r="V506" s="160">
        <f>ROUND(E506*U506,2)</f>
        <v>0</v>
      </c>
      <c r="W506" s="160"/>
      <c r="X506" s="150"/>
      <c r="Y506" s="150"/>
      <c r="Z506" s="150"/>
      <c r="AA506" s="150"/>
      <c r="AB506" s="150"/>
      <c r="AC506" s="150"/>
      <c r="AD506" s="150"/>
      <c r="AE506" s="150"/>
      <c r="AF506" s="150"/>
      <c r="AG506" s="150" t="s">
        <v>1746</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186" t="s">
        <v>3685</v>
      </c>
      <c r="D507" s="165"/>
      <c r="E507" s="166"/>
      <c r="F507" s="160"/>
      <c r="G507" s="160"/>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315</v>
      </c>
      <c r="AH507" s="150">
        <v>0</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186" t="s">
        <v>1853</v>
      </c>
      <c r="D508" s="165"/>
      <c r="E508" s="166">
        <v>50</v>
      </c>
      <c r="F508" s="160"/>
      <c r="G508" s="160"/>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315</v>
      </c>
      <c r="AH508" s="150">
        <v>0</v>
      </c>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46"/>
      <c r="D509" s="247"/>
      <c r="E509" s="247"/>
      <c r="F509" s="247"/>
      <c r="G509" s="247"/>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295</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x14ac:dyDescent="0.2">
      <c r="A510" s="168" t="s">
        <v>285</v>
      </c>
      <c r="B510" s="169" t="s">
        <v>213</v>
      </c>
      <c r="C510" s="184" t="s">
        <v>215</v>
      </c>
      <c r="D510" s="170"/>
      <c r="E510" s="171"/>
      <c r="F510" s="172"/>
      <c r="G510" s="172">
        <f>SUMIF(AG511:AG514,"&lt;&gt;NOR",G511:G514)</f>
        <v>0</v>
      </c>
      <c r="H510" s="172"/>
      <c r="I510" s="172">
        <f>SUM(I511:I514)</f>
        <v>0</v>
      </c>
      <c r="J510" s="172"/>
      <c r="K510" s="172">
        <f>SUM(K511:K514)</f>
        <v>0</v>
      </c>
      <c r="L510" s="172"/>
      <c r="M510" s="172">
        <f>SUM(M511:M514)</f>
        <v>0</v>
      </c>
      <c r="N510" s="172"/>
      <c r="O510" s="172">
        <f>SUM(O511:O514)</f>
        <v>0</v>
      </c>
      <c r="P510" s="172"/>
      <c r="Q510" s="172">
        <f>SUM(Q511:Q514)</f>
        <v>0</v>
      </c>
      <c r="R510" s="172"/>
      <c r="S510" s="172"/>
      <c r="T510" s="173"/>
      <c r="U510" s="167"/>
      <c r="V510" s="167">
        <f>SUM(V511:V514)</f>
        <v>0</v>
      </c>
      <c r="W510" s="167"/>
      <c r="AG510" t="s">
        <v>286</v>
      </c>
    </row>
    <row r="511" spans="1:60" outlineLevel="1" x14ac:dyDescent="0.2">
      <c r="A511" s="174">
        <v>123</v>
      </c>
      <c r="B511" s="175" t="s">
        <v>3708</v>
      </c>
      <c r="C511" s="185" t="s">
        <v>3709</v>
      </c>
      <c r="D511" s="176" t="s">
        <v>384</v>
      </c>
      <c r="E511" s="177">
        <v>390</v>
      </c>
      <c r="F511" s="178"/>
      <c r="G511" s="179">
        <f>ROUND(E511*F511,2)</f>
        <v>0</v>
      </c>
      <c r="H511" s="178"/>
      <c r="I511" s="179">
        <f>ROUND(E511*H511,2)</f>
        <v>0</v>
      </c>
      <c r="J511" s="178"/>
      <c r="K511" s="179">
        <f>ROUND(E511*J511,2)</f>
        <v>0</v>
      </c>
      <c r="L511" s="179">
        <v>21</v>
      </c>
      <c r="M511" s="179">
        <f>G511*(1+L511/100)</f>
        <v>0</v>
      </c>
      <c r="N511" s="179">
        <v>0</v>
      </c>
      <c r="O511" s="179">
        <f>ROUND(E511*N511,2)</f>
        <v>0</v>
      </c>
      <c r="P511" s="179">
        <v>0</v>
      </c>
      <c r="Q511" s="179">
        <f>ROUND(E511*P511,2)</f>
        <v>0</v>
      </c>
      <c r="R511" s="179"/>
      <c r="S511" s="179" t="s">
        <v>322</v>
      </c>
      <c r="T511" s="180" t="s">
        <v>291</v>
      </c>
      <c r="U511" s="160">
        <v>0</v>
      </c>
      <c r="V511" s="160">
        <f>ROUND(E511*U511,2)</f>
        <v>0</v>
      </c>
      <c r="W511" s="160"/>
      <c r="X511" s="150"/>
      <c r="Y511" s="150"/>
      <c r="Z511" s="150"/>
      <c r="AA511" s="150"/>
      <c r="AB511" s="150"/>
      <c r="AC511" s="150"/>
      <c r="AD511" s="150"/>
      <c r="AE511" s="150"/>
      <c r="AF511" s="150"/>
      <c r="AG511" s="150" t="s">
        <v>1027</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242"/>
      <c r="D512" s="243"/>
      <c r="E512" s="243"/>
      <c r="F512" s="243"/>
      <c r="G512" s="243"/>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295</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74">
        <v>124</v>
      </c>
      <c r="B513" s="175" t="s">
        <v>3710</v>
      </c>
      <c r="C513" s="185" t="s">
        <v>3711</v>
      </c>
      <c r="D513" s="176" t="s">
        <v>384</v>
      </c>
      <c r="E513" s="177">
        <v>48</v>
      </c>
      <c r="F513" s="178"/>
      <c r="G513" s="179">
        <f>ROUND(E513*F513,2)</f>
        <v>0</v>
      </c>
      <c r="H513" s="178"/>
      <c r="I513" s="179">
        <f>ROUND(E513*H513,2)</f>
        <v>0</v>
      </c>
      <c r="J513" s="178"/>
      <c r="K513" s="179">
        <f>ROUND(E513*J513,2)</f>
        <v>0</v>
      </c>
      <c r="L513" s="179">
        <v>21</v>
      </c>
      <c r="M513" s="179">
        <f>G513*(1+L513/100)</f>
        <v>0</v>
      </c>
      <c r="N513" s="179">
        <v>0</v>
      </c>
      <c r="O513" s="179">
        <f>ROUND(E513*N513,2)</f>
        <v>0</v>
      </c>
      <c r="P513" s="179">
        <v>0</v>
      </c>
      <c r="Q513" s="179">
        <f>ROUND(E513*P513,2)</f>
        <v>0</v>
      </c>
      <c r="R513" s="179"/>
      <c r="S513" s="179" t="s">
        <v>322</v>
      </c>
      <c r="T513" s="180" t="s">
        <v>291</v>
      </c>
      <c r="U513" s="160">
        <v>0</v>
      </c>
      <c r="V513" s="160">
        <f>ROUND(E513*U513,2)</f>
        <v>0</v>
      </c>
      <c r="W513" s="160"/>
      <c r="X513" s="150"/>
      <c r="Y513" s="150"/>
      <c r="Z513" s="150"/>
      <c r="AA513" s="150"/>
      <c r="AB513" s="150"/>
      <c r="AC513" s="150"/>
      <c r="AD513" s="150"/>
      <c r="AE513" s="150"/>
      <c r="AF513" s="150"/>
      <c r="AG513" s="150" t="s">
        <v>1027</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242"/>
      <c r="D514" s="243"/>
      <c r="E514" s="243"/>
      <c r="F514" s="243"/>
      <c r="G514" s="243"/>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295</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x14ac:dyDescent="0.2">
      <c r="A515" s="5"/>
      <c r="B515" s="6"/>
      <c r="C515" s="187"/>
      <c r="D515" s="8"/>
      <c r="E515" s="5"/>
      <c r="F515" s="5"/>
      <c r="G515" s="5"/>
      <c r="H515" s="5"/>
      <c r="I515" s="5"/>
      <c r="J515" s="5"/>
      <c r="K515" s="5"/>
      <c r="L515" s="5"/>
      <c r="M515" s="5"/>
      <c r="N515" s="5"/>
      <c r="O515" s="5"/>
      <c r="P515" s="5"/>
      <c r="Q515" s="5"/>
      <c r="R515" s="5"/>
      <c r="S515" s="5"/>
      <c r="T515" s="5"/>
      <c r="U515" s="5"/>
      <c r="V515" s="5"/>
      <c r="W515" s="5"/>
      <c r="AE515">
        <v>15</v>
      </c>
      <c r="AF515">
        <v>21</v>
      </c>
    </row>
    <row r="516" spans="1:60" x14ac:dyDescent="0.2">
      <c r="A516" s="153"/>
      <c r="B516" s="154" t="s">
        <v>29</v>
      </c>
      <c r="C516" s="188"/>
      <c r="D516" s="155"/>
      <c r="E516" s="156"/>
      <c r="F516" s="156"/>
      <c r="G516" s="183">
        <f>G8+G243+G273+G280+G371+G376+G410+G428+G445+G448+G451+G468+G510</f>
        <v>0</v>
      </c>
      <c r="H516" s="5"/>
      <c r="I516" s="5"/>
      <c r="J516" s="5"/>
      <c r="K516" s="5"/>
      <c r="L516" s="5"/>
      <c r="M516" s="5"/>
      <c r="N516" s="5"/>
      <c r="O516" s="5"/>
      <c r="P516" s="5"/>
      <c r="Q516" s="5"/>
      <c r="R516" s="5"/>
      <c r="S516" s="5"/>
      <c r="T516" s="5"/>
      <c r="U516" s="5"/>
      <c r="V516" s="5"/>
      <c r="W516" s="5"/>
      <c r="AE516">
        <f>SUMIF(L7:L514,AE515,G7:G514)</f>
        <v>0</v>
      </c>
      <c r="AF516">
        <f>SUMIF(L7:L514,AF515,G7:G514)</f>
        <v>0</v>
      </c>
      <c r="AG516" t="s">
        <v>336</v>
      </c>
    </row>
    <row r="517" spans="1:60" x14ac:dyDescent="0.2">
      <c r="A517" s="261" t="s">
        <v>1144</v>
      </c>
      <c r="B517" s="261"/>
      <c r="C517" s="187"/>
      <c r="D517" s="8"/>
      <c r="E517" s="5"/>
      <c r="F517" s="5"/>
      <c r="G517" s="5"/>
      <c r="H517" s="5"/>
      <c r="I517" s="5"/>
      <c r="J517" s="5"/>
      <c r="K517" s="5"/>
      <c r="L517" s="5"/>
      <c r="M517" s="5"/>
      <c r="N517" s="5"/>
      <c r="O517" s="5"/>
      <c r="P517" s="5"/>
      <c r="Q517" s="5"/>
      <c r="R517" s="5"/>
      <c r="S517" s="5"/>
      <c r="T517" s="5"/>
      <c r="U517" s="5"/>
      <c r="V517" s="5"/>
      <c r="W517" s="5"/>
    </row>
    <row r="518" spans="1:60" x14ac:dyDescent="0.2">
      <c r="A518" s="5"/>
      <c r="B518" s="6" t="s">
        <v>1145</v>
      </c>
      <c r="C518" s="187" t="s">
        <v>1146</v>
      </c>
      <c r="D518" s="8"/>
      <c r="E518" s="5"/>
      <c r="F518" s="5"/>
      <c r="G518" s="5"/>
      <c r="H518" s="5"/>
      <c r="I518" s="5"/>
      <c r="J518" s="5"/>
      <c r="K518" s="5"/>
      <c r="L518" s="5"/>
      <c r="M518" s="5"/>
      <c r="N518" s="5"/>
      <c r="O518" s="5"/>
      <c r="P518" s="5"/>
      <c r="Q518" s="5"/>
      <c r="R518" s="5"/>
      <c r="S518" s="5"/>
      <c r="T518" s="5"/>
      <c r="U518" s="5"/>
      <c r="V518" s="5"/>
      <c r="W518" s="5"/>
      <c r="AG518" t="s">
        <v>1147</v>
      </c>
    </row>
    <row r="519" spans="1:60" x14ac:dyDescent="0.2">
      <c r="A519" s="5"/>
      <c r="B519" s="6" t="s">
        <v>1148</v>
      </c>
      <c r="C519" s="187" t="s">
        <v>1149</v>
      </c>
      <c r="D519" s="8"/>
      <c r="E519" s="5"/>
      <c r="F519" s="5"/>
      <c r="G519" s="5"/>
      <c r="H519" s="5"/>
      <c r="I519" s="5"/>
      <c r="J519" s="5"/>
      <c r="K519" s="5"/>
      <c r="L519" s="5"/>
      <c r="M519" s="5"/>
      <c r="N519" s="5"/>
      <c r="O519" s="5"/>
      <c r="P519" s="5"/>
      <c r="Q519" s="5"/>
      <c r="R519" s="5"/>
      <c r="S519" s="5"/>
      <c r="T519" s="5"/>
      <c r="U519" s="5"/>
      <c r="V519" s="5"/>
      <c r="W519" s="5"/>
      <c r="AG519" t="s">
        <v>1150</v>
      </c>
    </row>
    <row r="520" spans="1:60" x14ac:dyDescent="0.2">
      <c r="A520" s="5"/>
      <c r="B520" s="6"/>
      <c r="C520" s="187" t="s">
        <v>1151</v>
      </c>
      <c r="D520" s="8"/>
      <c r="E520" s="5"/>
      <c r="F520" s="5"/>
      <c r="G520" s="5"/>
      <c r="H520" s="5"/>
      <c r="I520" s="5"/>
      <c r="J520" s="5"/>
      <c r="K520" s="5"/>
      <c r="L520" s="5"/>
      <c r="M520" s="5"/>
      <c r="N520" s="5"/>
      <c r="O520" s="5"/>
      <c r="P520" s="5"/>
      <c r="Q520" s="5"/>
      <c r="R520" s="5"/>
      <c r="S520" s="5"/>
      <c r="T520" s="5"/>
      <c r="U520" s="5"/>
      <c r="V520" s="5"/>
      <c r="W520" s="5"/>
      <c r="AG520" t="s">
        <v>1152</v>
      </c>
    </row>
    <row r="521" spans="1:60" x14ac:dyDescent="0.2">
      <c r="A521" s="5"/>
      <c r="B521" s="6"/>
      <c r="C521" s="187"/>
      <c r="D521" s="8"/>
      <c r="E521" s="5"/>
      <c r="F521" s="5"/>
      <c r="G521" s="5"/>
      <c r="H521" s="5"/>
      <c r="I521" s="5"/>
      <c r="J521" s="5"/>
      <c r="K521" s="5"/>
      <c r="L521" s="5"/>
      <c r="M521" s="5"/>
      <c r="N521" s="5"/>
      <c r="O521" s="5"/>
      <c r="P521" s="5"/>
      <c r="Q521" s="5"/>
      <c r="R521" s="5"/>
      <c r="S521" s="5"/>
      <c r="T521" s="5"/>
      <c r="U521" s="5"/>
      <c r="V521" s="5"/>
      <c r="W521" s="5"/>
    </row>
    <row r="522" spans="1:60" x14ac:dyDescent="0.2">
      <c r="C522" s="189"/>
      <c r="D522" s="141"/>
      <c r="AG522" t="s">
        <v>337</v>
      </c>
    </row>
    <row r="523" spans="1:60" x14ac:dyDescent="0.2">
      <c r="D523" s="141"/>
    </row>
    <row r="524" spans="1:60" x14ac:dyDescent="0.2">
      <c r="D524" s="141"/>
    </row>
    <row r="525" spans="1:60" x14ac:dyDescent="0.2">
      <c r="D525" s="141"/>
    </row>
    <row r="526" spans="1:60" x14ac:dyDescent="0.2">
      <c r="D526" s="141"/>
    </row>
    <row r="527" spans="1:60" x14ac:dyDescent="0.2">
      <c r="D527" s="141"/>
    </row>
    <row r="528" spans="1:60"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58">
    <mergeCell ref="A517:B517"/>
    <mergeCell ref="C15:G15"/>
    <mergeCell ref="C19:G19"/>
    <mergeCell ref="C23:G23"/>
    <mergeCell ref="C27:G27"/>
    <mergeCell ref="C31:G31"/>
    <mergeCell ref="C35:G35"/>
    <mergeCell ref="C39:G39"/>
    <mergeCell ref="C43:G43"/>
    <mergeCell ref="C45:G45"/>
    <mergeCell ref="C48:G48"/>
    <mergeCell ref="C50:G50"/>
    <mergeCell ref="A1:G1"/>
    <mergeCell ref="C2:G2"/>
    <mergeCell ref="C3:G3"/>
    <mergeCell ref="C4:G4"/>
    <mergeCell ref="C69:G69"/>
    <mergeCell ref="C71:G71"/>
    <mergeCell ref="C74:G74"/>
    <mergeCell ref="C76:G76"/>
    <mergeCell ref="C79:G79"/>
    <mergeCell ref="C81:G81"/>
    <mergeCell ref="C53:G53"/>
    <mergeCell ref="C55:G55"/>
    <mergeCell ref="C58:G58"/>
    <mergeCell ref="C60:G60"/>
    <mergeCell ref="C64:G64"/>
    <mergeCell ref="C66:G66"/>
    <mergeCell ref="C109:G109"/>
    <mergeCell ref="C112:G112"/>
    <mergeCell ref="C114:G114"/>
    <mergeCell ref="C117:G117"/>
    <mergeCell ref="C121:G121"/>
    <mergeCell ref="C123:G123"/>
    <mergeCell ref="C84:G84"/>
    <mergeCell ref="C86:G86"/>
    <mergeCell ref="C89:G89"/>
    <mergeCell ref="C95:G95"/>
    <mergeCell ref="C101:G101"/>
    <mergeCell ref="C107:G107"/>
    <mergeCell ref="C142:G142"/>
    <mergeCell ref="C146:G146"/>
    <mergeCell ref="C150:G150"/>
    <mergeCell ref="C154:G154"/>
    <mergeCell ref="C158:G158"/>
    <mergeCell ref="C162:G162"/>
    <mergeCell ref="C127:G127"/>
    <mergeCell ref="C129:G129"/>
    <mergeCell ref="C132:G132"/>
    <mergeCell ref="C134:G134"/>
    <mergeCell ref="C137:G137"/>
    <mergeCell ref="C139:G139"/>
    <mergeCell ref="C190:G190"/>
    <mergeCell ref="C194:G194"/>
    <mergeCell ref="C198:G198"/>
    <mergeCell ref="C202:G202"/>
    <mergeCell ref="C206:G206"/>
    <mergeCell ref="C210:G210"/>
    <mergeCell ref="C166:G166"/>
    <mergeCell ref="C170:G170"/>
    <mergeCell ref="C174:G174"/>
    <mergeCell ref="C178:G178"/>
    <mergeCell ref="C182:G182"/>
    <mergeCell ref="C186:G186"/>
    <mergeCell ref="C232:G232"/>
    <mergeCell ref="C236:G236"/>
    <mergeCell ref="C238:G238"/>
    <mergeCell ref="C242:G242"/>
    <mergeCell ref="C245:G245"/>
    <mergeCell ref="C247:G247"/>
    <mergeCell ref="C214:G214"/>
    <mergeCell ref="C218:G218"/>
    <mergeCell ref="C220:G220"/>
    <mergeCell ref="C224:G224"/>
    <mergeCell ref="C226:G226"/>
    <mergeCell ref="C230:G230"/>
    <mergeCell ref="C263:G263"/>
    <mergeCell ref="C265:G265"/>
    <mergeCell ref="C267:G267"/>
    <mergeCell ref="C270:G270"/>
    <mergeCell ref="C272:G272"/>
    <mergeCell ref="C275:G275"/>
    <mergeCell ref="C249:G249"/>
    <mergeCell ref="C251:G251"/>
    <mergeCell ref="C253:G253"/>
    <mergeCell ref="C255:G255"/>
    <mergeCell ref="C257:G257"/>
    <mergeCell ref="C261:G261"/>
    <mergeCell ref="C303:G303"/>
    <mergeCell ref="C307:G307"/>
    <mergeCell ref="C311:G311"/>
    <mergeCell ref="C315:G315"/>
    <mergeCell ref="C319:G319"/>
    <mergeCell ref="C323:G323"/>
    <mergeCell ref="C277:G277"/>
    <mergeCell ref="C279:G279"/>
    <mergeCell ref="C287:G287"/>
    <mergeCell ref="C291:G291"/>
    <mergeCell ref="C295:G295"/>
    <mergeCell ref="C299:G299"/>
    <mergeCell ref="C346:G346"/>
    <mergeCell ref="C348:G348"/>
    <mergeCell ref="C351:G351"/>
    <mergeCell ref="C353:G353"/>
    <mergeCell ref="C356:G356"/>
    <mergeCell ref="C361:G361"/>
    <mergeCell ref="C327:G327"/>
    <mergeCell ref="C331:G331"/>
    <mergeCell ref="C335:G335"/>
    <mergeCell ref="C337:G337"/>
    <mergeCell ref="C341:G341"/>
    <mergeCell ref="C343:G343"/>
    <mergeCell ref="C389:G389"/>
    <mergeCell ref="C393:G393"/>
    <mergeCell ref="C397:G397"/>
    <mergeCell ref="C401:G401"/>
    <mergeCell ref="C405:G405"/>
    <mergeCell ref="C409:G409"/>
    <mergeCell ref="C366:G366"/>
    <mergeCell ref="C370:G370"/>
    <mergeCell ref="C375:G375"/>
    <mergeCell ref="C378:G378"/>
    <mergeCell ref="C381:G381"/>
    <mergeCell ref="C385:G385"/>
    <mergeCell ref="C432:G432"/>
    <mergeCell ref="C434:G434"/>
    <mergeCell ref="C436:G436"/>
    <mergeCell ref="C440:G440"/>
    <mergeCell ref="C442:G442"/>
    <mergeCell ref="C444:G444"/>
    <mergeCell ref="C412:G412"/>
    <mergeCell ref="C415:G415"/>
    <mergeCell ref="C419:G419"/>
    <mergeCell ref="C423:G423"/>
    <mergeCell ref="C427:G427"/>
    <mergeCell ref="C430:G430"/>
    <mergeCell ref="C467:G467"/>
    <mergeCell ref="C472:G472"/>
    <mergeCell ref="C474:G474"/>
    <mergeCell ref="C477:G477"/>
    <mergeCell ref="C479:G479"/>
    <mergeCell ref="C481:G481"/>
    <mergeCell ref="C447:G447"/>
    <mergeCell ref="C450:G450"/>
    <mergeCell ref="C453:G453"/>
    <mergeCell ref="C456:G456"/>
    <mergeCell ref="C458:G458"/>
    <mergeCell ref="C462:G462"/>
    <mergeCell ref="C505:G505"/>
    <mergeCell ref="C509:G509"/>
    <mergeCell ref="C512:G512"/>
    <mergeCell ref="C514:G514"/>
    <mergeCell ref="C484:G484"/>
    <mergeCell ref="C488:G488"/>
    <mergeCell ref="C492:G492"/>
    <mergeCell ref="C494:G494"/>
    <mergeCell ref="C497:G497"/>
    <mergeCell ref="C501:G5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75</v>
      </c>
      <c r="C3" s="249" t="s">
        <v>76</v>
      </c>
      <c r="D3" s="250"/>
      <c r="E3" s="250"/>
      <c r="F3" s="250"/>
      <c r="G3" s="251"/>
      <c r="AC3" s="89" t="s">
        <v>2943</v>
      </c>
      <c r="AG3" t="s">
        <v>263</v>
      </c>
    </row>
    <row r="4" spans="1:60" ht="24.95" customHeight="1" x14ac:dyDescent="0.2">
      <c r="A4" s="143" t="s">
        <v>9</v>
      </c>
      <c r="B4" s="144" t="s">
        <v>83</v>
      </c>
      <c r="C4" s="252" t="s">
        <v>84</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92</v>
      </c>
      <c r="C8" s="184" t="s">
        <v>93</v>
      </c>
      <c r="D8" s="170"/>
      <c r="E8" s="171"/>
      <c r="F8" s="172"/>
      <c r="G8" s="172">
        <f>SUMIF(AG9:AG118,"&lt;&gt;NOR",G9:G118)</f>
        <v>0</v>
      </c>
      <c r="H8" s="172"/>
      <c r="I8" s="172">
        <f>SUM(I9:I118)</f>
        <v>0</v>
      </c>
      <c r="J8" s="172"/>
      <c r="K8" s="172">
        <f>SUM(K9:K118)</f>
        <v>0</v>
      </c>
      <c r="L8" s="172"/>
      <c r="M8" s="172">
        <f>SUM(M9:M118)</f>
        <v>0</v>
      </c>
      <c r="N8" s="172"/>
      <c r="O8" s="172">
        <f>SUM(O9:O118)</f>
        <v>0</v>
      </c>
      <c r="P8" s="172"/>
      <c r="Q8" s="172">
        <f>SUM(Q9:Q118)</f>
        <v>0</v>
      </c>
      <c r="R8" s="172"/>
      <c r="S8" s="172"/>
      <c r="T8" s="173"/>
      <c r="U8" s="167"/>
      <c r="V8" s="167">
        <f>SUM(V9:V118)</f>
        <v>0</v>
      </c>
      <c r="W8" s="167"/>
      <c r="AG8" t="s">
        <v>286</v>
      </c>
    </row>
    <row r="9" spans="1:60" ht="22.5" outlineLevel="1" x14ac:dyDescent="0.2">
      <c r="A9" s="174">
        <v>1</v>
      </c>
      <c r="B9" s="175" t="s">
        <v>3712</v>
      </c>
      <c r="C9" s="185" t="s">
        <v>3713</v>
      </c>
      <c r="D9" s="176" t="s">
        <v>856</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472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3714</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3715</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92</v>
      </c>
      <c r="D12" s="165"/>
      <c r="E12" s="166">
        <v>1</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295</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4">
        <v>2</v>
      </c>
      <c r="B14" s="175" t="s">
        <v>3716</v>
      </c>
      <c r="C14" s="185" t="s">
        <v>3717</v>
      </c>
      <c r="D14" s="176" t="s">
        <v>856</v>
      </c>
      <c r="E14" s="177">
        <v>1</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c r="S14" s="179" t="s">
        <v>322</v>
      </c>
      <c r="T14" s="180" t="s">
        <v>291</v>
      </c>
      <c r="U14" s="160">
        <v>0</v>
      </c>
      <c r="V14" s="160">
        <f>ROUND(E14*U14,2)</f>
        <v>0</v>
      </c>
      <c r="W14" s="160"/>
      <c r="X14" s="150"/>
      <c r="Y14" s="150"/>
      <c r="Z14" s="150"/>
      <c r="AA14" s="150"/>
      <c r="AB14" s="150"/>
      <c r="AC14" s="150"/>
      <c r="AD14" s="150"/>
      <c r="AE14" s="150"/>
      <c r="AF14" s="150"/>
      <c r="AG14" s="150" t="s">
        <v>1746</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3718</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3715</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92</v>
      </c>
      <c r="D17" s="165"/>
      <c r="E17" s="166">
        <v>1</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315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46"/>
      <c r="D18" s="247"/>
      <c r="E18" s="247"/>
      <c r="F18" s="247"/>
      <c r="G18" s="247"/>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295</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4">
        <v>3</v>
      </c>
      <c r="B19" s="175" t="s">
        <v>3719</v>
      </c>
      <c r="C19" s="185" t="s">
        <v>3720</v>
      </c>
      <c r="D19" s="176" t="s">
        <v>856</v>
      </c>
      <c r="E19" s="177">
        <v>2</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322</v>
      </c>
      <c r="T19" s="180" t="s">
        <v>291</v>
      </c>
      <c r="U19" s="160">
        <v>0</v>
      </c>
      <c r="V19" s="160">
        <f>ROUND(E19*U19,2)</f>
        <v>0</v>
      </c>
      <c r="W19" s="160"/>
      <c r="X19" s="150"/>
      <c r="Y19" s="150"/>
      <c r="Z19" s="150"/>
      <c r="AA19" s="150"/>
      <c r="AB19" s="150"/>
      <c r="AC19" s="150"/>
      <c r="AD19" s="150"/>
      <c r="AE19" s="150"/>
      <c r="AF19" s="150"/>
      <c r="AG19" s="150" t="s">
        <v>1746</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3721</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3722</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315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105</v>
      </c>
      <c r="D22" s="165"/>
      <c r="E22" s="166">
        <v>2</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315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6"/>
      <c r="D23" s="247"/>
      <c r="E23" s="247"/>
      <c r="F23" s="247"/>
      <c r="G23" s="247"/>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295</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4</v>
      </c>
      <c r="B24" s="175" t="s">
        <v>3723</v>
      </c>
      <c r="C24" s="185" t="s">
        <v>3724</v>
      </c>
      <c r="D24" s="176" t="s">
        <v>856</v>
      </c>
      <c r="E24" s="177">
        <v>2</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322</v>
      </c>
      <c r="T24" s="180" t="s">
        <v>291</v>
      </c>
      <c r="U24" s="160">
        <v>0</v>
      </c>
      <c r="V24" s="160">
        <f>ROUND(E24*U24,2)</f>
        <v>0</v>
      </c>
      <c r="W24" s="160"/>
      <c r="X24" s="150"/>
      <c r="Y24" s="150"/>
      <c r="Z24" s="150"/>
      <c r="AA24" s="150"/>
      <c r="AB24" s="150"/>
      <c r="AC24" s="150"/>
      <c r="AD24" s="150"/>
      <c r="AE24" s="150"/>
      <c r="AF24" s="150"/>
      <c r="AG24" s="150" t="s">
        <v>1746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3725</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315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3722</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315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105</v>
      </c>
      <c r="D27" s="165"/>
      <c r="E27" s="166">
        <v>2</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315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295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5</v>
      </c>
      <c r="B29" s="175" t="s">
        <v>3726</v>
      </c>
      <c r="C29" s="185" t="s">
        <v>3727</v>
      </c>
      <c r="D29" s="176" t="s">
        <v>856</v>
      </c>
      <c r="E29" s="177">
        <v>6</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322</v>
      </c>
      <c r="T29" s="180" t="s">
        <v>291</v>
      </c>
      <c r="U29" s="160">
        <v>0</v>
      </c>
      <c r="V29" s="160">
        <f>ROUND(E29*U29,2)</f>
        <v>0</v>
      </c>
      <c r="W29" s="160"/>
      <c r="X29" s="150"/>
      <c r="Y29" s="150"/>
      <c r="Z29" s="150"/>
      <c r="AA29" s="150"/>
      <c r="AB29" s="150"/>
      <c r="AC29" s="150"/>
      <c r="AD29" s="150"/>
      <c r="AE29" s="150"/>
      <c r="AF29" s="150"/>
      <c r="AG29" s="150" t="s">
        <v>1746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3725</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315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3728</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132</v>
      </c>
      <c r="D32" s="165"/>
      <c r="E32" s="166">
        <v>6</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295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6</v>
      </c>
      <c r="B34" s="175" t="s">
        <v>3729</v>
      </c>
      <c r="C34" s="185" t="s">
        <v>3730</v>
      </c>
      <c r="D34" s="176" t="s">
        <v>856</v>
      </c>
      <c r="E34" s="177">
        <v>10</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322</v>
      </c>
      <c r="T34" s="180" t="s">
        <v>291</v>
      </c>
      <c r="U34" s="160">
        <v>0</v>
      </c>
      <c r="V34" s="160">
        <f>ROUND(E34*U34,2)</f>
        <v>0</v>
      </c>
      <c r="W34" s="160"/>
      <c r="X34" s="150"/>
      <c r="Y34" s="150"/>
      <c r="Z34" s="150"/>
      <c r="AA34" s="150"/>
      <c r="AB34" s="150"/>
      <c r="AC34" s="150"/>
      <c r="AD34" s="150"/>
      <c r="AE34" s="150"/>
      <c r="AF34" s="150"/>
      <c r="AG34" s="150" t="s">
        <v>1746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3731</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315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3732</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315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101</v>
      </c>
      <c r="D37" s="165"/>
      <c r="E37" s="166">
        <v>10</v>
      </c>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46"/>
      <c r="D38" s="247"/>
      <c r="E38" s="247"/>
      <c r="F38" s="247"/>
      <c r="G38" s="247"/>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295</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4">
        <v>7</v>
      </c>
      <c r="B39" s="175" t="s">
        <v>3733</v>
      </c>
      <c r="C39" s="185" t="s">
        <v>3734</v>
      </c>
      <c r="D39" s="176" t="s">
        <v>856</v>
      </c>
      <c r="E39" s="177">
        <v>1</v>
      </c>
      <c r="F39" s="178"/>
      <c r="G39" s="179">
        <f>ROUND(E39*F39,2)</f>
        <v>0</v>
      </c>
      <c r="H39" s="178"/>
      <c r="I39" s="179">
        <f>ROUND(E39*H39,2)</f>
        <v>0</v>
      </c>
      <c r="J39" s="178"/>
      <c r="K39" s="179">
        <f>ROUND(E39*J39,2)</f>
        <v>0</v>
      </c>
      <c r="L39" s="179">
        <v>21</v>
      </c>
      <c r="M39" s="179">
        <f>G39*(1+L39/100)</f>
        <v>0</v>
      </c>
      <c r="N39" s="179">
        <v>0</v>
      </c>
      <c r="O39" s="179">
        <f>ROUND(E39*N39,2)</f>
        <v>0</v>
      </c>
      <c r="P39" s="179">
        <v>0</v>
      </c>
      <c r="Q39" s="179">
        <f>ROUND(E39*P39,2)</f>
        <v>0</v>
      </c>
      <c r="R39" s="179"/>
      <c r="S39" s="179" t="s">
        <v>322</v>
      </c>
      <c r="T39" s="180" t="s">
        <v>291</v>
      </c>
      <c r="U39" s="160">
        <v>0</v>
      </c>
      <c r="V39" s="160">
        <f>ROUND(E39*U39,2)</f>
        <v>0</v>
      </c>
      <c r="W39" s="160"/>
      <c r="X39" s="150"/>
      <c r="Y39" s="150"/>
      <c r="Z39" s="150"/>
      <c r="AA39" s="150"/>
      <c r="AB39" s="150"/>
      <c r="AC39" s="150"/>
      <c r="AD39" s="150"/>
      <c r="AE39" s="150"/>
      <c r="AF39" s="150"/>
      <c r="AG39" s="150" t="s">
        <v>1746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3735</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315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3715</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315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92</v>
      </c>
      <c r="D42" s="165"/>
      <c r="E42" s="166">
        <v>1</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315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295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2.5" outlineLevel="1" x14ac:dyDescent="0.2">
      <c r="A44" s="174">
        <v>8</v>
      </c>
      <c r="B44" s="175" t="s">
        <v>3736</v>
      </c>
      <c r="C44" s="185" t="s">
        <v>3737</v>
      </c>
      <c r="D44" s="176" t="s">
        <v>856</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322</v>
      </c>
      <c r="T44" s="180" t="s">
        <v>291</v>
      </c>
      <c r="U44" s="160">
        <v>0</v>
      </c>
      <c r="V44" s="160">
        <f>ROUND(E44*U44,2)</f>
        <v>0</v>
      </c>
      <c r="W44" s="160"/>
      <c r="X44" s="150"/>
      <c r="Y44" s="150"/>
      <c r="Z44" s="150"/>
      <c r="AA44" s="150"/>
      <c r="AB44" s="150"/>
      <c r="AC44" s="150"/>
      <c r="AD44" s="150"/>
      <c r="AE44" s="150"/>
      <c r="AF44" s="150"/>
      <c r="AG44" s="150" t="s">
        <v>1746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3738</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315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3715</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92</v>
      </c>
      <c r="D47" s="165"/>
      <c r="E47" s="166">
        <v>1</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295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2.5" outlineLevel="1" x14ac:dyDescent="0.2">
      <c r="A49" s="174">
        <v>9</v>
      </c>
      <c r="B49" s="175" t="s">
        <v>3739</v>
      </c>
      <c r="C49" s="185" t="s">
        <v>3737</v>
      </c>
      <c r="D49" s="176" t="s">
        <v>856</v>
      </c>
      <c r="E49" s="177">
        <v>1</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322</v>
      </c>
      <c r="T49" s="180" t="s">
        <v>291</v>
      </c>
      <c r="U49" s="160">
        <v>0</v>
      </c>
      <c r="V49" s="160">
        <f>ROUND(E49*U49,2)</f>
        <v>0</v>
      </c>
      <c r="W49" s="160"/>
      <c r="X49" s="150"/>
      <c r="Y49" s="150"/>
      <c r="Z49" s="150"/>
      <c r="AA49" s="150"/>
      <c r="AB49" s="150"/>
      <c r="AC49" s="150"/>
      <c r="AD49" s="150"/>
      <c r="AE49" s="150"/>
      <c r="AF49" s="150"/>
      <c r="AG49" s="150" t="s">
        <v>1746</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3738</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315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3715</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315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92</v>
      </c>
      <c r="D52" s="165"/>
      <c r="E52" s="166">
        <v>1</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6"/>
      <c r="D53" s="247"/>
      <c r="E53" s="247"/>
      <c r="F53" s="247"/>
      <c r="G53" s="247"/>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295</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4">
        <v>10</v>
      </c>
      <c r="B54" s="175" t="s">
        <v>3740</v>
      </c>
      <c r="C54" s="185" t="s">
        <v>3741</v>
      </c>
      <c r="D54" s="176" t="s">
        <v>856</v>
      </c>
      <c r="E54" s="177">
        <v>8</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322</v>
      </c>
      <c r="T54" s="180" t="s">
        <v>291</v>
      </c>
      <c r="U54" s="160">
        <v>0</v>
      </c>
      <c r="V54" s="160">
        <f>ROUND(E54*U54,2)</f>
        <v>0</v>
      </c>
      <c r="W54" s="160"/>
      <c r="X54" s="150"/>
      <c r="Y54" s="150"/>
      <c r="Z54" s="150"/>
      <c r="AA54" s="150"/>
      <c r="AB54" s="150"/>
      <c r="AC54" s="150"/>
      <c r="AD54" s="150"/>
      <c r="AE54" s="150"/>
      <c r="AF54" s="150"/>
      <c r="AG54" s="150" t="s">
        <v>1746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3742</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315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3743</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315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139</v>
      </c>
      <c r="D57" s="165"/>
      <c r="E57" s="166">
        <v>8</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315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6"/>
      <c r="D58" s="247"/>
      <c r="E58" s="247"/>
      <c r="F58" s="247"/>
      <c r="G58" s="247"/>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295</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4">
        <v>11</v>
      </c>
      <c r="B59" s="175" t="s">
        <v>3744</v>
      </c>
      <c r="C59" s="185" t="s">
        <v>3745</v>
      </c>
      <c r="D59" s="176" t="s">
        <v>856</v>
      </c>
      <c r="E59" s="177">
        <v>1</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322</v>
      </c>
      <c r="T59" s="180" t="s">
        <v>291</v>
      </c>
      <c r="U59" s="160">
        <v>0</v>
      </c>
      <c r="V59" s="160">
        <f>ROUND(E59*U59,2)</f>
        <v>0</v>
      </c>
      <c r="W59" s="160"/>
      <c r="X59" s="150"/>
      <c r="Y59" s="150"/>
      <c r="Z59" s="150"/>
      <c r="AA59" s="150"/>
      <c r="AB59" s="150"/>
      <c r="AC59" s="150"/>
      <c r="AD59" s="150"/>
      <c r="AE59" s="150"/>
      <c r="AF59" s="150"/>
      <c r="AG59" s="150" t="s">
        <v>1746</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3714</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3715</v>
      </c>
      <c r="D61" s="165"/>
      <c r="E61" s="166"/>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315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92</v>
      </c>
      <c r="D62" s="165"/>
      <c r="E62" s="166">
        <v>1</v>
      </c>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6"/>
      <c r="D63" s="247"/>
      <c r="E63" s="247"/>
      <c r="F63" s="247"/>
      <c r="G63" s="247"/>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295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12</v>
      </c>
      <c r="B64" s="175" t="s">
        <v>3746</v>
      </c>
      <c r="C64" s="185" t="s">
        <v>3747</v>
      </c>
      <c r="D64" s="176" t="s">
        <v>856</v>
      </c>
      <c r="E64" s="177">
        <v>1</v>
      </c>
      <c r="F64" s="178"/>
      <c r="G64" s="179">
        <f>ROUND(E64*F64,2)</f>
        <v>0</v>
      </c>
      <c r="H64" s="178"/>
      <c r="I64" s="179">
        <f>ROUND(E64*H64,2)</f>
        <v>0</v>
      </c>
      <c r="J64" s="178"/>
      <c r="K64" s="179">
        <f>ROUND(E64*J64,2)</f>
        <v>0</v>
      </c>
      <c r="L64" s="179">
        <v>21</v>
      </c>
      <c r="M64" s="179">
        <f>G64*(1+L64/100)</f>
        <v>0</v>
      </c>
      <c r="N64" s="179">
        <v>0</v>
      </c>
      <c r="O64" s="179">
        <f>ROUND(E64*N64,2)</f>
        <v>0</v>
      </c>
      <c r="P64" s="179">
        <v>0</v>
      </c>
      <c r="Q64" s="179">
        <f>ROUND(E64*P64,2)</f>
        <v>0</v>
      </c>
      <c r="R64" s="179"/>
      <c r="S64" s="179" t="s">
        <v>322</v>
      </c>
      <c r="T64" s="180" t="s">
        <v>291</v>
      </c>
      <c r="U64" s="160">
        <v>0</v>
      </c>
      <c r="V64" s="160">
        <f>ROUND(E64*U64,2)</f>
        <v>0</v>
      </c>
      <c r="W64" s="160"/>
      <c r="X64" s="150"/>
      <c r="Y64" s="150"/>
      <c r="Z64" s="150"/>
      <c r="AA64" s="150"/>
      <c r="AB64" s="150"/>
      <c r="AC64" s="150"/>
      <c r="AD64" s="150"/>
      <c r="AE64" s="150"/>
      <c r="AF64" s="150"/>
      <c r="AG64" s="150" t="s">
        <v>1746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3748</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315</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3715</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315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92</v>
      </c>
      <c r="D67" s="165"/>
      <c r="E67" s="166">
        <v>1</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295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1" x14ac:dyDescent="0.2">
      <c r="A69" s="174">
        <v>13</v>
      </c>
      <c r="B69" s="175" t="s">
        <v>3749</v>
      </c>
      <c r="C69" s="185" t="s">
        <v>3750</v>
      </c>
      <c r="D69" s="176" t="s">
        <v>856</v>
      </c>
      <c r="E69" s="177">
        <v>3</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322</v>
      </c>
      <c r="T69" s="180" t="s">
        <v>291</v>
      </c>
      <c r="U69" s="160">
        <v>0</v>
      </c>
      <c r="V69" s="160">
        <f>ROUND(E69*U69,2)</f>
        <v>0</v>
      </c>
      <c r="W69" s="160"/>
      <c r="X69" s="150"/>
      <c r="Y69" s="150"/>
      <c r="Z69" s="150"/>
      <c r="AA69" s="150"/>
      <c r="AB69" s="150"/>
      <c r="AC69" s="150"/>
      <c r="AD69" s="150"/>
      <c r="AE69" s="150"/>
      <c r="AF69" s="150"/>
      <c r="AG69" s="150" t="s">
        <v>1746</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3714</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315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3751</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315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114</v>
      </c>
      <c r="D72" s="165"/>
      <c r="E72" s="166">
        <v>3</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295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4">
        <v>14</v>
      </c>
      <c r="B74" s="175" t="s">
        <v>3752</v>
      </c>
      <c r="C74" s="185" t="s">
        <v>3753</v>
      </c>
      <c r="D74" s="176" t="s">
        <v>856</v>
      </c>
      <c r="E74" s="177">
        <v>1</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322</v>
      </c>
      <c r="T74" s="180" t="s">
        <v>291</v>
      </c>
      <c r="U74" s="160">
        <v>0</v>
      </c>
      <c r="V74" s="160">
        <f>ROUND(E74*U74,2)</f>
        <v>0</v>
      </c>
      <c r="W74" s="160"/>
      <c r="X74" s="150"/>
      <c r="Y74" s="150"/>
      <c r="Z74" s="150"/>
      <c r="AA74" s="150"/>
      <c r="AB74" s="150"/>
      <c r="AC74" s="150"/>
      <c r="AD74" s="150"/>
      <c r="AE74" s="150"/>
      <c r="AF74" s="150"/>
      <c r="AG74" s="150" t="s">
        <v>1746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3714</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315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3715</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92</v>
      </c>
      <c r="D77" s="165"/>
      <c r="E77" s="166">
        <v>1</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315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295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4">
        <v>15</v>
      </c>
      <c r="B79" s="175" t="s">
        <v>3754</v>
      </c>
      <c r="C79" s="185" t="s">
        <v>3755</v>
      </c>
      <c r="D79" s="176" t="s">
        <v>856</v>
      </c>
      <c r="E79" s="177">
        <v>4</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322</v>
      </c>
      <c r="T79" s="180" t="s">
        <v>291</v>
      </c>
      <c r="U79" s="160">
        <v>0</v>
      </c>
      <c r="V79" s="160">
        <f>ROUND(E79*U79,2)</f>
        <v>0</v>
      </c>
      <c r="W79" s="160"/>
      <c r="X79" s="150"/>
      <c r="Y79" s="150"/>
      <c r="Z79" s="150"/>
      <c r="AA79" s="150"/>
      <c r="AB79" s="150"/>
      <c r="AC79" s="150"/>
      <c r="AD79" s="150"/>
      <c r="AE79" s="150"/>
      <c r="AF79" s="150"/>
      <c r="AG79" s="150" t="s">
        <v>1746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3714</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315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3756</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315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124</v>
      </c>
      <c r="D82" s="165"/>
      <c r="E82" s="166">
        <v>4</v>
      </c>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295</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4">
        <v>16</v>
      </c>
      <c r="B84" s="175" t="s">
        <v>3757</v>
      </c>
      <c r="C84" s="185" t="s">
        <v>3758</v>
      </c>
      <c r="D84" s="176" t="s">
        <v>856</v>
      </c>
      <c r="E84" s="177">
        <v>1</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322</v>
      </c>
      <c r="T84" s="180" t="s">
        <v>291</v>
      </c>
      <c r="U84" s="160">
        <v>0</v>
      </c>
      <c r="V84" s="160">
        <f>ROUND(E84*U84,2)</f>
        <v>0</v>
      </c>
      <c r="W84" s="160"/>
      <c r="X84" s="150"/>
      <c r="Y84" s="150"/>
      <c r="Z84" s="150"/>
      <c r="AA84" s="150"/>
      <c r="AB84" s="150"/>
      <c r="AC84" s="150"/>
      <c r="AD84" s="150"/>
      <c r="AE84" s="150"/>
      <c r="AF84" s="150"/>
      <c r="AG84" s="150" t="s">
        <v>1746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3748</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315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3715</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92</v>
      </c>
      <c r="D87" s="165"/>
      <c r="E87" s="166">
        <v>1</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295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17</v>
      </c>
      <c r="B89" s="175" t="s">
        <v>3759</v>
      </c>
      <c r="C89" s="185" t="s">
        <v>3760</v>
      </c>
      <c r="D89" s="176" t="s">
        <v>856</v>
      </c>
      <c r="E89" s="177">
        <v>2</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322</v>
      </c>
      <c r="T89" s="180" t="s">
        <v>291</v>
      </c>
      <c r="U89" s="160">
        <v>0</v>
      </c>
      <c r="V89" s="160">
        <f>ROUND(E89*U89,2)</f>
        <v>0</v>
      </c>
      <c r="W89" s="160"/>
      <c r="X89" s="150"/>
      <c r="Y89" s="150"/>
      <c r="Z89" s="150"/>
      <c r="AA89" s="150"/>
      <c r="AB89" s="150"/>
      <c r="AC89" s="150"/>
      <c r="AD89" s="150"/>
      <c r="AE89" s="150"/>
      <c r="AF89" s="150"/>
      <c r="AG89" s="150" t="s">
        <v>1746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3748</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315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3722</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315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105</v>
      </c>
      <c r="D92" s="165"/>
      <c r="E92" s="166">
        <v>2</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295</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18</v>
      </c>
      <c r="B94" s="175" t="s">
        <v>3761</v>
      </c>
      <c r="C94" s="185" t="s">
        <v>3762</v>
      </c>
      <c r="D94" s="176" t="s">
        <v>856</v>
      </c>
      <c r="E94" s="177">
        <v>2</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322</v>
      </c>
      <c r="T94" s="180" t="s">
        <v>291</v>
      </c>
      <c r="U94" s="160">
        <v>0</v>
      </c>
      <c r="V94" s="160">
        <f>ROUND(E94*U94,2)</f>
        <v>0</v>
      </c>
      <c r="W94" s="160"/>
      <c r="X94" s="150"/>
      <c r="Y94" s="150"/>
      <c r="Z94" s="150"/>
      <c r="AA94" s="150"/>
      <c r="AB94" s="150"/>
      <c r="AC94" s="150"/>
      <c r="AD94" s="150"/>
      <c r="AE94" s="150"/>
      <c r="AF94" s="150"/>
      <c r="AG94" s="150" t="s">
        <v>1746</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3763</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315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3722</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315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105</v>
      </c>
      <c r="D97" s="165"/>
      <c r="E97" s="166">
        <v>2</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6"/>
      <c r="D98" s="247"/>
      <c r="E98" s="247"/>
      <c r="F98" s="247"/>
      <c r="G98" s="247"/>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295</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19</v>
      </c>
      <c r="B99" s="175" t="s">
        <v>3764</v>
      </c>
      <c r="C99" s="185" t="s">
        <v>3765</v>
      </c>
      <c r="D99" s="176" t="s">
        <v>856</v>
      </c>
      <c r="E99" s="177">
        <v>5</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c r="S99" s="179" t="s">
        <v>322</v>
      </c>
      <c r="T99" s="180" t="s">
        <v>291</v>
      </c>
      <c r="U99" s="160">
        <v>0</v>
      </c>
      <c r="V99" s="160">
        <f>ROUND(E99*U99,2)</f>
        <v>0</v>
      </c>
      <c r="W99" s="160"/>
      <c r="X99" s="150"/>
      <c r="Y99" s="150"/>
      <c r="Z99" s="150"/>
      <c r="AA99" s="150"/>
      <c r="AB99" s="150"/>
      <c r="AC99" s="150"/>
      <c r="AD99" s="150"/>
      <c r="AE99" s="150"/>
      <c r="AF99" s="150"/>
      <c r="AG99" s="150" t="s">
        <v>1746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3766</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3767</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315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129</v>
      </c>
      <c r="D102" s="165"/>
      <c r="E102" s="166">
        <v>5</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6"/>
      <c r="D103" s="247"/>
      <c r="E103" s="247"/>
      <c r="F103" s="247"/>
      <c r="G103" s="247"/>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295</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20</v>
      </c>
      <c r="B104" s="175" t="s">
        <v>3768</v>
      </c>
      <c r="C104" s="185" t="s">
        <v>3769</v>
      </c>
      <c r="D104" s="176" t="s">
        <v>856</v>
      </c>
      <c r="E104" s="177">
        <v>1</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322</v>
      </c>
      <c r="T104" s="180" t="s">
        <v>291</v>
      </c>
      <c r="U104" s="160">
        <v>0</v>
      </c>
      <c r="V104" s="160">
        <f>ROUND(E104*U104,2)</f>
        <v>0</v>
      </c>
      <c r="W104" s="160"/>
      <c r="X104" s="150"/>
      <c r="Y104" s="150"/>
      <c r="Z104" s="150"/>
      <c r="AA104" s="150"/>
      <c r="AB104" s="150"/>
      <c r="AC104" s="150"/>
      <c r="AD104" s="150"/>
      <c r="AE104" s="150"/>
      <c r="AF104" s="150"/>
      <c r="AG104" s="150" t="s">
        <v>1746</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3718</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3715</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315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92</v>
      </c>
      <c r="D107" s="165"/>
      <c r="E107" s="166">
        <v>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315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295</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21</v>
      </c>
      <c r="B109" s="175" t="s">
        <v>3770</v>
      </c>
      <c r="C109" s="185" t="s">
        <v>3771</v>
      </c>
      <c r="D109" s="176" t="s">
        <v>856</v>
      </c>
      <c r="E109" s="177">
        <v>13</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322</v>
      </c>
      <c r="T109" s="180" t="s">
        <v>291</v>
      </c>
      <c r="U109" s="160">
        <v>0</v>
      </c>
      <c r="V109" s="160">
        <f>ROUND(E109*U109,2)</f>
        <v>0</v>
      </c>
      <c r="W109" s="160"/>
      <c r="X109" s="150"/>
      <c r="Y109" s="150"/>
      <c r="Z109" s="150"/>
      <c r="AA109" s="150"/>
      <c r="AB109" s="150"/>
      <c r="AC109" s="150"/>
      <c r="AD109" s="150"/>
      <c r="AE109" s="150"/>
      <c r="AF109" s="150"/>
      <c r="AG109" s="150" t="s">
        <v>1746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3772</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315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3773</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315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3774</v>
      </c>
      <c r="D112" s="165"/>
      <c r="E112" s="166">
        <v>13</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295</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22</v>
      </c>
      <c r="B114" s="175" t="s">
        <v>3775</v>
      </c>
      <c r="C114" s="185" t="s">
        <v>3776</v>
      </c>
      <c r="D114" s="176" t="s">
        <v>856</v>
      </c>
      <c r="E114" s="177">
        <v>3</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322</v>
      </c>
      <c r="T114" s="180" t="s">
        <v>291</v>
      </c>
      <c r="U114" s="160">
        <v>0</v>
      </c>
      <c r="V114" s="160">
        <f>ROUND(E114*U114,2)</f>
        <v>0</v>
      </c>
      <c r="W114" s="160"/>
      <c r="X114" s="150"/>
      <c r="Y114" s="150"/>
      <c r="Z114" s="150"/>
      <c r="AA114" s="150"/>
      <c r="AB114" s="150"/>
      <c r="AC114" s="150"/>
      <c r="AD114" s="150"/>
      <c r="AE114" s="150"/>
      <c r="AF114" s="150"/>
      <c r="AG114" s="150" t="s">
        <v>1746</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3721</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315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3751</v>
      </c>
      <c r="D116" s="165"/>
      <c r="E116" s="166"/>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315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114</v>
      </c>
      <c r="D117" s="165"/>
      <c r="E117" s="166">
        <v>3</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6"/>
      <c r="D118" s="247"/>
      <c r="E118" s="247"/>
      <c r="F118" s="247"/>
      <c r="G118" s="247"/>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295</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x14ac:dyDescent="0.2">
      <c r="A119" s="168" t="s">
        <v>285</v>
      </c>
      <c r="B119" s="169" t="s">
        <v>105</v>
      </c>
      <c r="C119" s="184" t="s">
        <v>107</v>
      </c>
      <c r="D119" s="170"/>
      <c r="E119" s="171"/>
      <c r="F119" s="172"/>
      <c r="G119" s="172">
        <f>SUMIF(AG120:AG154,"&lt;&gt;NOR",G120:G154)</f>
        <v>0</v>
      </c>
      <c r="H119" s="172"/>
      <c r="I119" s="172">
        <f>SUM(I120:I154)</f>
        <v>0</v>
      </c>
      <c r="J119" s="172"/>
      <c r="K119" s="172">
        <f>SUM(K120:K154)</f>
        <v>0</v>
      </c>
      <c r="L119" s="172"/>
      <c r="M119" s="172">
        <f>SUM(M120:M154)</f>
        <v>0</v>
      </c>
      <c r="N119" s="172"/>
      <c r="O119" s="172">
        <f>SUM(O120:O154)</f>
        <v>0</v>
      </c>
      <c r="P119" s="172"/>
      <c r="Q119" s="172">
        <f>SUM(Q120:Q154)</f>
        <v>0</v>
      </c>
      <c r="R119" s="172"/>
      <c r="S119" s="172"/>
      <c r="T119" s="173"/>
      <c r="U119" s="167"/>
      <c r="V119" s="167">
        <f>SUM(V120:V154)</f>
        <v>0</v>
      </c>
      <c r="W119" s="167"/>
      <c r="AG119" t="s">
        <v>286</v>
      </c>
    </row>
    <row r="120" spans="1:60" outlineLevel="1" x14ac:dyDescent="0.2">
      <c r="A120" s="174">
        <v>23</v>
      </c>
      <c r="B120" s="175" t="s">
        <v>3777</v>
      </c>
      <c r="C120" s="185" t="s">
        <v>3778</v>
      </c>
      <c r="D120" s="176" t="s">
        <v>856</v>
      </c>
      <c r="E120" s="177">
        <v>1</v>
      </c>
      <c r="F120" s="178"/>
      <c r="G120" s="179">
        <f>ROUND(E120*F120,2)</f>
        <v>0</v>
      </c>
      <c r="H120" s="178"/>
      <c r="I120" s="179">
        <f>ROUND(E120*H120,2)</f>
        <v>0</v>
      </c>
      <c r="J120" s="178"/>
      <c r="K120" s="179">
        <f>ROUND(E120*J120,2)</f>
        <v>0</v>
      </c>
      <c r="L120" s="179">
        <v>21</v>
      </c>
      <c r="M120" s="179">
        <f>G120*(1+L120/100)</f>
        <v>0</v>
      </c>
      <c r="N120" s="179">
        <v>0</v>
      </c>
      <c r="O120" s="179">
        <f>ROUND(E120*N120,2)</f>
        <v>0</v>
      </c>
      <c r="P120" s="179">
        <v>0</v>
      </c>
      <c r="Q120" s="179">
        <f>ROUND(E120*P120,2)</f>
        <v>0</v>
      </c>
      <c r="R120" s="179"/>
      <c r="S120" s="179" t="s">
        <v>322</v>
      </c>
      <c r="T120" s="180" t="s">
        <v>291</v>
      </c>
      <c r="U120" s="160">
        <v>0</v>
      </c>
      <c r="V120" s="160">
        <f>ROUND(E120*U120,2)</f>
        <v>0</v>
      </c>
      <c r="W120" s="160"/>
      <c r="X120" s="150"/>
      <c r="Y120" s="150"/>
      <c r="Z120" s="150"/>
      <c r="AA120" s="150"/>
      <c r="AB120" s="150"/>
      <c r="AC120" s="150"/>
      <c r="AD120" s="150"/>
      <c r="AE120" s="150"/>
      <c r="AF120" s="150"/>
      <c r="AG120" s="150" t="s">
        <v>1746</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3779</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3715</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92</v>
      </c>
      <c r="D123" s="165"/>
      <c r="E123" s="166">
        <v>1</v>
      </c>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46"/>
      <c r="D124" s="247"/>
      <c r="E124" s="247"/>
      <c r="F124" s="247"/>
      <c r="G124" s="247"/>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295</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4">
        <v>24</v>
      </c>
      <c r="B125" s="175" t="s">
        <v>3780</v>
      </c>
      <c r="C125" s="185" t="s">
        <v>3781</v>
      </c>
      <c r="D125" s="176" t="s">
        <v>856</v>
      </c>
      <c r="E125" s="177">
        <v>1</v>
      </c>
      <c r="F125" s="178"/>
      <c r="G125" s="179">
        <f>ROUND(E125*F125,2)</f>
        <v>0</v>
      </c>
      <c r="H125" s="178"/>
      <c r="I125" s="179">
        <f>ROUND(E125*H125,2)</f>
        <v>0</v>
      </c>
      <c r="J125" s="178"/>
      <c r="K125" s="179">
        <f>ROUND(E125*J125,2)</f>
        <v>0</v>
      </c>
      <c r="L125" s="179">
        <v>21</v>
      </c>
      <c r="M125" s="179">
        <f>G125*(1+L125/100)</f>
        <v>0</v>
      </c>
      <c r="N125" s="179">
        <v>0</v>
      </c>
      <c r="O125" s="179">
        <f>ROUND(E125*N125,2)</f>
        <v>0</v>
      </c>
      <c r="P125" s="179">
        <v>0</v>
      </c>
      <c r="Q125" s="179">
        <f>ROUND(E125*P125,2)</f>
        <v>0</v>
      </c>
      <c r="R125" s="179"/>
      <c r="S125" s="179" t="s">
        <v>322</v>
      </c>
      <c r="T125" s="180" t="s">
        <v>291</v>
      </c>
      <c r="U125" s="160">
        <v>0</v>
      </c>
      <c r="V125" s="160">
        <f>ROUND(E125*U125,2)</f>
        <v>0</v>
      </c>
      <c r="W125" s="160"/>
      <c r="X125" s="150"/>
      <c r="Y125" s="150"/>
      <c r="Z125" s="150"/>
      <c r="AA125" s="150"/>
      <c r="AB125" s="150"/>
      <c r="AC125" s="150"/>
      <c r="AD125" s="150"/>
      <c r="AE125" s="150"/>
      <c r="AF125" s="150"/>
      <c r="AG125" s="150" t="s">
        <v>1746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3782</v>
      </c>
      <c r="D126" s="165"/>
      <c r="E126" s="166"/>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3715</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315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92</v>
      </c>
      <c r="D128" s="165"/>
      <c r="E128" s="166">
        <v>1</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315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295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25</v>
      </c>
      <c r="B130" s="175" t="s">
        <v>3783</v>
      </c>
      <c r="C130" s="185" t="s">
        <v>3784</v>
      </c>
      <c r="D130" s="176" t="s">
        <v>856</v>
      </c>
      <c r="E130" s="177">
        <v>2</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322</v>
      </c>
      <c r="T130" s="180" t="s">
        <v>291</v>
      </c>
      <c r="U130" s="160">
        <v>0</v>
      </c>
      <c r="V130" s="160">
        <f>ROUND(E130*U130,2)</f>
        <v>0</v>
      </c>
      <c r="W130" s="160"/>
      <c r="X130" s="150"/>
      <c r="Y130" s="150"/>
      <c r="Z130" s="150"/>
      <c r="AA130" s="150"/>
      <c r="AB130" s="150"/>
      <c r="AC130" s="150"/>
      <c r="AD130" s="150"/>
      <c r="AE130" s="150"/>
      <c r="AF130" s="150"/>
      <c r="AG130" s="150" t="s">
        <v>1746</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3782</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3722</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105</v>
      </c>
      <c r="D133" s="165"/>
      <c r="E133" s="166">
        <v>2</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295</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26</v>
      </c>
      <c r="B135" s="175" t="s">
        <v>3785</v>
      </c>
      <c r="C135" s="185" t="s">
        <v>3786</v>
      </c>
      <c r="D135" s="176" t="s">
        <v>856</v>
      </c>
      <c r="E135" s="177">
        <v>9</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c r="S135" s="179" t="s">
        <v>322</v>
      </c>
      <c r="T135" s="180" t="s">
        <v>291</v>
      </c>
      <c r="U135" s="160">
        <v>0</v>
      </c>
      <c r="V135" s="160">
        <f>ROUND(E135*U135,2)</f>
        <v>0</v>
      </c>
      <c r="W135" s="160"/>
      <c r="X135" s="150"/>
      <c r="Y135" s="150"/>
      <c r="Z135" s="150"/>
      <c r="AA135" s="150"/>
      <c r="AB135" s="150"/>
      <c r="AC135" s="150"/>
      <c r="AD135" s="150"/>
      <c r="AE135" s="150"/>
      <c r="AF135" s="150"/>
      <c r="AG135" s="150" t="s">
        <v>1746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3782</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3787</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315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146</v>
      </c>
      <c r="D138" s="165"/>
      <c r="E138" s="166">
        <v>9</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6"/>
      <c r="D139" s="247"/>
      <c r="E139" s="247"/>
      <c r="F139" s="247"/>
      <c r="G139" s="247"/>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295</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4">
        <v>27</v>
      </c>
      <c r="B140" s="175" t="s">
        <v>3788</v>
      </c>
      <c r="C140" s="185" t="s">
        <v>3789</v>
      </c>
      <c r="D140" s="176" t="s">
        <v>856</v>
      </c>
      <c r="E140" s="177">
        <v>4</v>
      </c>
      <c r="F140" s="178"/>
      <c r="G140" s="179">
        <f>ROUND(E140*F140,2)</f>
        <v>0</v>
      </c>
      <c r="H140" s="178"/>
      <c r="I140" s="179">
        <f>ROUND(E140*H140,2)</f>
        <v>0</v>
      </c>
      <c r="J140" s="178"/>
      <c r="K140" s="179">
        <f>ROUND(E140*J140,2)</f>
        <v>0</v>
      </c>
      <c r="L140" s="179">
        <v>21</v>
      </c>
      <c r="M140" s="179">
        <f>G140*(1+L140/100)</f>
        <v>0</v>
      </c>
      <c r="N140" s="179">
        <v>0</v>
      </c>
      <c r="O140" s="179">
        <f>ROUND(E140*N140,2)</f>
        <v>0</v>
      </c>
      <c r="P140" s="179">
        <v>0</v>
      </c>
      <c r="Q140" s="179">
        <f>ROUND(E140*P140,2)</f>
        <v>0</v>
      </c>
      <c r="R140" s="179"/>
      <c r="S140" s="179" t="s">
        <v>322</v>
      </c>
      <c r="T140" s="180" t="s">
        <v>291</v>
      </c>
      <c r="U140" s="160">
        <v>0</v>
      </c>
      <c r="V140" s="160">
        <f>ROUND(E140*U140,2)</f>
        <v>0</v>
      </c>
      <c r="W140" s="160"/>
      <c r="X140" s="150"/>
      <c r="Y140" s="150"/>
      <c r="Z140" s="150"/>
      <c r="AA140" s="150"/>
      <c r="AB140" s="150"/>
      <c r="AC140" s="150"/>
      <c r="AD140" s="150"/>
      <c r="AE140" s="150"/>
      <c r="AF140" s="150"/>
      <c r="AG140" s="150" t="s">
        <v>1746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3782</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3756</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124</v>
      </c>
      <c r="D143" s="165"/>
      <c r="E143" s="166">
        <v>4</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6"/>
      <c r="D144" s="247"/>
      <c r="E144" s="247"/>
      <c r="F144" s="247"/>
      <c r="G144" s="247"/>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295</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28</v>
      </c>
      <c r="B145" s="175" t="s">
        <v>3790</v>
      </c>
      <c r="C145" s="185" t="s">
        <v>3791</v>
      </c>
      <c r="D145" s="176" t="s">
        <v>856</v>
      </c>
      <c r="E145" s="177">
        <v>3</v>
      </c>
      <c r="F145" s="178"/>
      <c r="G145" s="179">
        <f>ROUND(E145*F145,2)</f>
        <v>0</v>
      </c>
      <c r="H145" s="178"/>
      <c r="I145" s="179">
        <f>ROUND(E145*H145,2)</f>
        <v>0</v>
      </c>
      <c r="J145" s="178"/>
      <c r="K145" s="179">
        <f>ROUND(E145*J145,2)</f>
        <v>0</v>
      </c>
      <c r="L145" s="179">
        <v>21</v>
      </c>
      <c r="M145" s="179">
        <f>G145*(1+L145/100)</f>
        <v>0</v>
      </c>
      <c r="N145" s="179">
        <v>0</v>
      </c>
      <c r="O145" s="179">
        <f>ROUND(E145*N145,2)</f>
        <v>0</v>
      </c>
      <c r="P145" s="179">
        <v>0</v>
      </c>
      <c r="Q145" s="179">
        <f>ROUND(E145*P145,2)</f>
        <v>0</v>
      </c>
      <c r="R145" s="179"/>
      <c r="S145" s="179" t="s">
        <v>322</v>
      </c>
      <c r="T145" s="180" t="s">
        <v>291</v>
      </c>
      <c r="U145" s="160">
        <v>0</v>
      </c>
      <c r="V145" s="160">
        <f>ROUND(E145*U145,2)</f>
        <v>0</v>
      </c>
      <c r="W145" s="160"/>
      <c r="X145" s="150"/>
      <c r="Y145" s="150"/>
      <c r="Z145" s="150"/>
      <c r="AA145" s="150"/>
      <c r="AB145" s="150"/>
      <c r="AC145" s="150"/>
      <c r="AD145" s="150"/>
      <c r="AE145" s="150"/>
      <c r="AF145" s="150"/>
      <c r="AG145" s="150" t="s">
        <v>1746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3782</v>
      </c>
      <c r="D146" s="165"/>
      <c r="E146" s="166"/>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315</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3751</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114</v>
      </c>
      <c r="D148" s="165"/>
      <c r="E148" s="166">
        <v>3</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295</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29</v>
      </c>
      <c r="B150" s="175" t="s">
        <v>3792</v>
      </c>
      <c r="C150" s="185" t="s">
        <v>3793</v>
      </c>
      <c r="D150" s="176" t="s">
        <v>856</v>
      </c>
      <c r="E150" s="177">
        <v>1</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322</v>
      </c>
      <c r="T150" s="180" t="s">
        <v>291</v>
      </c>
      <c r="U150" s="160">
        <v>0</v>
      </c>
      <c r="V150" s="160">
        <f>ROUND(E150*U150,2)</f>
        <v>0</v>
      </c>
      <c r="W150" s="160"/>
      <c r="X150" s="150"/>
      <c r="Y150" s="150"/>
      <c r="Z150" s="150"/>
      <c r="AA150" s="150"/>
      <c r="AB150" s="150"/>
      <c r="AC150" s="150"/>
      <c r="AD150" s="150"/>
      <c r="AE150" s="150"/>
      <c r="AF150" s="150"/>
      <c r="AG150" s="150" t="s">
        <v>1746</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3782</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3715</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92</v>
      </c>
      <c r="D153" s="165"/>
      <c r="E153" s="166">
        <v>1</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6"/>
      <c r="D154" s="247"/>
      <c r="E154" s="247"/>
      <c r="F154" s="247"/>
      <c r="G154" s="247"/>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295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x14ac:dyDescent="0.2">
      <c r="A155" s="168" t="s">
        <v>285</v>
      </c>
      <c r="B155" s="169" t="s">
        <v>114</v>
      </c>
      <c r="C155" s="184" t="s">
        <v>116</v>
      </c>
      <c r="D155" s="170"/>
      <c r="E155" s="171"/>
      <c r="F155" s="172"/>
      <c r="G155" s="172">
        <f>SUMIF(AG156:AG160,"&lt;&gt;NOR",G156:G160)</f>
        <v>0</v>
      </c>
      <c r="H155" s="172"/>
      <c r="I155" s="172">
        <f>SUM(I156:I160)</f>
        <v>0</v>
      </c>
      <c r="J155" s="172"/>
      <c r="K155" s="172">
        <f>SUM(K156:K160)</f>
        <v>0</v>
      </c>
      <c r="L155" s="172"/>
      <c r="M155" s="172">
        <f>SUM(M156:M160)</f>
        <v>0</v>
      </c>
      <c r="N155" s="172"/>
      <c r="O155" s="172">
        <f>SUM(O156:O160)</f>
        <v>0</v>
      </c>
      <c r="P155" s="172"/>
      <c r="Q155" s="172">
        <f>SUM(Q156:Q160)</f>
        <v>0</v>
      </c>
      <c r="R155" s="172"/>
      <c r="S155" s="172"/>
      <c r="T155" s="173"/>
      <c r="U155" s="167"/>
      <c r="V155" s="167">
        <f>SUM(V156:V160)</f>
        <v>0</v>
      </c>
      <c r="W155" s="167"/>
      <c r="AG155" t="s">
        <v>286</v>
      </c>
    </row>
    <row r="156" spans="1:60" outlineLevel="1" x14ac:dyDescent="0.2">
      <c r="A156" s="174">
        <v>30</v>
      </c>
      <c r="B156" s="175" t="s">
        <v>3794</v>
      </c>
      <c r="C156" s="185" t="s">
        <v>3795</v>
      </c>
      <c r="D156" s="176" t="s">
        <v>856</v>
      </c>
      <c r="E156" s="177">
        <v>1</v>
      </c>
      <c r="F156" s="178"/>
      <c r="G156" s="179">
        <f>ROUND(E156*F156,2)</f>
        <v>0</v>
      </c>
      <c r="H156" s="178"/>
      <c r="I156" s="179">
        <f>ROUND(E156*H156,2)</f>
        <v>0</v>
      </c>
      <c r="J156" s="178"/>
      <c r="K156" s="179">
        <f>ROUND(E156*J156,2)</f>
        <v>0</v>
      </c>
      <c r="L156" s="179">
        <v>21</v>
      </c>
      <c r="M156" s="179">
        <f>G156*(1+L156/100)</f>
        <v>0</v>
      </c>
      <c r="N156" s="179">
        <v>0</v>
      </c>
      <c r="O156" s="179">
        <f>ROUND(E156*N156,2)</f>
        <v>0</v>
      </c>
      <c r="P156" s="179">
        <v>0</v>
      </c>
      <c r="Q156" s="179">
        <f>ROUND(E156*P156,2)</f>
        <v>0</v>
      </c>
      <c r="R156" s="179"/>
      <c r="S156" s="179" t="s">
        <v>322</v>
      </c>
      <c r="T156" s="180" t="s">
        <v>291</v>
      </c>
      <c r="U156" s="160">
        <v>0</v>
      </c>
      <c r="V156" s="160">
        <f>ROUND(E156*U156,2)</f>
        <v>0</v>
      </c>
      <c r="W156" s="160"/>
      <c r="X156" s="150"/>
      <c r="Y156" s="150"/>
      <c r="Z156" s="150"/>
      <c r="AA156" s="150"/>
      <c r="AB156" s="150"/>
      <c r="AC156" s="150"/>
      <c r="AD156" s="150"/>
      <c r="AE156" s="150"/>
      <c r="AF156" s="150"/>
      <c r="AG156" s="150" t="s">
        <v>1746</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3796</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3715</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315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92</v>
      </c>
      <c r="D159" s="165"/>
      <c r="E159" s="166">
        <v>1</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6"/>
      <c r="D160" s="247"/>
      <c r="E160" s="247"/>
      <c r="F160" s="247"/>
      <c r="G160" s="247"/>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295</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x14ac:dyDescent="0.2">
      <c r="A161" s="168" t="s">
        <v>285</v>
      </c>
      <c r="B161" s="169" t="s">
        <v>124</v>
      </c>
      <c r="C161" s="184" t="s">
        <v>125</v>
      </c>
      <c r="D161" s="170"/>
      <c r="E161" s="171"/>
      <c r="F161" s="172"/>
      <c r="G161" s="172">
        <f>SUMIF(AG162:AG172,"&lt;&gt;NOR",G162:G172)</f>
        <v>0</v>
      </c>
      <c r="H161" s="172"/>
      <c r="I161" s="172">
        <f>SUM(I162:I172)</f>
        <v>0</v>
      </c>
      <c r="J161" s="172"/>
      <c r="K161" s="172">
        <f>SUM(K162:K172)</f>
        <v>0</v>
      </c>
      <c r="L161" s="172"/>
      <c r="M161" s="172">
        <f>SUM(M162:M172)</f>
        <v>0</v>
      </c>
      <c r="N161" s="172"/>
      <c r="O161" s="172">
        <f>SUM(O162:O172)</f>
        <v>0</v>
      </c>
      <c r="P161" s="172"/>
      <c r="Q161" s="172">
        <f>SUM(Q162:Q172)</f>
        <v>0</v>
      </c>
      <c r="R161" s="172"/>
      <c r="S161" s="172"/>
      <c r="T161" s="173"/>
      <c r="U161" s="167"/>
      <c r="V161" s="167">
        <f>SUM(V162:V172)</f>
        <v>0</v>
      </c>
      <c r="W161" s="167"/>
      <c r="AG161" t="s">
        <v>286</v>
      </c>
    </row>
    <row r="162" spans="1:60" ht="33.75" outlineLevel="1" x14ac:dyDescent="0.2">
      <c r="A162" s="174">
        <v>31</v>
      </c>
      <c r="B162" s="175" t="s">
        <v>3797</v>
      </c>
      <c r="C162" s="185" t="s">
        <v>3798</v>
      </c>
      <c r="D162" s="176" t="s">
        <v>856</v>
      </c>
      <c r="E162" s="177">
        <v>1</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322</v>
      </c>
      <c r="T162" s="180" t="s">
        <v>291</v>
      </c>
      <c r="U162" s="160">
        <v>0</v>
      </c>
      <c r="V162" s="160">
        <f>ROUND(E162*U162,2)</f>
        <v>0</v>
      </c>
      <c r="W162" s="160"/>
      <c r="X162" s="150"/>
      <c r="Y162" s="150"/>
      <c r="Z162" s="150"/>
      <c r="AA162" s="150"/>
      <c r="AB162" s="150"/>
      <c r="AC162" s="150"/>
      <c r="AD162" s="150"/>
      <c r="AE162" s="150"/>
      <c r="AF162" s="150"/>
      <c r="AG162" s="150" t="s">
        <v>1746</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2.5" outlineLevel="1" x14ac:dyDescent="0.2">
      <c r="A163" s="157"/>
      <c r="B163" s="158"/>
      <c r="C163" s="244" t="s">
        <v>3926</v>
      </c>
      <c r="D163" s="245"/>
      <c r="E163" s="245"/>
      <c r="F163" s="245"/>
      <c r="G163" s="245"/>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294</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81" t="str">
        <f>C163</f>
        <v>kW                                                                                                                                                 jmenovitý proud rozváděče MDO In = 38 A,                                                                                                                                    zkratová odolnost rozváděče MDO Ik´´ = 10 kA,</v>
      </c>
      <c r="BB163" s="150"/>
      <c r="BC163" s="150"/>
      <c r="BD163" s="150"/>
      <c r="BE163" s="150"/>
      <c r="BF163" s="150"/>
      <c r="BG163" s="150"/>
      <c r="BH163" s="150"/>
    </row>
    <row r="164" spans="1:60" ht="22.5" outlineLevel="1" x14ac:dyDescent="0.2">
      <c r="A164" s="157"/>
      <c r="B164" s="158"/>
      <c r="C164" s="255" t="s">
        <v>3799</v>
      </c>
      <c r="D164" s="256"/>
      <c r="E164" s="256"/>
      <c r="F164" s="256"/>
      <c r="G164" s="256"/>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294</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81" t="str">
        <f>C164</f>
        <v>druh soustavy MDO 3 N PE, AC 50Hz, 230/400V, TN-S, e přepěťová ochrana                                                                                                                                                         celkové krytí rozváděče otevřená/zavřená dvířka  IP00/IP40</v>
      </c>
      <c r="BB164" s="150"/>
      <c r="BC164" s="150"/>
      <c r="BD164" s="150"/>
      <c r="BE164" s="150"/>
      <c r="BF164" s="150"/>
      <c r="BG164" s="150"/>
      <c r="BH164" s="150"/>
    </row>
    <row r="165" spans="1:60" outlineLevel="1" x14ac:dyDescent="0.2">
      <c r="A165" s="157"/>
      <c r="B165" s="158"/>
      <c r="C165" s="255" t="s">
        <v>3800</v>
      </c>
      <c r="D165" s="256"/>
      <c r="E165" s="256"/>
      <c r="F165" s="256"/>
      <c r="G165" s="256"/>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294</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55" t="s">
        <v>3801</v>
      </c>
      <c r="D166" s="256"/>
      <c r="E166" s="256"/>
      <c r="F166" s="256"/>
      <c r="G166" s="256"/>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294</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55" t="s">
        <v>3927</v>
      </c>
      <c r="D167" s="256"/>
      <c r="E167" s="256"/>
      <c r="F167" s="256"/>
      <c r="G167" s="256"/>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294</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ht="22.5" outlineLevel="1" x14ac:dyDescent="0.2">
      <c r="A168" s="157"/>
      <c r="B168" s="158"/>
      <c r="C168" s="255" t="s">
        <v>3802</v>
      </c>
      <c r="D168" s="256"/>
      <c r="E168" s="256"/>
      <c r="F168" s="256"/>
      <c r="G168" s="256"/>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294</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81" t="str">
        <f>C168</f>
        <v>počet polí 1,                                                                                                                                                                                              napájené obvody-viz dokument D2.03.03-005</v>
      </c>
      <c r="BB168" s="150"/>
      <c r="BC168" s="150"/>
      <c r="BD168" s="150"/>
      <c r="BE168" s="150"/>
      <c r="BF168" s="150"/>
      <c r="BG168" s="150"/>
      <c r="BH168" s="150"/>
    </row>
    <row r="169" spans="1:60" outlineLevel="1" x14ac:dyDescent="0.2">
      <c r="A169" s="157"/>
      <c r="B169" s="158"/>
      <c r="C169" s="186" t="s">
        <v>3803</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3715</v>
      </c>
      <c r="D170" s="165"/>
      <c r="E170" s="166"/>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315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92</v>
      </c>
      <c r="D171" s="165"/>
      <c r="E171" s="166">
        <v>1</v>
      </c>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315</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46"/>
      <c r="D172" s="247"/>
      <c r="E172" s="247"/>
      <c r="F172" s="247"/>
      <c r="G172" s="247"/>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295</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x14ac:dyDescent="0.2">
      <c r="A173" s="168" t="s">
        <v>285</v>
      </c>
      <c r="B173" s="169" t="s">
        <v>129</v>
      </c>
      <c r="C173" s="184" t="s">
        <v>130</v>
      </c>
      <c r="D173" s="170"/>
      <c r="E173" s="171"/>
      <c r="F173" s="172"/>
      <c r="G173" s="172">
        <f>SUMIF(AG174:AG184,"&lt;&gt;NOR",G174:G184)</f>
        <v>0</v>
      </c>
      <c r="H173" s="172"/>
      <c r="I173" s="172">
        <f>SUM(I174:I184)</f>
        <v>0</v>
      </c>
      <c r="J173" s="172"/>
      <c r="K173" s="172">
        <f>SUM(K174:K184)</f>
        <v>0</v>
      </c>
      <c r="L173" s="172"/>
      <c r="M173" s="172">
        <f>SUM(M174:M184)</f>
        <v>0</v>
      </c>
      <c r="N173" s="172"/>
      <c r="O173" s="172">
        <f>SUM(O174:O184)</f>
        <v>0</v>
      </c>
      <c r="P173" s="172"/>
      <c r="Q173" s="172">
        <f>SUM(Q174:Q184)</f>
        <v>0</v>
      </c>
      <c r="R173" s="172"/>
      <c r="S173" s="172"/>
      <c r="T173" s="173"/>
      <c r="U173" s="167"/>
      <c r="V173" s="167">
        <f>SUM(V174:V184)</f>
        <v>0</v>
      </c>
      <c r="W173" s="167"/>
      <c r="AG173" t="s">
        <v>286</v>
      </c>
    </row>
    <row r="174" spans="1:60" ht="33.75" outlineLevel="1" x14ac:dyDescent="0.2">
      <c r="A174" s="174">
        <v>32</v>
      </c>
      <c r="B174" s="175" t="s">
        <v>3804</v>
      </c>
      <c r="C174" s="185" t="s">
        <v>3805</v>
      </c>
      <c r="D174" s="176" t="s">
        <v>856</v>
      </c>
      <c r="E174" s="177">
        <v>1</v>
      </c>
      <c r="F174" s="178"/>
      <c r="G174" s="179">
        <f>ROUND(E174*F174,2)</f>
        <v>0</v>
      </c>
      <c r="H174" s="178"/>
      <c r="I174" s="179">
        <f>ROUND(E174*H174,2)</f>
        <v>0</v>
      </c>
      <c r="J174" s="178"/>
      <c r="K174" s="179">
        <f>ROUND(E174*J174,2)</f>
        <v>0</v>
      </c>
      <c r="L174" s="179">
        <v>21</v>
      </c>
      <c r="M174" s="179">
        <f>G174*(1+L174/100)</f>
        <v>0</v>
      </c>
      <c r="N174" s="179">
        <v>0</v>
      </c>
      <c r="O174" s="179">
        <f>ROUND(E174*N174,2)</f>
        <v>0</v>
      </c>
      <c r="P174" s="179">
        <v>0</v>
      </c>
      <c r="Q174" s="179">
        <f>ROUND(E174*P174,2)</f>
        <v>0</v>
      </c>
      <c r="R174" s="179"/>
      <c r="S174" s="179" t="s">
        <v>322</v>
      </c>
      <c r="T174" s="180" t="s">
        <v>291</v>
      </c>
      <c r="U174" s="160">
        <v>0</v>
      </c>
      <c r="V174" s="160">
        <f>ROUND(E174*U174,2)</f>
        <v>0</v>
      </c>
      <c r="W174" s="160"/>
      <c r="X174" s="150"/>
      <c r="Y174" s="150"/>
      <c r="Z174" s="150"/>
      <c r="AA174" s="150"/>
      <c r="AB174" s="150"/>
      <c r="AC174" s="150"/>
      <c r="AD174" s="150"/>
      <c r="AE174" s="150"/>
      <c r="AF174" s="150"/>
      <c r="AG174" s="150" t="s">
        <v>1746</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ht="22.5" outlineLevel="1" x14ac:dyDescent="0.2">
      <c r="A175" s="157"/>
      <c r="B175" s="158"/>
      <c r="C175" s="244" t="s">
        <v>3928</v>
      </c>
      <c r="D175" s="245"/>
      <c r="E175" s="245"/>
      <c r="F175" s="245"/>
      <c r="G175" s="245"/>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294</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81" t="str">
        <f>C175</f>
        <v>kW                                                                                                                                                 jmenovitý proud rozváděče MDO In = 24 A,                                                                                                                                    zkratová odolnost rozváděče MDO Ik´´ = 10 kA,</v>
      </c>
      <c r="BB175" s="150"/>
      <c r="BC175" s="150"/>
      <c r="BD175" s="150"/>
      <c r="BE175" s="150"/>
      <c r="BF175" s="150"/>
      <c r="BG175" s="150"/>
      <c r="BH175" s="150"/>
    </row>
    <row r="176" spans="1:60" ht="22.5" outlineLevel="1" x14ac:dyDescent="0.2">
      <c r="A176" s="157"/>
      <c r="B176" s="158"/>
      <c r="C176" s="255" t="s">
        <v>3806</v>
      </c>
      <c r="D176" s="256"/>
      <c r="E176" s="256"/>
      <c r="F176" s="256"/>
      <c r="G176" s="256"/>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294</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81" t="str">
        <f>C176</f>
        <v>druh soustavy MDO 3 N PE, AC 50Hz, 230/400V, TN-S,  přepěťová ochrana                                                                                                                                                         celkové krytí rozváděče otevřená/zavřená dvířka  IP00/IP40</v>
      </c>
      <c r="BB176" s="150"/>
      <c r="BC176" s="150"/>
      <c r="BD176" s="150"/>
      <c r="BE176" s="150"/>
      <c r="BF176" s="150"/>
      <c r="BG176" s="150"/>
      <c r="BH176" s="150"/>
    </row>
    <row r="177" spans="1:60" outlineLevel="1" x14ac:dyDescent="0.2">
      <c r="A177" s="157"/>
      <c r="B177" s="158"/>
      <c r="C177" s="255" t="s">
        <v>3800</v>
      </c>
      <c r="D177" s="256"/>
      <c r="E177" s="256"/>
      <c r="F177" s="256"/>
      <c r="G177" s="256"/>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294</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55" t="s">
        <v>3801</v>
      </c>
      <c r="D178" s="256"/>
      <c r="E178" s="256"/>
      <c r="F178" s="256"/>
      <c r="G178" s="256"/>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294</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55" t="s">
        <v>3929</v>
      </c>
      <c r="D179" s="256"/>
      <c r="E179" s="256"/>
      <c r="F179" s="256"/>
      <c r="G179" s="256"/>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294</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22.5" outlineLevel="1" x14ac:dyDescent="0.2">
      <c r="A180" s="157"/>
      <c r="B180" s="158"/>
      <c r="C180" s="255" t="s">
        <v>3807</v>
      </c>
      <c r="D180" s="256"/>
      <c r="E180" s="256"/>
      <c r="F180" s="256"/>
      <c r="G180" s="256"/>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294</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81" t="str">
        <f>C180</f>
        <v>počet polí 1                                                                                                                                                                                             napájené obvody-viz dokument D2.03.03-007</v>
      </c>
      <c r="BB180" s="150"/>
      <c r="BC180" s="150"/>
      <c r="BD180" s="150"/>
      <c r="BE180" s="150"/>
      <c r="BF180" s="150"/>
      <c r="BG180" s="150"/>
      <c r="BH180" s="150"/>
    </row>
    <row r="181" spans="1:60" outlineLevel="1" x14ac:dyDescent="0.2">
      <c r="A181" s="157"/>
      <c r="B181" s="158"/>
      <c r="C181" s="186" t="s">
        <v>3803</v>
      </c>
      <c r="D181" s="165"/>
      <c r="E181" s="166"/>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3715</v>
      </c>
      <c r="D182" s="165"/>
      <c r="E182" s="166"/>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92</v>
      </c>
      <c r="D183" s="165"/>
      <c r="E183" s="166">
        <v>1</v>
      </c>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315</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6"/>
      <c r="D184" s="247"/>
      <c r="E184" s="247"/>
      <c r="F184" s="247"/>
      <c r="G184" s="247"/>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295</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x14ac:dyDescent="0.2">
      <c r="A185" s="168" t="s">
        <v>285</v>
      </c>
      <c r="B185" s="169" t="s">
        <v>132</v>
      </c>
      <c r="C185" s="184" t="s">
        <v>133</v>
      </c>
      <c r="D185" s="170"/>
      <c r="E185" s="171"/>
      <c r="F185" s="172"/>
      <c r="G185" s="172">
        <f>SUMIF(AG186:AG305,"&lt;&gt;NOR",G186:G305)</f>
        <v>0</v>
      </c>
      <c r="H185" s="172"/>
      <c r="I185" s="172">
        <f>SUM(I186:I305)</f>
        <v>0</v>
      </c>
      <c r="J185" s="172"/>
      <c r="K185" s="172">
        <f>SUM(K186:K305)</f>
        <v>0</v>
      </c>
      <c r="L185" s="172"/>
      <c r="M185" s="172">
        <f>SUM(M186:M305)</f>
        <v>0</v>
      </c>
      <c r="N185" s="172"/>
      <c r="O185" s="172">
        <f>SUM(O186:O305)</f>
        <v>0</v>
      </c>
      <c r="P185" s="172"/>
      <c r="Q185" s="172">
        <f>SUM(Q186:Q305)</f>
        <v>0</v>
      </c>
      <c r="R185" s="172"/>
      <c r="S185" s="172"/>
      <c r="T185" s="173"/>
      <c r="U185" s="167"/>
      <c r="V185" s="167">
        <f>SUM(V186:V305)</f>
        <v>0</v>
      </c>
      <c r="W185" s="167"/>
      <c r="AG185" t="s">
        <v>286</v>
      </c>
    </row>
    <row r="186" spans="1:60" outlineLevel="1" x14ac:dyDescent="0.2">
      <c r="A186" s="174">
        <v>33</v>
      </c>
      <c r="B186" s="175" t="s">
        <v>3808</v>
      </c>
      <c r="C186" s="185" t="s">
        <v>3809</v>
      </c>
      <c r="D186" s="176" t="s">
        <v>432</v>
      </c>
      <c r="E186" s="177">
        <v>25</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322</v>
      </c>
      <c r="T186" s="180" t="s">
        <v>291</v>
      </c>
      <c r="U186" s="160">
        <v>0</v>
      </c>
      <c r="V186" s="160">
        <f>ROUND(E186*U186,2)</f>
        <v>0</v>
      </c>
      <c r="W186" s="160"/>
      <c r="X186" s="150"/>
      <c r="Y186" s="150"/>
      <c r="Z186" s="150"/>
      <c r="AA186" s="150"/>
      <c r="AB186" s="150"/>
      <c r="AC186" s="150"/>
      <c r="AD186" s="150"/>
      <c r="AE186" s="150"/>
      <c r="AF186" s="150"/>
      <c r="AG186" s="150" t="s">
        <v>1746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3810</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315</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3811</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315</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1303</v>
      </c>
      <c r="D189" s="165"/>
      <c r="E189" s="166">
        <v>25</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315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6"/>
      <c r="D190" s="247"/>
      <c r="E190" s="247"/>
      <c r="F190" s="247"/>
      <c r="G190" s="247"/>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295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4">
        <v>34</v>
      </c>
      <c r="B191" s="175" t="s">
        <v>3812</v>
      </c>
      <c r="C191" s="185" t="s">
        <v>3813</v>
      </c>
      <c r="D191" s="176" t="s">
        <v>432</v>
      </c>
      <c r="E191" s="177">
        <v>80</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322</v>
      </c>
      <c r="T191" s="180" t="s">
        <v>291</v>
      </c>
      <c r="U191" s="160">
        <v>0</v>
      </c>
      <c r="V191" s="160">
        <f>ROUND(E191*U191,2)</f>
        <v>0</v>
      </c>
      <c r="W191" s="160"/>
      <c r="X191" s="150"/>
      <c r="Y191" s="150"/>
      <c r="Z191" s="150"/>
      <c r="AA191" s="150"/>
      <c r="AB191" s="150"/>
      <c r="AC191" s="150"/>
      <c r="AD191" s="150"/>
      <c r="AE191" s="150"/>
      <c r="AF191" s="150"/>
      <c r="AG191" s="150" t="s">
        <v>1746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3810</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315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3814</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315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3815</v>
      </c>
      <c r="D194" s="165"/>
      <c r="E194" s="166">
        <v>80</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295</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35</v>
      </c>
      <c r="B196" s="175" t="s">
        <v>3816</v>
      </c>
      <c r="C196" s="185" t="s">
        <v>3817</v>
      </c>
      <c r="D196" s="176" t="s">
        <v>432</v>
      </c>
      <c r="E196" s="177">
        <v>95</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322</v>
      </c>
      <c r="T196" s="180" t="s">
        <v>291</v>
      </c>
      <c r="U196" s="160">
        <v>0</v>
      </c>
      <c r="V196" s="160">
        <f>ROUND(E196*U196,2)</f>
        <v>0</v>
      </c>
      <c r="W196" s="160"/>
      <c r="X196" s="150"/>
      <c r="Y196" s="150"/>
      <c r="Z196" s="150"/>
      <c r="AA196" s="150"/>
      <c r="AB196" s="150"/>
      <c r="AC196" s="150"/>
      <c r="AD196" s="150"/>
      <c r="AE196" s="150"/>
      <c r="AF196" s="150"/>
      <c r="AG196" s="150" t="s">
        <v>1746</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3810</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315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3818</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152</v>
      </c>
      <c r="D199" s="165"/>
      <c r="E199" s="166">
        <v>95</v>
      </c>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315</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6"/>
      <c r="D200" s="247"/>
      <c r="E200" s="247"/>
      <c r="F200" s="247"/>
      <c r="G200" s="247"/>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295</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4">
        <v>36</v>
      </c>
      <c r="B201" s="175" t="s">
        <v>3819</v>
      </c>
      <c r="C201" s="185" t="s">
        <v>3820</v>
      </c>
      <c r="D201" s="176" t="s">
        <v>432</v>
      </c>
      <c r="E201" s="177">
        <v>250</v>
      </c>
      <c r="F201" s="178"/>
      <c r="G201" s="179">
        <f>ROUND(E201*F201,2)</f>
        <v>0</v>
      </c>
      <c r="H201" s="178"/>
      <c r="I201" s="179">
        <f>ROUND(E201*H201,2)</f>
        <v>0</v>
      </c>
      <c r="J201" s="178"/>
      <c r="K201" s="179">
        <f>ROUND(E201*J201,2)</f>
        <v>0</v>
      </c>
      <c r="L201" s="179">
        <v>21</v>
      </c>
      <c r="M201" s="179">
        <f>G201*(1+L201/100)</f>
        <v>0</v>
      </c>
      <c r="N201" s="179">
        <v>0</v>
      </c>
      <c r="O201" s="179">
        <f>ROUND(E201*N201,2)</f>
        <v>0</v>
      </c>
      <c r="P201" s="179">
        <v>0</v>
      </c>
      <c r="Q201" s="179">
        <f>ROUND(E201*P201,2)</f>
        <v>0</v>
      </c>
      <c r="R201" s="179"/>
      <c r="S201" s="179" t="s">
        <v>322</v>
      </c>
      <c r="T201" s="180" t="s">
        <v>291</v>
      </c>
      <c r="U201" s="160">
        <v>0</v>
      </c>
      <c r="V201" s="160">
        <f>ROUND(E201*U201,2)</f>
        <v>0</v>
      </c>
      <c r="W201" s="160"/>
      <c r="X201" s="150"/>
      <c r="Y201" s="150"/>
      <c r="Z201" s="150"/>
      <c r="AA201" s="150"/>
      <c r="AB201" s="150"/>
      <c r="AC201" s="150"/>
      <c r="AD201" s="150"/>
      <c r="AE201" s="150"/>
      <c r="AF201" s="150"/>
      <c r="AG201" s="150" t="s">
        <v>1746</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3810</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315</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3821</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315</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1959</v>
      </c>
      <c r="D204" s="165"/>
      <c r="E204" s="166">
        <v>250</v>
      </c>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315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6"/>
      <c r="D205" s="247"/>
      <c r="E205" s="247"/>
      <c r="F205" s="247"/>
      <c r="G205" s="247"/>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295</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4">
        <v>37</v>
      </c>
      <c r="B206" s="175" t="s">
        <v>3822</v>
      </c>
      <c r="C206" s="185" t="s">
        <v>3823</v>
      </c>
      <c r="D206" s="176" t="s">
        <v>432</v>
      </c>
      <c r="E206" s="177">
        <v>400</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322</v>
      </c>
      <c r="T206" s="180" t="s">
        <v>291</v>
      </c>
      <c r="U206" s="160">
        <v>0</v>
      </c>
      <c r="V206" s="160">
        <f>ROUND(E206*U206,2)</f>
        <v>0</v>
      </c>
      <c r="W206" s="160"/>
      <c r="X206" s="150"/>
      <c r="Y206" s="150"/>
      <c r="Z206" s="150"/>
      <c r="AA206" s="150"/>
      <c r="AB206" s="150"/>
      <c r="AC206" s="150"/>
      <c r="AD206" s="150"/>
      <c r="AE206" s="150"/>
      <c r="AF206" s="150"/>
      <c r="AG206" s="150" t="s">
        <v>1746</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3810</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315</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3824</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315</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1110</v>
      </c>
      <c r="D209" s="165"/>
      <c r="E209" s="166">
        <v>400</v>
      </c>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315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6"/>
      <c r="D210" s="247"/>
      <c r="E210" s="247"/>
      <c r="F210" s="247"/>
      <c r="G210" s="247"/>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295</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74">
        <v>38</v>
      </c>
      <c r="B211" s="175" t="s">
        <v>3825</v>
      </c>
      <c r="C211" s="185" t="s">
        <v>3826</v>
      </c>
      <c r="D211" s="176" t="s">
        <v>432</v>
      </c>
      <c r="E211" s="177">
        <v>85</v>
      </c>
      <c r="F211" s="178"/>
      <c r="G211" s="179">
        <f>ROUND(E211*F211,2)</f>
        <v>0</v>
      </c>
      <c r="H211" s="178"/>
      <c r="I211" s="179">
        <f>ROUND(E211*H211,2)</f>
        <v>0</v>
      </c>
      <c r="J211" s="178"/>
      <c r="K211" s="179">
        <f>ROUND(E211*J211,2)</f>
        <v>0</v>
      </c>
      <c r="L211" s="179">
        <v>21</v>
      </c>
      <c r="M211" s="179">
        <f>G211*(1+L211/100)</f>
        <v>0</v>
      </c>
      <c r="N211" s="179">
        <v>0</v>
      </c>
      <c r="O211" s="179">
        <f>ROUND(E211*N211,2)</f>
        <v>0</v>
      </c>
      <c r="P211" s="179">
        <v>0</v>
      </c>
      <c r="Q211" s="179">
        <f>ROUND(E211*P211,2)</f>
        <v>0</v>
      </c>
      <c r="R211" s="179"/>
      <c r="S211" s="179" t="s">
        <v>322</v>
      </c>
      <c r="T211" s="180" t="s">
        <v>291</v>
      </c>
      <c r="U211" s="160">
        <v>0</v>
      </c>
      <c r="V211" s="160">
        <f>ROUND(E211*U211,2)</f>
        <v>0</v>
      </c>
      <c r="W211" s="160"/>
      <c r="X211" s="150"/>
      <c r="Y211" s="150"/>
      <c r="Z211" s="150"/>
      <c r="AA211" s="150"/>
      <c r="AB211" s="150"/>
      <c r="AC211" s="150"/>
      <c r="AD211" s="150"/>
      <c r="AE211" s="150"/>
      <c r="AF211" s="150"/>
      <c r="AG211" s="150" t="s">
        <v>1746</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3810</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315</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3827</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315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1835</v>
      </c>
      <c r="D214" s="165"/>
      <c r="E214" s="166">
        <v>85</v>
      </c>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315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6"/>
      <c r="D215" s="247"/>
      <c r="E215" s="247"/>
      <c r="F215" s="247"/>
      <c r="G215" s="247"/>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295</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74">
        <v>39</v>
      </c>
      <c r="B216" s="175" t="s">
        <v>3828</v>
      </c>
      <c r="C216" s="185" t="s">
        <v>3829</v>
      </c>
      <c r="D216" s="176" t="s">
        <v>432</v>
      </c>
      <c r="E216" s="177">
        <v>35</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322</v>
      </c>
      <c r="T216" s="180" t="s">
        <v>291</v>
      </c>
      <c r="U216" s="160">
        <v>0</v>
      </c>
      <c r="V216" s="160">
        <f>ROUND(E216*U216,2)</f>
        <v>0</v>
      </c>
      <c r="W216" s="160"/>
      <c r="X216" s="150"/>
      <c r="Y216" s="150"/>
      <c r="Z216" s="150"/>
      <c r="AA216" s="150"/>
      <c r="AB216" s="150"/>
      <c r="AC216" s="150"/>
      <c r="AD216" s="150"/>
      <c r="AE216" s="150"/>
      <c r="AF216" s="150"/>
      <c r="AG216" s="150" t="s">
        <v>1746</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3810</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315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3830</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315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1204</v>
      </c>
      <c r="D219" s="165"/>
      <c r="E219" s="166">
        <v>35</v>
      </c>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315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6"/>
      <c r="D220" s="247"/>
      <c r="E220" s="247"/>
      <c r="F220" s="247"/>
      <c r="G220" s="247"/>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295</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40</v>
      </c>
      <c r="B221" s="175" t="s">
        <v>3831</v>
      </c>
      <c r="C221" s="185" t="s">
        <v>3832</v>
      </c>
      <c r="D221" s="176" t="s">
        <v>432</v>
      </c>
      <c r="E221" s="177">
        <v>80</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322</v>
      </c>
      <c r="T221" s="180" t="s">
        <v>291</v>
      </c>
      <c r="U221" s="160">
        <v>0</v>
      </c>
      <c r="V221" s="160">
        <f>ROUND(E221*U221,2)</f>
        <v>0</v>
      </c>
      <c r="W221" s="160"/>
      <c r="X221" s="150"/>
      <c r="Y221" s="150"/>
      <c r="Z221" s="150"/>
      <c r="AA221" s="150"/>
      <c r="AB221" s="150"/>
      <c r="AC221" s="150"/>
      <c r="AD221" s="150"/>
      <c r="AE221" s="150"/>
      <c r="AF221" s="150"/>
      <c r="AG221" s="150" t="s">
        <v>1746</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3810</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315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3814</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315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3815</v>
      </c>
      <c r="D224" s="165"/>
      <c r="E224" s="166">
        <v>80</v>
      </c>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6"/>
      <c r="D225" s="247"/>
      <c r="E225" s="247"/>
      <c r="F225" s="247"/>
      <c r="G225" s="247"/>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295</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4">
        <v>41</v>
      </c>
      <c r="B226" s="175" t="s">
        <v>3833</v>
      </c>
      <c r="C226" s="185" t="s">
        <v>3834</v>
      </c>
      <c r="D226" s="176" t="s">
        <v>432</v>
      </c>
      <c r="E226" s="177">
        <v>150</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322</v>
      </c>
      <c r="T226" s="180" t="s">
        <v>291</v>
      </c>
      <c r="U226" s="160">
        <v>0</v>
      </c>
      <c r="V226" s="160">
        <f>ROUND(E226*U226,2)</f>
        <v>0</v>
      </c>
      <c r="W226" s="160"/>
      <c r="X226" s="150"/>
      <c r="Y226" s="150"/>
      <c r="Z226" s="150"/>
      <c r="AA226" s="150"/>
      <c r="AB226" s="150"/>
      <c r="AC226" s="150"/>
      <c r="AD226" s="150"/>
      <c r="AE226" s="150"/>
      <c r="AF226" s="150"/>
      <c r="AG226" s="150" t="s">
        <v>1746</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3835</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315</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3836</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315</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649</v>
      </c>
      <c r="D229" s="165"/>
      <c r="E229" s="166">
        <v>150</v>
      </c>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295</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4">
        <v>42</v>
      </c>
      <c r="B231" s="175" t="s">
        <v>3837</v>
      </c>
      <c r="C231" s="185" t="s">
        <v>3838</v>
      </c>
      <c r="D231" s="176" t="s">
        <v>432</v>
      </c>
      <c r="E231" s="177">
        <v>15</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322</v>
      </c>
      <c r="T231" s="180" t="s">
        <v>291</v>
      </c>
      <c r="U231" s="160">
        <v>0</v>
      </c>
      <c r="V231" s="160">
        <f>ROUND(E231*U231,2)</f>
        <v>0</v>
      </c>
      <c r="W231" s="160"/>
      <c r="X231" s="150"/>
      <c r="Y231" s="150"/>
      <c r="Z231" s="150"/>
      <c r="AA231" s="150"/>
      <c r="AB231" s="150"/>
      <c r="AC231" s="150"/>
      <c r="AD231" s="150"/>
      <c r="AE231" s="150"/>
      <c r="AF231" s="150"/>
      <c r="AG231" s="150" t="s">
        <v>1746</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3835</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315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3839</v>
      </c>
      <c r="D233" s="165"/>
      <c r="E233" s="166"/>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315</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465</v>
      </c>
      <c r="D234" s="165"/>
      <c r="E234" s="166">
        <v>15</v>
      </c>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315</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46"/>
      <c r="D235" s="247"/>
      <c r="E235" s="247"/>
      <c r="F235" s="247"/>
      <c r="G235" s="247"/>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295</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74">
        <v>43</v>
      </c>
      <c r="B236" s="175" t="s">
        <v>3840</v>
      </c>
      <c r="C236" s="185" t="s">
        <v>3841</v>
      </c>
      <c r="D236" s="176" t="s">
        <v>432</v>
      </c>
      <c r="E236" s="177">
        <v>25</v>
      </c>
      <c r="F236" s="178"/>
      <c r="G236" s="179">
        <f>ROUND(E236*F236,2)</f>
        <v>0</v>
      </c>
      <c r="H236" s="178"/>
      <c r="I236" s="179">
        <f>ROUND(E236*H236,2)</f>
        <v>0</v>
      </c>
      <c r="J236" s="178"/>
      <c r="K236" s="179">
        <f>ROUND(E236*J236,2)</f>
        <v>0</v>
      </c>
      <c r="L236" s="179">
        <v>21</v>
      </c>
      <c r="M236" s="179">
        <f>G236*(1+L236/100)</f>
        <v>0</v>
      </c>
      <c r="N236" s="179">
        <v>0</v>
      </c>
      <c r="O236" s="179">
        <f>ROUND(E236*N236,2)</f>
        <v>0</v>
      </c>
      <c r="P236" s="179">
        <v>0</v>
      </c>
      <c r="Q236" s="179">
        <f>ROUND(E236*P236,2)</f>
        <v>0</v>
      </c>
      <c r="R236" s="179"/>
      <c r="S236" s="179" t="s">
        <v>322</v>
      </c>
      <c r="T236" s="180" t="s">
        <v>291</v>
      </c>
      <c r="U236" s="160">
        <v>0</v>
      </c>
      <c r="V236" s="160">
        <f>ROUND(E236*U236,2)</f>
        <v>0</v>
      </c>
      <c r="W236" s="160"/>
      <c r="X236" s="150"/>
      <c r="Y236" s="150"/>
      <c r="Z236" s="150"/>
      <c r="AA236" s="150"/>
      <c r="AB236" s="150"/>
      <c r="AC236" s="150"/>
      <c r="AD236" s="150"/>
      <c r="AE236" s="150"/>
      <c r="AF236" s="150"/>
      <c r="AG236" s="150" t="s">
        <v>1746</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3835</v>
      </c>
      <c r="D237" s="165"/>
      <c r="E237" s="166"/>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315</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3811</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315</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1303</v>
      </c>
      <c r="D239" s="165"/>
      <c r="E239" s="166">
        <v>25</v>
      </c>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315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6"/>
      <c r="D240" s="247"/>
      <c r="E240" s="247"/>
      <c r="F240" s="247"/>
      <c r="G240" s="247"/>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295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44</v>
      </c>
      <c r="B241" s="175" t="s">
        <v>3842</v>
      </c>
      <c r="C241" s="185" t="s">
        <v>3843</v>
      </c>
      <c r="D241" s="176" t="s">
        <v>432</v>
      </c>
      <c r="E241" s="177">
        <v>5</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322</v>
      </c>
      <c r="T241" s="180" t="s">
        <v>291</v>
      </c>
      <c r="U241" s="160">
        <v>0</v>
      </c>
      <c r="V241" s="160">
        <f>ROUND(E241*U241,2)</f>
        <v>0</v>
      </c>
      <c r="W241" s="160"/>
      <c r="X241" s="150"/>
      <c r="Y241" s="150"/>
      <c r="Z241" s="150"/>
      <c r="AA241" s="150"/>
      <c r="AB241" s="150"/>
      <c r="AC241" s="150"/>
      <c r="AD241" s="150"/>
      <c r="AE241" s="150"/>
      <c r="AF241" s="150"/>
      <c r="AG241" s="150" t="s">
        <v>1746</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3844</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315</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3767</v>
      </c>
      <c r="D243" s="165"/>
      <c r="E243" s="166"/>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315</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129</v>
      </c>
      <c r="D244" s="165"/>
      <c r="E244" s="166">
        <v>5</v>
      </c>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315</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46"/>
      <c r="D245" s="247"/>
      <c r="E245" s="247"/>
      <c r="F245" s="247"/>
      <c r="G245" s="247"/>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295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74">
        <v>45</v>
      </c>
      <c r="B246" s="175" t="s">
        <v>3845</v>
      </c>
      <c r="C246" s="185" t="s">
        <v>3846</v>
      </c>
      <c r="D246" s="176" t="s">
        <v>432</v>
      </c>
      <c r="E246" s="177">
        <v>5</v>
      </c>
      <c r="F246" s="178"/>
      <c r="G246" s="179">
        <f>ROUND(E246*F246,2)</f>
        <v>0</v>
      </c>
      <c r="H246" s="178"/>
      <c r="I246" s="179">
        <f>ROUND(E246*H246,2)</f>
        <v>0</v>
      </c>
      <c r="J246" s="178"/>
      <c r="K246" s="179">
        <f>ROUND(E246*J246,2)</f>
        <v>0</v>
      </c>
      <c r="L246" s="179">
        <v>21</v>
      </c>
      <c r="M246" s="179">
        <f>G246*(1+L246/100)</f>
        <v>0</v>
      </c>
      <c r="N246" s="179">
        <v>0</v>
      </c>
      <c r="O246" s="179">
        <f>ROUND(E246*N246,2)</f>
        <v>0</v>
      </c>
      <c r="P246" s="179">
        <v>0</v>
      </c>
      <c r="Q246" s="179">
        <f>ROUND(E246*P246,2)</f>
        <v>0</v>
      </c>
      <c r="R246" s="179"/>
      <c r="S246" s="179" t="s">
        <v>322</v>
      </c>
      <c r="T246" s="180" t="s">
        <v>291</v>
      </c>
      <c r="U246" s="160">
        <v>0</v>
      </c>
      <c r="V246" s="160">
        <f>ROUND(E246*U246,2)</f>
        <v>0</v>
      </c>
      <c r="W246" s="160"/>
      <c r="X246" s="150"/>
      <c r="Y246" s="150"/>
      <c r="Z246" s="150"/>
      <c r="AA246" s="150"/>
      <c r="AB246" s="150"/>
      <c r="AC246" s="150"/>
      <c r="AD246" s="150"/>
      <c r="AE246" s="150"/>
      <c r="AF246" s="150"/>
      <c r="AG246" s="150" t="s">
        <v>1746</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3844</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315</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3767</v>
      </c>
      <c r="D248" s="165"/>
      <c r="E248" s="166"/>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315</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129</v>
      </c>
      <c r="D249" s="165"/>
      <c r="E249" s="166">
        <v>5</v>
      </c>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315</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6"/>
      <c r="D250" s="247"/>
      <c r="E250" s="247"/>
      <c r="F250" s="247"/>
      <c r="G250" s="247"/>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295</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74">
        <v>46</v>
      </c>
      <c r="B251" s="175" t="s">
        <v>3847</v>
      </c>
      <c r="C251" s="185" t="s">
        <v>3848</v>
      </c>
      <c r="D251" s="176" t="s">
        <v>432</v>
      </c>
      <c r="E251" s="177">
        <v>675</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322</v>
      </c>
      <c r="T251" s="180" t="s">
        <v>291</v>
      </c>
      <c r="U251" s="160">
        <v>0</v>
      </c>
      <c r="V251" s="160">
        <f>ROUND(E251*U251,2)</f>
        <v>0</v>
      </c>
      <c r="W251" s="160"/>
      <c r="X251" s="150"/>
      <c r="Y251" s="150"/>
      <c r="Z251" s="150"/>
      <c r="AA251" s="150"/>
      <c r="AB251" s="150"/>
      <c r="AC251" s="150"/>
      <c r="AD251" s="150"/>
      <c r="AE251" s="150"/>
      <c r="AF251" s="150"/>
      <c r="AG251" s="150" t="s">
        <v>1746</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3849</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315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3850</v>
      </c>
      <c r="D253" s="165"/>
      <c r="E253" s="166"/>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315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2488</v>
      </c>
      <c r="D254" s="165"/>
      <c r="E254" s="166">
        <v>675</v>
      </c>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315</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6"/>
      <c r="D255" s="247"/>
      <c r="E255" s="247"/>
      <c r="F255" s="247"/>
      <c r="G255" s="247"/>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295</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74">
        <v>47</v>
      </c>
      <c r="B256" s="175" t="s">
        <v>3851</v>
      </c>
      <c r="C256" s="185" t="s">
        <v>3852</v>
      </c>
      <c r="D256" s="176" t="s">
        <v>432</v>
      </c>
      <c r="E256" s="177">
        <v>875</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322</v>
      </c>
      <c r="T256" s="180" t="s">
        <v>291</v>
      </c>
      <c r="U256" s="160">
        <v>0</v>
      </c>
      <c r="V256" s="160">
        <f>ROUND(E256*U256,2)</f>
        <v>0</v>
      </c>
      <c r="W256" s="160"/>
      <c r="X256" s="150"/>
      <c r="Y256" s="150"/>
      <c r="Z256" s="150"/>
      <c r="AA256" s="150"/>
      <c r="AB256" s="150"/>
      <c r="AC256" s="150"/>
      <c r="AD256" s="150"/>
      <c r="AE256" s="150"/>
      <c r="AF256" s="150"/>
      <c r="AG256" s="150" t="s">
        <v>1746</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3849</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315</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3853</v>
      </c>
      <c r="D258" s="165"/>
      <c r="E258" s="166"/>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315</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3854</v>
      </c>
      <c r="D259" s="165"/>
      <c r="E259" s="166">
        <v>875</v>
      </c>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315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6"/>
      <c r="D260" s="247"/>
      <c r="E260" s="247"/>
      <c r="F260" s="247"/>
      <c r="G260" s="247"/>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295</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74">
        <v>48</v>
      </c>
      <c r="B261" s="175" t="s">
        <v>3855</v>
      </c>
      <c r="C261" s="185" t="s">
        <v>3856</v>
      </c>
      <c r="D261" s="176" t="s">
        <v>432</v>
      </c>
      <c r="E261" s="177">
        <v>30</v>
      </c>
      <c r="F261" s="178"/>
      <c r="G261" s="179">
        <f>ROUND(E261*F261,2)</f>
        <v>0</v>
      </c>
      <c r="H261" s="178"/>
      <c r="I261" s="179">
        <f>ROUND(E261*H261,2)</f>
        <v>0</v>
      </c>
      <c r="J261" s="178"/>
      <c r="K261" s="179">
        <f>ROUND(E261*J261,2)</f>
        <v>0</v>
      </c>
      <c r="L261" s="179">
        <v>21</v>
      </c>
      <c r="M261" s="179">
        <f>G261*(1+L261/100)</f>
        <v>0</v>
      </c>
      <c r="N261" s="179">
        <v>0</v>
      </c>
      <c r="O261" s="179">
        <f>ROUND(E261*N261,2)</f>
        <v>0</v>
      </c>
      <c r="P261" s="179">
        <v>0</v>
      </c>
      <c r="Q261" s="179">
        <f>ROUND(E261*P261,2)</f>
        <v>0</v>
      </c>
      <c r="R261" s="179"/>
      <c r="S261" s="179" t="s">
        <v>322</v>
      </c>
      <c r="T261" s="180" t="s">
        <v>291</v>
      </c>
      <c r="U261" s="160">
        <v>0</v>
      </c>
      <c r="V261" s="160">
        <f>ROUND(E261*U261,2)</f>
        <v>0</v>
      </c>
      <c r="W261" s="160"/>
      <c r="X261" s="150"/>
      <c r="Y261" s="150"/>
      <c r="Z261" s="150"/>
      <c r="AA261" s="150"/>
      <c r="AB261" s="150"/>
      <c r="AC261" s="150"/>
      <c r="AD261" s="150"/>
      <c r="AE261" s="150"/>
      <c r="AF261" s="150"/>
      <c r="AG261" s="150" t="s">
        <v>1746</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3849</v>
      </c>
      <c r="D262" s="165"/>
      <c r="E262" s="166"/>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315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3857</v>
      </c>
      <c r="D263" s="165"/>
      <c r="E263" s="166"/>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315</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640</v>
      </c>
      <c r="D264" s="165"/>
      <c r="E264" s="166">
        <v>30</v>
      </c>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315</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6"/>
      <c r="D265" s="247"/>
      <c r="E265" s="247"/>
      <c r="F265" s="247"/>
      <c r="G265" s="247"/>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295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49</v>
      </c>
      <c r="B266" s="175" t="s">
        <v>3858</v>
      </c>
      <c r="C266" s="185" t="s">
        <v>3859</v>
      </c>
      <c r="D266" s="176" t="s">
        <v>432</v>
      </c>
      <c r="E266" s="177">
        <v>360</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322</v>
      </c>
      <c r="T266" s="180" t="s">
        <v>291</v>
      </c>
      <c r="U266" s="160">
        <v>0</v>
      </c>
      <c r="V266" s="160">
        <f>ROUND(E266*U266,2)</f>
        <v>0</v>
      </c>
      <c r="W266" s="160"/>
      <c r="X266" s="150"/>
      <c r="Y266" s="150"/>
      <c r="Z266" s="150"/>
      <c r="AA266" s="150"/>
      <c r="AB266" s="150"/>
      <c r="AC266" s="150"/>
      <c r="AD266" s="150"/>
      <c r="AE266" s="150"/>
      <c r="AF266" s="150"/>
      <c r="AG266" s="150" t="s">
        <v>1746</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3860</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315</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3861</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315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3862</v>
      </c>
      <c r="D269" s="165"/>
      <c r="E269" s="166">
        <v>360</v>
      </c>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315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6"/>
      <c r="D270" s="247"/>
      <c r="E270" s="247"/>
      <c r="F270" s="247"/>
      <c r="G270" s="247"/>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295</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74">
        <v>50</v>
      </c>
      <c r="B271" s="175" t="s">
        <v>3863</v>
      </c>
      <c r="C271" s="185" t="s">
        <v>3864</v>
      </c>
      <c r="D271" s="176" t="s">
        <v>432</v>
      </c>
      <c r="E271" s="177">
        <v>360</v>
      </c>
      <c r="F271" s="178"/>
      <c r="G271" s="179">
        <f>ROUND(E271*F271,2)</f>
        <v>0</v>
      </c>
      <c r="H271" s="178"/>
      <c r="I271" s="179">
        <f>ROUND(E271*H271,2)</f>
        <v>0</v>
      </c>
      <c r="J271" s="178"/>
      <c r="K271" s="179">
        <f>ROUND(E271*J271,2)</f>
        <v>0</v>
      </c>
      <c r="L271" s="179">
        <v>21</v>
      </c>
      <c r="M271" s="179">
        <f>G271*(1+L271/100)</f>
        <v>0</v>
      </c>
      <c r="N271" s="179">
        <v>0</v>
      </c>
      <c r="O271" s="179">
        <f>ROUND(E271*N271,2)</f>
        <v>0</v>
      </c>
      <c r="P271" s="179">
        <v>0</v>
      </c>
      <c r="Q271" s="179">
        <f>ROUND(E271*P271,2)</f>
        <v>0</v>
      </c>
      <c r="R271" s="179"/>
      <c r="S271" s="179" t="s">
        <v>322</v>
      </c>
      <c r="T271" s="180" t="s">
        <v>291</v>
      </c>
      <c r="U271" s="160">
        <v>0</v>
      </c>
      <c r="V271" s="160">
        <f>ROUND(E271*U271,2)</f>
        <v>0</v>
      </c>
      <c r="W271" s="160"/>
      <c r="X271" s="150"/>
      <c r="Y271" s="150"/>
      <c r="Z271" s="150"/>
      <c r="AA271" s="150"/>
      <c r="AB271" s="150"/>
      <c r="AC271" s="150"/>
      <c r="AD271" s="150"/>
      <c r="AE271" s="150"/>
      <c r="AF271" s="150"/>
      <c r="AG271" s="150" t="s">
        <v>1746</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3860</v>
      </c>
      <c r="D272" s="165"/>
      <c r="E272" s="166"/>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3861</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315</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3862</v>
      </c>
      <c r="D274" s="165"/>
      <c r="E274" s="166">
        <v>360</v>
      </c>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315</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6"/>
      <c r="D275" s="247"/>
      <c r="E275" s="247"/>
      <c r="F275" s="247"/>
      <c r="G275" s="247"/>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295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51</v>
      </c>
      <c r="B276" s="175" t="s">
        <v>3865</v>
      </c>
      <c r="C276" s="185" t="s">
        <v>3866</v>
      </c>
      <c r="D276" s="176" t="s">
        <v>432</v>
      </c>
      <c r="E276" s="177">
        <v>1200</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c r="S276" s="179" t="s">
        <v>322</v>
      </c>
      <c r="T276" s="180" t="s">
        <v>291</v>
      </c>
      <c r="U276" s="160">
        <v>0</v>
      </c>
      <c r="V276" s="160">
        <f>ROUND(E276*U276,2)</f>
        <v>0</v>
      </c>
      <c r="W276" s="160"/>
      <c r="X276" s="150"/>
      <c r="Y276" s="150"/>
      <c r="Z276" s="150"/>
      <c r="AA276" s="150"/>
      <c r="AB276" s="150"/>
      <c r="AC276" s="150"/>
      <c r="AD276" s="150"/>
      <c r="AE276" s="150"/>
      <c r="AF276" s="150"/>
      <c r="AG276" s="150" t="s">
        <v>1746</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3867</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3868</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315</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3869</v>
      </c>
      <c r="D279" s="165"/>
      <c r="E279" s="166">
        <v>1200</v>
      </c>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315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6"/>
      <c r="D280" s="247"/>
      <c r="E280" s="247"/>
      <c r="F280" s="247"/>
      <c r="G280" s="247"/>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295</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74">
        <v>52</v>
      </c>
      <c r="B281" s="175" t="s">
        <v>3870</v>
      </c>
      <c r="C281" s="185" t="s">
        <v>3871</v>
      </c>
      <c r="D281" s="176" t="s">
        <v>432</v>
      </c>
      <c r="E281" s="177">
        <v>1710</v>
      </c>
      <c r="F281" s="178"/>
      <c r="G281" s="179">
        <f>ROUND(E281*F281,2)</f>
        <v>0</v>
      </c>
      <c r="H281" s="178"/>
      <c r="I281" s="179">
        <f>ROUND(E281*H281,2)</f>
        <v>0</v>
      </c>
      <c r="J281" s="178"/>
      <c r="K281" s="179">
        <f>ROUND(E281*J281,2)</f>
        <v>0</v>
      </c>
      <c r="L281" s="179">
        <v>21</v>
      </c>
      <c r="M281" s="179">
        <f>G281*(1+L281/100)</f>
        <v>0</v>
      </c>
      <c r="N281" s="179">
        <v>0</v>
      </c>
      <c r="O281" s="179">
        <f>ROUND(E281*N281,2)</f>
        <v>0</v>
      </c>
      <c r="P281" s="179">
        <v>0</v>
      </c>
      <c r="Q281" s="179">
        <f>ROUND(E281*P281,2)</f>
        <v>0</v>
      </c>
      <c r="R281" s="179"/>
      <c r="S281" s="179" t="s">
        <v>322</v>
      </c>
      <c r="T281" s="180" t="s">
        <v>291</v>
      </c>
      <c r="U281" s="160">
        <v>0</v>
      </c>
      <c r="V281" s="160">
        <f>ROUND(E281*U281,2)</f>
        <v>0</v>
      </c>
      <c r="W281" s="160"/>
      <c r="X281" s="150"/>
      <c r="Y281" s="150"/>
      <c r="Z281" s="150"/>
      <c r="AA281" s="150"/>
      <c r="AB281" s="150"/>
      <c r="AC281" s="150"/>
      <c r="AD281" s="150"/>
      <c r="AE281" s="150"/>
      <c r="AF281" s="150"/>
      <c r="AG281" s="150" t="s">
        <v>1746</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3867</v>
      </c>
      <c r="D282" s="165"/>
      <c r="E282" s="166"/>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315</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6" t="s">
        <v>3872</v>
      </c>
      <c r="D283" s="165"/>
      <c r="E283" s="166"/>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315</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3873</v>
      </c>
      <c r="D284" s="165"/>
      <c r="E284" s="166">
        <v>1710</v>
      </c>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315</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6"/>
      <c r="D285" s="247"/>
      <c r="E285" s="247"/>
      <c r="F285" s="247"/>
      <c r="G285" s="247"/>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295</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74">
        <v>53</v>
      </c>
      <c r="B286" s="175" t="s">
        <v>3874</v>
      </c>
      <c r="C286" s="185" t="s">
        <v>3875</v>
      </c>
      <c r="D286" s="176" t="s">
        <v>432</v>
      </c>
      <c r="E286" s="177">
        <v>390</v>
      </c>
      <c r="F286" s="178"/>
      <c r="G286" s="179">
        <f>ROUND(E286*F286,2)</f>
        <v>0</v>
      </c>
      <c r="H286" s="178"/>
      <c r="I286" s="179">
        <f>ROUND(E286*H286,2)</f>
        <v>0</v>
      </c>
      <c r="J286" s="178"/>
      <c r="K286" s="179">
        <f>ROUND(E286*J286,2)</f>
        <v>0</v>
      </c>
      <c r="L286" s="179">
        <v>21</v>
      </c>
      <c r="M286" s="179">
        <f>G286*(1+L286/100)</f>
        <v>0</v>
      </c>
      <c r="N286" s="179">
        <v>0</v>
      </c>
      <c r="O286" s="179">
        <f>ROUND(E286*N286,2)</f>
        <v>0</v>
      </c>
      <c r="P286" s="179">
        <v>0</v>
      </c>
      <c r="Q286" s="179">
        <f>ROUND(E286*P286,2)</f>
        <v>0</v>
      </c>
      <c r="R286" s="179"/>
      <c r="S286" s="179" t="s">
        <v>322</v>
      </c>
      <c r="T286" s="180" t="s">
        <v>291</v>
      </c>
      <c r="U286" s="160">
        <v>0</v>
      </c>
      <c r="V286" s="160">
        <f>ROUND(E286*U286,2)</f>
        <v>0</v>
      </c>
      <c r="W286" s="160"/>
      <c r="X286" s="150"/>
      <c r="Y286" s="150"/>
      <c r="Z286" s="150"/>
      <c r="AA286" s="150"/>
      <c r="AB286" s="150"/>
      <c r="AC286" s="150"/>
      <c r="AD286" s="150"/>
      <c r="AE286" s="150"/>
      <c r="AF286" s="150"/>
      <c r="AG286" s="150" t="s">
        <v>1746</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6" t="s">
        <v>3867</v>
      </c>
      <c r="D287" s="165"/>
      <c r="E287" s="166"/>
      <c r="F287" s="160"/>
      <c r="G287" s="160"/>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315</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3876</v>
      </c>
      <c r="D288" s="165"/>
      <c r="E288" s="166"/>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315</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2186</v>
      </c>
      <c r="D289" s="165"/>
      <c r="E289" s="166">
        <v>390</v>
      </c>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315</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6"/>
      <c r="D290" s="247"/>
      <c r="E290" s="247"/>
      <c r="F290" s="247"/>
      <c r="G290" s="247"/>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295</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74">
        <v>54</v>
      </c>
      <c r="B291" s="175" t="s">
        <v>3877</v>
      </c>
      <c r="C291" s="185" t="s">
        <v>3878</v>
      </c>
      <c r="D291" s="176" t="s">
        <v>432</v>
      </c>
      <c r="E291" s="177">
        <v>390</v>
      </c>
      <c r="F291" s="178"/>
      <c r="G291" s="179">
        <f>ROUND(E291*F291,2)</f>
        <v>0</v>
      </c>
      <c r="H291" s="178"/>
      <c r="I291" s="179">
        <f>ROUND(E291*H291,2)</f>
        <v>0</v>
      </c>
      <c r="J291" s="178"/>
      <c r="K291" s="179">
        <f>ROUND(E291*J291,2)</f>
        <v>0</v>
      </c>
      <c r="L291" s="179">
        <v>21</v>
      </c>
      <c r="M291" s="179">
        <f>G291*(1+L291/100)</f>
        <v>0</v>
      </c>
      <c r="N291" s="179">
        <v>0</v>
      </c>
      <c r="O291" s="179">
        <f>ROUND(E291*N291,2)</f>
        <v>0</v>
      </c>
      <c r="P291" s="179">
        <v>0</v>
      </c>
      <c r="Q291" s="179">
        <f>ROUND(E291*P291,2)</f>
        <v>0</v>
      </c>
      <c r="R291" s="179"/>
      <c r="S291" s="179" t="s">
        <v>322</v>
      </c>
      <c r="T291" s="180" t="s">
        <v>291</v>
      </c>
      <c r="U291" s="160">
        <v>0</v>
      </c>
      <c r="V291" s="160">
        <f>ROUND(E291*U291,2)</f>
        <v>0</v>
      </c>
      <c r="W291" s="160"/>
      <c r="X291" s="150"/>
      <c r="Y291" s="150"/>
      <c r="Z291" s="150"/>
      <c r="AA291" s="150"/>
      <c r="AB291" s="150"/>
      <c r="AC291" s="150"/>
      <c r="AD291" s="150"/>
      <c r="AE291" s="150"/>
      <c r="AF291" s="150"/>
      <c r="AG291" s="150" t="s">
        <v>1746</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3867</v>
      </c>
      <c r="D292" s="165"/>
      <c r="E292" s="166"/>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315</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3876</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2186</v>
      </c>
      <c r="D294" s="165"/>
      <c r="E294" s="166">
        <v>390</v>
      </c>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315</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6"/>
      <c r="D295" s="247"/>
      <c r="E295" s="247"/>
      <c r="F295" s="247"/>
      <c r="G295" s="247"/>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295</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55</v>
      </c>
      <c r="B296" s="175" t="s">
        <v>3879</v>
      </c>
      <c r="C296" s="185" t="s">
        <v>3880</v>
      </c>
      <c r="D296" s="176" t="s">
        <v>432</v>
      </c>
      <c r="E296" s="177">
        <v>130</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322</v>
      </c>
      <c r="T296" s="180" t="s">
        <v>291</v>
      </c>
      <c r="U296" s="160">
        <v>0</v>
      </c>
      <c r="V296" s="160">
        <f>ROUND(E296*U296,2)</f>
        <v>0</v>
      </c>
      <c r="W296" s="160"/>
      <c r="X296" s="150"/>
      <c r="Y296" s="150"/>
      <c r="Z296" s="150"/>
      <c r="AA296" s="150"/>
      <c r="AB296" s="150"/>
      <c r="AC296" s="150"/>
      <c r="AD296" s="150"/>
      <c r="AE296" s="150"/>
      <c r="AF296" s="150"/>
      <c r="AG296" s="150" t="s">
        <v>1746</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6" t="s">
        <v>3881</v>
      </c>
      <c r="D297" s="165"/>
      <c r="E297" s="166"/>
      <c r="F297" s="160"/>
      <c r="G297" s="160"/>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315</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3882</v>
      </c>
      <c r="D298" s="165"/>
      <c r="E298" s="166"/>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315</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1880</v>
      </c>
      <c r="D299" s="165"/>
      <c r="E299" s="166">
        <v>130</v>
      </c>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315</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6"/>
      <c r="D300" s="247"/>
      <c r="E300" s="247"/>
      <c r="F300" s="247"/>
      <c r="G300" s="247"/>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295</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74">
        <v>56</v>
      </c>
      <c r="B301" s="175" t="s">
        <v>3883</v>
      </c>
      <c r="C301" s="185" t="s">
        <v>3884</v>
      </c>
      <c r="D301" s="176" t="s">
        <v>856</v>
      </c>
      <c r="E301" s="177">
        <v>1</v>
      </c>
      <c r="F301" s="178"/>
      <c r="G301" s="179">
        <f>ROUND(E301*F301,2)</f>
        <v>0</v>
      </c>
      <c r="H301" s="178"/>
      <c r="I301" s="179">
        <f>ROUND(E301*H301,2)</f>
        <v>0</v>
      </c>
      <c r="J301" s="178"/>
      <c r="K301" s="179">
        <f>ROUND(E301*J301,2)</f>
        <v>0</v>
      </c>
      <c r="L301" s="179">
        <v>21</v>
      </c>
      <c r="M301" s="179">
        <f>G301*(1+L301/100)</f>
        <v>0</v>
      </c>
      <c r="N301" s="179">
        <v>0</v>
      </c>
      <c r="O301" s="179">
        <f>ROUND(E301*N301,2)</f>
        <v>0</v>
      </c>
      <c r="P301" s="179">
        <v>0</v>
      </c>
      <c r="Q301" s="179">
        <f>ROUND(E301*P301,2)</f>
        <v>0</v>
      </c>
      <c r="R301" s="179"/>
      <c r="S301" s="179" t="s">
        <v>322</v>
      </c>
      <c r="T301" s="180" t="s">
        <v>291</v>
      </c>
      <c r="U301" s="160">
        <v>0</v>
      </c>
      <c r="V301" s="160">
        <f>ROUND(E301*U301,2)</f>
        <v>0</v>
      </c>
      <c r="W301" s="160"/>
      <c r="X301" s="150"/>
      <c r="Y301" s="150"/>
      <c r="Z301" s="150"/>
      <c r="AA301" s="150"/>
      <c r="AB301" s="150"/>
      <c r="AC301" s="150"/>
      <c r="AD301" s="150"/>
      <c r="AE301" s="150"/>
      <c r="AF301" s="150"/>
      <c r="AG301" s="150" t="s">
        <v>1746</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6" t="s">
        <v>3810</v>
      </c>
      <c r="D302" s="165"/>
      <c r="E302" s="166"/>
      <c r="F302" s="160"/>
      <c r="G302" s="160"/>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315</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6" t="s">
        <v>3715</v>
      </c>
      <c r="D303" s="165"/>
      <c r="E303" s="166"/>
      <c r="F303" s="160"/>
      <c r="G303" s="1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315</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92</v>
      </c>
      <c r="D304" s="165"/>
      <c r="E304" s="166">
        <v>1</v>
      </c>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315</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46"/>
      <c r="D305" s="247"/>
      <c r="E305" s="247"/>
      <c r="F305" s="247"/>
      <c r="G305" s="247"/>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295</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x14ac:dyDescent="0.2">
      <c r="A306" s="168" t="s">
        <v>285</v>
      </c>
      <c r="B306" s="169" t="s">
        <v>139</v>
      </c>
      <c r="C306" s="184" t="s">
        <v>140</v>
      </c>
      <c r="D306" s="170"/>
      <c r="E306" s="171"/>
      <c r="F306" s="172"/>
      <c r="G306" s="172">
        <f>SUMIF(AG307:AG322,"&lt;&gt;NOR",G307:G322)</f>
        <v>0</v>
      </c>
      <c r="H306" s="172"/>
      <c r="I306" s="172">
        <f>SUM(I307:I322)</f>
        <v>0</v>
      </c>
      <c r="J306" s="172"/>
      <c r="K306" s="172">
        <f>SUM(K307:K322)</f>
        <v>0</v>
      </c>
      <c r="L306" s="172"/>
      <c r="M306" s="172">
        <f>SUM(M307:M322)</f>
        <v>0</v>
      </c>
      <c r="N306" s="172"/>
      <c r="O306" s="172">
        <f>SUM(O307:O322)</f>
        <v>0</v>
      </c>
      <c r="P306" s="172"/>
      <c r="Q306" s="172">
        <f>SUM(Q307:Q322)</f>
        <v>0</v>
      </c>
      <c r="R306" s="172"/>
      <c r="S306" s="172"/>
      <c r="T306" s="173"/>
      <c r="U306" s="167"/>
      <c r="V306" s="167">
        <f>SUM(V307:V322)</f>
        <v>0</v>
      </c>
      <c r="W306" s="167"/>
      <c r="AG306" t="s">
        <v>286</v>
      </c>
    </row>
    <row r="307" spans="1:60" outlineLevel="1" x14ac:dyDescent="0.2">
      <c r="A307" s="174">
        <v>57</v>
      </c>
      <c r="B307" s="175" t="s">
        <v>3885</v>
      </c>
      <c r="C307" s="185" t="s">
        <v>3886</v>
      </c>
      <c r="D307" s="176" t="s">
        <v>856</v>
      </c>
      <c r="E307" s="177">
        <v>136</v>
      </c>
      <c r="F307" s="178"/>
      <c r="G307" s="179">
        <f>ROUND(E307*F307,2)</f>
        <v>0</v>
      </c>
      <c r="H307" s="178"/>
      <c r="I307" s="179">
        <f>ROUND(E307*H307,2)</f>
        <v>0</v>
      </c>
      <c r="J307" s="178"/>
      <c r="K307" s="179">
        <f>ROUND(E307*J307,2)</f>
        <v>0</v>
      </c>
      <c r="L307" s="179">
        <v>21</v>
      </c>
      <c r="M307" s="179">
        <f>G307*(1+L307/100)</f>
        <v>0</v>
      </c>
      <c r="N307" s="179">
        <v>0</v>
      </c>
      <c r="O307" s="179">
        <f>ROUND(E307*N307,2)</f>
        <v>0</v>
      </c>
      <c r="P307" s="179">
        <v>0</v>
      </c>
      <c r="Q307" s="179">
        <f>ROUND(E307*P307,2)</f>
        <v>0</v>
      </c>
      <c r="R307" s="179"/>
      <c r="S307" s="179" t="s">
        <v>322</v>
      </c>
      <c r="T307" s="180" t="s">
        <v>291</v>
      </c>
      <c r="U307" s="160">
        <v>0</v>
      </c>
      <c r="V307" s="160">
        <f>ROUND(E307*U307,2)</f>
        <v>0</v>
      </c>
      <c r="W307" s="160"/>
      <c r="X307" s="150"/>
      <c r="Y307" s="150"/>
      <c r="Z307" s="150"/>
      <c r="AA307" s="150"/>
      <c r="AB307" s="150"/>
      <c r="AC307" s="150"/>
      <c r="AD307" s="150"/>
      <c r="AE307" s="150"/>
      <c r="AF307" s="150"/>
      <c r="AG307" s="150" t="s">
        <v>472</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42"/>
      <c r="D308" s="243"/>
      <c r="E308" s="243"/>
      <c r="F308" s="243"/>
      <c r="G308" s="243"/>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295</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74">
        <v>58</v>
      </c>
      <c r="B309" s="175" t="s">
        <v>3887</v>
      </c>
      <c r="C309" s="185" t="s">
        <v>3888</v>
      </c>
      <c r="D309" s="176" t="s">
        <v>856</v>
      </c>
      <c r="E309" s="177">
        <v>3</v>
      </c>
      <c r="F309" s="178"/>
      <c r="G309" s="179">
        <f>ROUND(E309*F309,2)</f>
        <v>0</v>
      </c>
      <c r="H309" s="178"/>
      <c r="I309" s="179">
        <f>ROUND(E309*H309,2)</f>
        <v>0</v>
      </c>
      <c r="J309" s="178"/>
      <c r="K309" s="179">
        <f>ROUND(E309*J309,2)</f>
        <v>0</v>
      </c>
      <c r="L309" s="179">
        <v>21</v>
      </c>
      <c r="M309" s="179">
        <f>G309*(1+L309/100)</f>
        <v>0</v>
      </c>
      <c r="N309" s="179">
        <v>0</v>
      </c>
      <c r="O309" s="179">
        <f>ROUND(E309*N309,2)</f>
        <v>0</v>
      </c>
      <c r="P309" s="179">
        <v>0</v>
      </c>
      <c r="Q309" s="179">
        <f>ROUND(E309*P309,2)</f>
        <v>0</v>
      </c>
      <c r="R309" s="179"/>
      <c r="S309" s="179" t="s">
        <v>322</v>
      </c>
      <c r="T309" s="180" t="s">
        <v>291</v>
      </c>
      <c r="U309" s="160">
        <v>0</v>
      </c>
      <c r="V309" s="160">
        <f>ROUND(E309*U309,2)</f>
        <v>0</v>
      </c>
      <c r="W309" s="160"/>
      <c r="X309" s="150"/>
      <c r="Y309" s="150"/>
      <c r="Z309" s="150"/>
      <c r="AA309" s="150"/>
      <c r="AB309" s="150"/>
      <c r="AC309" s="150"/>
      <c r="AD309" s="150"/>
      <c r="AE309" s="150"/>
      <c r="AF309" s="150"/>
      <c r="AG309" s="150" t="s">
        <v>472</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42"/>
      <c r="D310" s="243"/>
      <c r="E310" s="243"/>
      <c r="F310" s="243"/>
      <c r="G310" s="243"/>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295</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74">
        <v>59</v>
      </c>
      <c r="B311" s="175" t="s">
        <v>3889</v>
      </c>
      <c r="C311" s="185" t="s">
        <v>3890</v>
      </c>
      <c r="D311" s="176" t="s">
        <v>856</v>
      </c>
      <c r="E311" s="177">
        <v>970</v>
      </c>
      <c r="F311" s="178"/>
      <c r="G311" s="179">
        <f>ROUND(E311*F311,2)</f>
        <v>0</v>
      </c>
      <c r="H311" s="178"/>
      <c r="I311" s="179">
        <f>ROUND(E311*H311,2)</f>
        <v>0</v>
      </c>
      <c r="J311" s="178"/>
      <c r="K311" s="179">
        <f>ROUND(E311*J311,2)</f>
        <v>0</v>
      </c>
      <c r="L311" s="179">
        <v>21</v>
      </c>
      <c r="M311" s="179">
        <f>G311*(1+L311/100)</f>
        <v>0</v>
      </c>
      <c r="N311" s="179">
        <v>0</v>
      </c>
      <c r="O311" s="179">
        <f>ROUND(E311*N311,2)</f>
        <v>0</v>
      </c>
      <c r="P311" s="179">
        <v>0</v>
      </c>
      <c r="Q311" s="179">
        <f>ROUND(E311*P311,2)</f>
        <v>0</v>
      </c>
      <c r="R311" s="179"/>
      <c r="S311" s="179" t="s">
        <v>322</v>
      </c>
      <c r="T311" s="180" t="s">
        <v>291</v>
      </c>
      <c r="U311" s="160">
        <v>0</v>
      </c>
      <c r="V311" s="160">
        <f>ROUND(E311*U311,2)</f>
        <v>0</v>
      </c>
      <c r="W311" s="160"/>
      <c r="X311" s="150"/>
      <c r="Y311" s="150"/>
      <c r="Z311" s="150"/>
      <c r="AA311" s="150"/>
      <c r="AB311" s="150"/>
      <c r="AC311" s="150"/>
      <c r="AD311" s="150"/>
      <c r="AE311" s="150"/>
      <c r="AF311" s="150"/>
      <c r="AG311" s="150" t="s">
        <v>472</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2"/>
      <c r="D312" s="243"/>
      <c r="E312" s="243"/>
      <c r="F312" s="243"/>
      <c r="G312" s="243"/>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295</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4">
        <v>60</v>
      </c>
      <c r="B313" s="175" t="s">
        <v>3891</v>
      </c>
      <c r="C313" s="185" t="s">
        <v>3892</v>
      </c>
      <c r="D313" s="176" t="s">
        <v>856</v>
      </c>
      <c r="E313" s="177">
        <v>6320</v>
      </c>
      <c r="F313" s="178"/>
      <c r="G313" s="179">
        <f>ROUND(E313*F313,2)</f>
        <v>0</v>
      </c>
      <c r="H313" s="178"/>
      <c r="I313" s="179">
        <f>ROUND(E313*H313,2)</f>
        <v>0</v>
      </c>
      <c r="J313" s="178"/>
      <c r="K313" s="179">
        <f>ROUND(E313*J313,2)</f>
        <v>0</v>
      </c>
      <c r="L313" s="179">
        <v>21</v>
      </c>
      <c r="M313" s="179">
        <f>G313*(1+L313/100)</f>
        <v>0</v>
      </c>
      <c r="N313" s="179">
        <v>0</v>
      </c>
      <c r="O313" s="179">
        <f>ROUND(E313*N313,2)</f>
        <v>0</v>
      </c>
      <c r="P313" s="179">
        <v>0</v>
      </c>
      <c r="Q313" s="179">
        <f>ROUND(E313*P313,2)</f>
        <v>0</v>
      </c>
      <c r="R313" s="179"/>
      <c r="S313" s="179" t="s">
        <v>322</v>
      </c>
      <c r="T313" s="180" t="s">
        <v>291</v>
      </c>
      <c r="U313" s="160">
        <v>0</v>
      </c>
      <c r="V313" s="160">
        <f>ROUND(E313*U313,2)</f>
        <v>0</v>
      </c>
      <c r="W313" s="160"/>
      <c r="X313" s="150"/>
      <c r="Y313" s="150"/>
      <c r="Z313" s="150"/>
      <c r="AA313" s="150"/>
      <c r="AB313" s="150"/>
      <c r="AC313" s="150"/>
      <c r="AD313" s="150"/>
      <c r="AE313" s="150"/>
      <c r="AF313" s="150"/>
      <c r="AG313" s="150" t="s">
        <v>472</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2"/>
      <c r="D314" s="243"/>
      <c r="E314" s="243"/>
      <c r="F314" s="243"/>
      <c r="G314" s="243"/>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295</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74">
        <v>61</v>
      </c>
      <c r="B315" s="175" t="s">
        <v>3893</v>
      </c>
      <c r="C315" s="185" t="s">
        <v>3894</v>
      </c>
      <c r="D315" s="176" t="s">
        <v>856</v>
      </c>
      <c r="E315" s="177">
        <v>180</v>
      </c>
      <c r="F315" s="178"/>
      <c r="G315" s="179">
        <f>ROUND(E315*F315,2)</f>
        <v>0</v>
      </c>
      <c r="H315" s="178"/>
      <c r="I315" s="179">
        <f>ROUND(E315*H315,2)</f>
        <v>0</v>
      </c>
      <c r="J315" s="178"/>
      <c r="K315" s="179">
        <f>ROUND(E315*J315,2)</f>
        <v>0</v>
      </c>
      <c r="L315" s="179">
        <v>21</v>
      </c>
      <c r="M315" s="179">
        <f>G315*(1+L315/100)</f>
        <v>0</v>
      </c>
      <c r="N315" s="179">
        <v>0</v>
      </c>
      <c r="O315" s="179">
        <f>ROUND(E315*N315,2)</f>
        <v>0</v>
      </c>
      <c r="P315" s="179">
        <v>0</v>
      </c>
      <c r="Q315" s="179">
        <f>ROUND(E315*P315,2)</f>
        <v>0</v>
      </c>
      <c r="R315" s="179"/>
      <c r="S315" s="179" t="s">
        <v>322</v>
      </c>
      <c r="T315" s="180" t="s">
        <v>291</v>
      </c>
      <c r="U315" s="160">
        <v>0</v>
      </c>
      <c r="V315" s="160">
        <f>ROUND(E315*U315,2)</f>
        <v>0</v>
      </c>
      <c r="W315" s="160"/>
      <c r="X315" s="150"/>
      <c r="Y315" s="150"/>
      <c r="Z315" s="150"/>
      <c r="AA315" s="150"/>
      <c r="AB315" s="150"/>
      <c r="AC315" s="150"/>
      <c r="AD315" s="150"/>
      <c r="AE315" s="150"/>
      <c r="AF315" s="150"/>
      <c r="AG315" s="150" t="s">
        <v>472</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2"/>
      <c r="D316" s="243"/>
      <c r="E316" s="243"/>
      <c r="F316" s="243"/>
      <c r="G316" s="243"/>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295</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74">
        <v>62</v>
      </c>
      <c r="B317" s="175" t="s">
        <v>3895</v>
      </c>
      <c r="C317" s="185" t="s">
        <v>3896</v>
      </c>
      <c r="D317" s="176" t="s">
        <v>856</v>
      </c>
      <c r="E317" s="177">
        <v>20</v>
      </c>
      <c r="F317" s="178"/>
      <c r="G317" s="179">
        <f>ROUND(E317*F317,2)</f>
        <v>0</v>
      </c>
      <c r="H317" s="178"/>
      <c r="I317" s="179">
        <f>ROUND(E317*H317,2)</f>
        <v>0</v>
      </c>
      <c r="J317" s="178"/>
      <c r="K317" s="179">
        <f>ROUND(E317*J317,2)</f>
        <v>0</v>
      </c>
      <c r="L317" s="179">
        <v>21</v>
      </c>
      <c r="M317" s="179">
        <f>G317*(1+L317/100)</f>
        <v>0</v>
      </c>
      <c r="N317" s="179">
        <v>0</v>
      </c>
      <c r="O317" s="179">
        <f>ROUND(E317*N317,2)</f>
        <v>0</v>
      </c>
      <c r="P317" s="179">
        <v>0</v>
      </c>
      <c r="Q317" s="179">
        <f>ROUND(E317*P317,2)</f>
        <v>0</v>
      </c>
      <c r="R317" s="179"/>
      <c r="S317" s="179" t="s">
        <v>322</v>
      </c>
      <c r="T317" s="180" t="s">
        <v>291</v>
      </c>
      <c r="U317" s="160">
        <v>0</v>
      </c>
      <c r="V317" s="160">
        <f>ROUND(E317*U317,2)</f>
        <v>0</v>
      </c>
      <c r="W317" s="160"/>
      <c r="X317" s="150"/>
      <c r="Y317" s="150"/>
      <c r="Z317" s="150"/>
      <c r="AA317" s="150"/>
      <c r="AB317" s="150"/>
      <c r="AC317" s="150"/>
      <c r="AD317" s="150"/>
      <c r="AE317" s="150"/>
      <c r="AF317" s="150"/>
      <c r="AG317" s="150" t="s">
        <v>472</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42"/>
      <c r="D318" s="243"/>
      <c r="E318" s="243"/>
      <c r="F318" s="243"/>
      <c r="G318" s="243"/>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295</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74">
        <v>63</v>
      </c>
      <c r="B319" s="175" t="s">
        <v>3897</v>
      </c>
      <c r="C319" s="185" t="s">
        <v>3898</v>
      </c>
      <c r="D319" s="176" t="s">
        <v>856</v>
      </c>
      <c r="E319" s="177">
        <v>1</v>
      </c>
      <c r="F319" s="178"/>
      <c r="G319" s="179">
        <f>ROUND(E319*F319,2)</f>
        <v>0</v>
      </c>
      <c r="H319" s="178"/>
      <c r="I319" s="179">
        <f>ROUND(E319*H319,2)</f>
        <v>0</v>
      </c>
      <c r="J319" s="178"/>
      <c r="K319" s="179">
        <f>ROUND(E319*J319,2)</f>
        <v>0</v>
      </c>
      <c r="L319" s="179">
        <v>21</v>
      </c>
      <c r="M319" s="179">
        <f>G319*(1+L319/100)</f>
        <v>0</v>
      </c>
      <c r="N319" s="179">
        <v>0</v>
      </c>
      <c r="O319" s="179">
        <f>ROUND(E319*N319,2)</f>
        <v>0</v>
      </c>
      <c r="P319" s="179">
        <v>0</v>
      </c>
      <c r="Q319" s="179">
        <f>ROUND(E319*P319,2)</f>
        <v>0</v>
      </c>
      <c r="R319" s="179"/>
      <c r="S319" s="179" t="s">
        <v>322</v>
      </c>
      <c r="T319" s="180" t="s">
        <v>291</v>
      </c>
      <c r="U319" s="160">
        <v>0</v>
      </c>
      <c r="V319" s="160">
        <f>ROUND(E319*U319,2)</f>
        <v>0</v>
      </c>
      <c r="W319" s="160"/>
      <c r="X319" s="150"/>
      <c r="Y319" s="150"/>
      <c r="Z319" s="150"/>
      <c r="AA319" s="150"/>
      <c r="AB319" s="150"/>
      <c r="AC319" s="150"/>
      <c r="AD319" s="150"/>
      <c r="AE319" s="150"/>
      <c r="AF319" s="150"/>
      <c r="AG319" s="150" t="s">
        <v>1746</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42"/>
      <c r="D320" s="243"/>
      <c r="E320" s="243"/>
      <c r="F320" s="243"/>
      <c r="G320" s="243"/>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295</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74">
        <v>64</v>
      </c>
      <c r="B321" s="175" t="s">
        <v>3899</v>
      </c>
      <c r="C321" s="185" t="s">
        <v>3900</v>
      </c>
      <c r="D321" s="176" t="s">
        <v>949</v>
      </c>
      <c r="E321" s="177">
        <v>15</v>
      </c>
      <c r="F321" s="178"/>
      <c r="G321" s="179">
        <f>ROUND(E321*F321,2)</f>
        <v>0</v>
      </c>
      <c r="H321" s="178"/>
      <c r="I321" s="179">
        <f>ROUND(E321*H321,2)</f>
        <v>0</v>
      </c>
      <c r="J321" s="178"/>
      <c r="K321" s="179">
        <f>ROUND(E321*J321,2)</f>
        <v>0</v>
      </c>
      <c r="L321" s="179">
        <v>21</v>
      </c>
      <c r="M321" s="179">
        <f>G321*(1+L321/100)</f>
        <v>0</v>
      </c>
      <c r="N321" s="179">
        <v>0</v>
      </c>
      <c r="O321" s="179">
        <f>ROUND(E321*N321,2)</f>
        <v>0</v>
      </c>
      <c r="P321" s="179">
        <v>0</v>
      </c>
      <c r="Q321" s="179">
        <f>ROUND(E321*P321,2)</f>
        <v>0</v>
      </c>
      <c r="R321" s="179"/>
      <c r="S321" s="179" t="s">
        <v>322</v>
      </c>
      <c r="T321" s="180" t="s">
        <v>291</v>
      </c>
      <c r="U321" s="160">
        <v>0</v>
      </c>
      <c r="V321" s="160">
        <f>ROUND(E321*U321,2)</f>
        <v>0</v>
      </c>
      <c r="W321" s="160"/>
      <c r="X321" s="150"/>
      <c r="Y321" s="150"/>
      <c r="Z321" s="150"/>
      <c r="AA321" s="150"/>
      <c r="AB321" s="150"/>
      <c r="AC321" s="150"/>
      <c r="AD321" s="150"/>
      <c r="AE321" s="150"/>
      <c r="AF321" s="150"/>
      <c r="AG321" s="150" t="s">
        <v>1746</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2"/>
      <c r="D322" s="243"/>
      <c r="E322" s="243"/>
      <c r="F322" s="243"/>
      <c r="G322" s="243"/>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295</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x14ac:dyDescent="0.2">
      <c r="A323" s="168" t="s">
        <v>285</v>
      </c>
      <c r="B323" s="169" t="s">
        <v>146</v>
      </c>
      <c r="C323" s="184" t="s">
        <v>147</v>
      </c>
      <c r="D323" s="170"/>
      <c r="E323" s="171"/>
      <c r="F323" s="172"/>
      <c r="G323" s="172">
        <f>SUMIF(AG324:AG347,"&lt;&gt;NOR",G324:G347)</f>
        <v>0</v>
      </c>
      <c r="H323" s="172"/>
      <c r="I323" s="172">
        <f>SUM(I324:I347)</f>
        <v>0</v>
      </c>
      <c r="J323" s="172"/>
      <c r="K323" s="172">
        <f>SUM(K324:K347)</f>
        <v>0</v>
      </c>
      <c r="L323" s="172"/>
      <c r="M323" s="172">
        <f>SUM(M324:M347)</f>
        <v>0</v>
      </c>
      <c r="N323" s="172"/>
      <c r="O323" s="172">
        <f>SUM(O324:O347)</f>
        <v>0</v>
      </c>
      <c r="P323" s="172"/>
      <c r="Q323" s="172">
        <f>SUM(Q324:Q347)</f>
        <v>0</v>
      </c>
      <c r="R323" s="172"/>
      <c r="S323" s="172"/>
      <c r="T323" s="173"/>
      <c r="U323" s="167"/>
      <c r="V323" s="167">
        <f>SUM(V324:V347)</f>
        <v>0</v>
      </c>
      <c r="W323" s="167"/>
      <c r="AG323" t="s">
        <v>286</v>
      </c>
    </row>
    <row r="324" spans="1:60" outlineLevel="1" x14ac:dyDescent="0.2">
      <c r="A324" s="174">
        <v>65</v>
      </c>
      <c r="B324" s="175" t="s">
        <v>3901</v>
      </c>
      <c r="C324" s="185" t="s">
        <v>3902</v>
      </c>
      <c r="D324" s="176" t="s">
        <v>856</v>
      </c>
      <c r="E324" s="177">
        <v>136</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322</v>
      </c>
      <c r="T324" s="180" t="s">
        <v>291</v>
      </c>
      <c r="U324" s="160">
        <v>0</v>
      </c>
      <c r="V324" s="160">
        <f>ROUND(E324*U324,2)</f>
        <v>0</v>
      </c>
      <c r="W324" s="160"/>
      <c r="X324" s="150"/>
      <c r="Y324" s="150"/>
      <c r="Z324" s="150"/>
      <c r="AA324" s="150"/>
      <c r="AB324" s="150"/>
      <c r="AC324" s="150"/>
      <c r="AD324" s="150"/>
      <c r="AE324" s="150"/>
      <c r="AF324" s="150"/>
      <c r="AG324" s="150" t="s">
        <v>472</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2"/>
      <c r="D325" s="243"/>
      <c r="E325" s="243"/>
      <c r="F325" s="243"/>
      <c r="G325" s="243"/>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295</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ht="33.75" outlineLevel="1" x14ac:dyDescent="0.2">
      <c r="A326" s="174">
        <v>66</v>
      </c>
      <c r="B326" s="175" t="s">
        <v>3903</v>
      </c>
      <c r="C326" s="185" t="s">
        <v>3904</v>
      </c>
      <c r="D326" s="176" t="s">
        <v>856</v>
      </c>
      <c r="E326" s="177">
        <v>1</v>
      </c>
      <c r="F326" s="178"/>
      <c r="G326" s="179">
        <f>ROUND(E326*F326,2)</f>
        <v>0</v>
      </c>
      <c r="H326" s="178"/>
      <c r="I326" s="179">
        <f>ROUND(E326*H326,2)</f>
        <v>0</v>
      </c>
      <c r="J326" s="178"/>
      <c r="K326" s="179">
        <f>ROUND(E326*J326,2)</f>
        <v>0</v>
      </c>
      <c r="L326" s="179">
        <v>21</v>
      </c>
      <c r="M326" s="179">
        <f>G326*(1+L326/100)</f>
        <v>0</v>
      </c>
      <c r="N326" s="179">
        <v>0</v>
      </c>
      <c r="O326" s="179">
        <f>ROUND(E326*N326,2)</f>
        <v>0</v>
      </c>
      <c r="P326" s="179">
        <v>0</v>
      </c>
      <c r="Q326" s="179">
        <f>ROUND(E326*P326,2)</f>
        <v>0</v>
      </c>
      <c r="R326" s="179"/>
      <c r="S326" s="179" t="s">
        <v>322</v>
      </c>
      <c r="T326" s="180" t="s">
        <v>291</v>
      </c>
      <c r="U326" s="160">
        <v>0</v>
      </c>
      <c r="V326" s="160">
        <f>ROUND(E326*U326,2)</f>
        <v>0</v>
      </c>
      <c r="W326" s="160"/>
      <c r="X326" s="150"/>
      <c r="Y326" s="150"/>
      <c r="Z326" s="150"/>
      <c r="AA326" s="150"/>
      <c r="AB326" s="150"/>
      <c r="AC326" s="150"/>
      <c r="AD326" s="150"/>
      <c r="AE326" s="150"/>
      <c r="AF326" s="150"/>
      <c r="AG326" s="150" t="s">
        <v>472</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86" t="s">
        <v>820</v>
      </c>
      <c r="D327" s="165"/>
      <c r="E327" s="166"/>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315</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92</v>
      </c>
      <c r="D328" s="165"/>
      <c r="E328" s="166">
        <v>1</v>
      </c>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315</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6"/>
      <c r="D329" s="247"/>
      <c r="E329" s="247"/>
      <c r="F329" s="247"/>
      <c r="G329" s="247"/>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295</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74">
        <v>67</v>
      </c>
      <c r="B330" s="175" t="s">
        <v>3905</v>
      </c>
      <c r="C330" s="185" t="s">
        <v>3906</v>
      </c>
      <c r="D330" s="176" t="s">
        <v>856</v>
      </c>
      <c r="E330" s="177">
        <v>136</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322</v>
      </c>
      <c r="T330" s="180" t="s">
        <v>291</v>
      </c>
      <c r="U330" s="160">
        <v>0</v>
      </c>
      <c r="V330" s="160">
        <f>ROUND(E330*U330,2)</f>
        <v>0</v>
      </c>
      <c r="W330" s="160"/>
      <c r="X330" s="150"/>
      <c r="Y330" s="150"/>
      <c r="Z330" s="150"/>
      <c r="AA330" s="150"/>
      <c r="AB330" s="150"/>
      <c r="AC330" s="150"/>
      <c r="AD330" s="150"/>
      <c r="AE330" s="150"/>
      <c r="AF330" s="150"/>
      <c r="AG330" s="150" t="s">
        <v>1746</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2"/>
      <c r="D331" s="243"/>
      <c r="E331" s="243"/>
      <c r="F331" s="243"/>
      <c r="G331" s="243"/>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295</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74">
        <v>68</v>
      </c>
      <c r="B332" s="175" t="s">
        <v>3907</v>
      </c>
      <c r="C332" s="185" t="s">
        <v>3908</v>
      </c>
      <c r="D332" s="176" t="s">
        <v>856</v>
      </c>
      <c r="E332" s="177">
        <v>50</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322</v>
      </c>
      <c r="T332" s="180" t="s">
        <v>291</v>
      </c>
      <c r="U332" s="160">
        <v>0</v>
      </c>
      <c r="V332" s="160">
        <f>ROUND(E332*U332,2)</f>
        <v>0</v>
      </c>
      <c r="W332" s="160"/>
      <c r="X332" s="150"/>
      <c r="Y332" s="150"/>
      <c r="Z332" s="150"/>
      <c r="AA332" s="150"/>
      <c r="AB332" s="150"/>
      <c r="AC332" s="150"/>
      <c r="AD332" s="150"/>
      <c r="AE332" s="150"/>
      <c r="AF332" s="150"/>
      <c r="AG332" s="150" t="s">
        <v>1746</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2"/>
      <c r="D333" s="243"/>
      <c r="E333" s="243"/>
      <c r="F333" s="243"/>
      <c r="G333" s="243"/>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295</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69</v>
      </c>
      <c r="B334" s="175" t="s">
        <v>3909</v>
      </c>
      <c r="C334" s="185" t="s">
        <v>3910</v>
      </c>
      <c r="D334" s="176" t="s">
        <v>856</v>
      </c>
      <c r="E334" s="177">
        <v>136</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322</v>
      </c>
      <c r="T334" s="180" t="s">
        <v>291</v>
      </c>
      <c r="U334" s="160">
        <v>0</v>
      </c>
      <c r="V334" s="160">
        <f>ROUND(E334*U334,2)</f>
        <v>0</v>
      </c>
      <c r="W334" s="160"/>
      <c r="X334" s="150"/>
      <c r="Y334" s="150"/>
      <c r="Z334" s="150"/>
      <c r="AA334" s="150"/>
      <c r="AB334" s="150"/>
      <c r="AC334" s="150"/>
      <c r="AD334" s="150"/>
      <c r="AE334" s="150"/>
      <c r="AF334" s="150"/>
      <c r="AG334" s="150" t="s">
        <v>1746</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2"/>
      <c r="D335" s="243"/>
      <c r="E335" s="243"/>
      <c r="F335" s="243"/>
      <c r="G335" s="243"/>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295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4">
        <v>70</v>
      </c>
      <c r="B336" s="175" t="s">
        <v>3911</v>
      </c>
      <c r="C336" s="185" t="s">
        <v>3912</v>
      </c>
      <c r="D336" s="176" t="s">
        <v>856</v>
      </c>
      <c r="E336" s="177">
        <v>1</v>
      </c>
      <c r="F336" s="178"/>
      <c r="G336" s="179">
        <f>ROUND(E336*F336,2)</f>
        <v>0</v>
      </c>
      <c r="H336" s="178"/>
      <c r="I336" s="179">
        <f>ROUND(E336*H336,2)</f>
        <v>0</v>
      </c>
      <c r="J336" s="178"/>
      <c r="K336" s="179">
        <f>ROUND(E336*J336,2)</f>
        <v>0</v>
      </c>
      <c r="L336" s="179">
        <v>21</v>
      </c>
      <c r="M336" s="179">
        <f>G336*(1+L336/100)</f>
        <v>0</v>
      </c>
      <c r="N336" s="179">
        <v>0</v>
      </c>
      <c r="O336" s="179">
        <f>ROUND(E336*N336,2)</f>
        <v>0</v>
      </c>
      <c r="P336" s="179">
        <v>0</v>
      </c>
      <c r="Q336" s="179">
        <f>ROUND(E336*P336,2)</f>
        <v>0</v>
      </c>
      <c r="R336" s="179"/>
      <c r="S336" s="179" t="s">
        <v>322</v>
      </c>
      <c r="T336" s="180" t="s">
        <v>291</v>
      </c>
      <c r="U336" s="160">
        <v>0</v>
      </c>
      <c r="V336" s="160">
        <f>ROUND(E336*U336,2)</f>
        <v>0</v>
      </c>
      <c r="W336" s="160"/>
      <c r="X336" s="150"/>
      <c r="Y336" s="150"/>
      <c r="Z336" s="150"/>
      <c r="AA336" s="150"/>
      <c r="AB336" s="150"/>
      <c r="AC336" s="150"/>
      <c r="AD336" s="150"/>
      <c r="AE336" s="150"/>
      <c r="AF336" s="150"/>
      <c r="AG336" s="150" t="s">
        <v>1746</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2"/>
      <c r="D337" s="243"/>
      <c r="E337" s="243"/>
      <c r="F337" s="243"/>
      <c r="G337" s="243"/>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295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74">
        <v>71</v>
      </c>
      <c r="B338" s="175" t="s">
        <v>3913</v>
      </c>
      <c r="C338" s="185" t="s">
        <v>3914</v>
      </c>
      <c r="D338" s="176" t="s">
        <v>856</v>
      </c>
      <c r="E338" s="177">
        <v>1</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322</v>
      </c>
      <c r="T338" s="180" t="s">
        <v>291</v>
      </c>
      <c r="U338" s="160">
        <v>0</v>
      </c>
      <c r="V338" s="160">
        <f>ROUND(E338*U338,2)</f>
        <v>0</v>
      </c>
      <c r="W338" s="160"/>
      <c r="X338" s="150"/>
      <c r="Y338" s="150"/>
      <c r="Z338" s="150"/>
      <c r="AA338" s="150"/>
      <c r="AB338" s="150"/>
      <c r="AC338" s="150"/>
      <c r="AD338" s="150"/>
      <c r="AE338" s="150"/>
      <c r="AF338" s="150"/>
      <c r="AG338" s="150" t="s">
        <v>1746</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2"/>
      <c r="D339" s="243"/>
      <c r="E339" s="243"/>
      <c r="F339" s="243"/>
      <c r="G339" s="243"/>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295</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74">
        <v>72</v>
      </c>
      <c r="B340" s="175" t="s">
        <v>3915</v>
      </c>
      <c r="C340" s="185" t="s">
        <v>3916</v>
      </c>
      <c r="D340" s="176" t="s">
        <v>856</v>
      </c>
      <c r="E340" s="177">
        <v>1</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c r="S340" s="179" t="s">
        <v>322</v>
      </c>
      <c r="T340" s="180" t="s">
        <v>291</v>
      </c>
      <c r="U340" s="160">
        <v>0</v>
      </c>
      <c r="V340" s="160">
        <f>ROUND(E340*U340,2)</f>
        <v>0</v>
      </c>
      <c r="W340" s="160"/>
      <c r="X340" s="150"/>
      <c r="Y340" s="150"/>
      <c r="Z340" s="150"/>
      <c r="AA340" s="150"/>
      <c r="AB340" s="150"/>
      <c r="AC340" s="150"/>
      <c r="AD340" s="150"/>
      <c r="AE340" s="150"/>
      <c r="AF340" s="150"/>
      <c r="AG340" s="150" t="s">
        <v>1746</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2"/>
      <c r="D341" s="243"/>
      <c r="E341" s="243"/>
      <c r="F341" s="243"/>
      <c r="G341" s="243"/>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295</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73</v>
      </c>
      <c r="B342" s="175" t="s">
        <v>3917</v>
      </c>
      <c r="C342" s="185" t="s">
        <v>3918</v>
      </c>
      <c r="D342" s="176" t="s">
        <v>856</v>
      </c>
      <c r="E342" s="177">
        <v>1</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322</v>
      </c>
      <c r="T342" s="180" t="s">
        <v>291</v>
      </c>
      <c r="U342" s="160">
        <v>0</v>
      </c>
      <c r="V342" s="160">
        <f>ROUND(E342*U342,2)</f>
        <v>0</v>
      </c>
      <c r="W342" s="160"/>
      <c r="X342" s="150"/>
      <c r="Y342" s="150"/>
      <c r="Z342" s="150"/>
      <c r="AA342" s="150"/>
      <c r="AB342" s="150"/>
      <c r="AC342" s="150"/>
      <c r="AD342" s="150"/>
      <c r="AE342" s="150"/>
      <c r="AF342" s="150"/>
      <c r="AG342" s="150" t="s">
        <v>1746</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2"/>
      <c r="D343" s="243"/>
      <c r="E343" s="243"/>
      <c r="F343" s="243"/>
      <c r="G343" s="243"/>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295</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74">
        <v>74</v>
      </c>
      <c r="B344" s="175" t="s">
        <v>3919</v>
      </c>
      <c r="C344" s="185" t="s">
        <v>3585</v>
      </c>
      <c r="D344" s="176" t="s">
        <v>856</v>
      </c>
      <c r="E344" s="177">
        <v>1</v>
      </c>
      <c r="F344" s="178"/>
      <c r="G344" s="179">
        <f>ROUND(E344*F344,2)</f>
        <v>0</v>
      </c>
      <c r="H344" s="178"/>
      <c r="I344" s="179">
        <f>ROUND(E344*H344,2)</f>
        <v>0</v>
      </c>
      <c r="J344" s="178"/>
      <c r="K344" s="179">
        <f>ROUND(E344*J344,2)</f>
        <v>0</v>
      </c>
      <c r="L344" s="179">
        <v>21</v>
      </c>
      <c r="M344" s="179">
        <f>G344*(1+L344/100)</f>
        <v>0</v>
      </c>
      <c r="N344" s="179">
        <v>0</v>
      </c>
      <c r="O344" s="179">
        <f>ROUND(E344*N344,2)</f>
        <v>0</v>
      </c>
      <c r="P344" s="179">
        <v>0</v>
      </c>
      <c r="Q344" s="179">
        <f>ROUND(E344*P344,2)</f>
        <v>0</v>
      </c>
      <c r="R344" s="179"/>
      <c r="S344" s="179" t="s">
        <v>322</v>
      </c>
      <c r="T344" s="180" t="s">
        <v>291</v>
      </c>
      <c r="U344" s="160">
        <v>0</v>
      </c>
      <c r="V344" s="160">
        <f>ROUND(E344*U344,2)</f>
        <v>0</v>
      </c>
      <c r="W344" s="160"/>
      <c r="X344" s="150"/>
      <c r="Y344" s="150"/>
      <c r="Z344" s="150"/>
      <c r="AA344" s="150"/>
      <c r="AB344" s="150"/>
      <c r="AC344" s="150"/>
      <c r="AD344" s="150"/>
      <c r="AE344" s="150"/>
      <c r="AF344" s="150"/>
      <c r="AG344" s="150" t="s">
        <v>1746</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2"/>
      <c r="D345" s="243"/>
      <c r="E345" s="243"/>
      <c r="F345" s="243"/>
      <c r="G345" s="243"/>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295</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75</v>
      </c>
      <c r="B346" s="175" t="s">
        <v>3920</v>
      </c>
      <c r="C346" s="185" t="s">
        <v>3921</v>
      </c>
      <c r="D346" s="176" t="s">
        <v>856</v>
      </c>
      <c r="E346" s="177">
        <v>1</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322</v>
      </c>
      <c r="T346" s="180" t="s">
        <v>291</v>
      </c>
      <c r="U346" s="160">
        <v>0</v>
      </c>
      <c r="V346" s="160">
        <f>ROUND(E346*U346,2)</f>
        <v>0</v>
      </c>
      <c r="W346" s="160"/>
      <c r="X346" s="150"/>
      <c r="Y346" s="150"/>
      <c r="Z346" s="150"/>
      <c r="AA346" s="150"/>
      <c r="AB346" s="150"/>
      <c r="AC346" s="150"/>
      <c r="AD346" s="150"/>
      <c r="AE346" s="150"/>
      <c r="AF346" s="150"/>
      <c r="AG346" s="150" t="s">
        <v>1746</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2"/>
      <c r="D347" s="243"/>
      <c r="E347" s="243"/>
      <c r="F347" s="243"/>
      <c r="G347" s="243"/>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295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x14ac:dyDescent="0.2">
      <c r="A348" s="168" t="s">
        <v>285</v>
      </c>
      <c r="B348" s="169" t="s">
        <v>213</v>
      </c>
      <c r="C348" s="184" t="s">
        <v>214</v>
      </c>
      <c r="D348" s="170"/>
      <c r="E348" s="171"/>
      <c r="F348" s="172"/>
      <c r="G348" s="172">
        <f>SUMIF(AG349:AG353,"&lt;&gt;NOR",G349:G353)</f>
        <v>0</v>
      </c>
      <c r="H348" s="172"/>
      <c r="I348" s="172">
        <f>SUM(I349:I353)</f>
        <v>0</v>
      </c>
      <c r="J348" s="172"/>
      <c r="K348" s="172">
        <f>SUM(K349:K353)</f>
        <v>0</v>
      </c>
      <c r="L348" s="172"/>
      <c r="M348" s="172">
        <f>SUM(M349:M353)</f>
        <v>0</v>
      </c>
      <c r="N348" s="172"/>
      <c r="O348" s="172">
        <f>SUM(O349:O353)</f>
        <v>0</v>
      </c>
      <c r="P348" s="172"/>
      <c r="Q348" s="172">
        <f>SUM(Q349:Q353)</f>
        <v>0</v>
      </c>
      <c r="R348" s="172"/>
      <c r="S348" s="172"/>
      <c r="T348" s="173"/>
      <c r="U348" s="167"/>
      <c r="V348" s="167">
        <f>SUM(V349:V353)</f>
        <v>0</v>
      </c>
      <c r="W348" s="167"/>
      <c r="AG348" t="s">
        <v>286</v>
      </c>
    </row>
    <row r="349" spans="1:60" ht="33.75" outlineLevel="1" x14ac:dyDescent="0.2">
      <c r="A349" s="174">
        <v>76</v>
      </c>
      <c r="B349" s="175" t="s">
        <v>3922</v>
      </c>
      <c r="C349" s="185" t="s">
        <v>3923</v>
      </c>
      <c r="D349" s="176" t="s">
        <v>856</v>
      </c>
      <c r="E349" s="177">
        <v>1</v>
      </c>
      <c r="F349" s="178"/>
      <c r="G349" s="179">
        <f>ROUND(E349*F349,2)</f>
        <v>0</v>
      </c>
      <c r="H349" s="178"/>
      <c r="I349" s="179">
        <f>ROUND(E349*H349,2)</f>
        <v>0</v>
      </c>
      <c r="J349" s="178"/>
      <c r="K349" s="179">
        <f>ROUND(E349*J349,2)</f>
        <v>0</v>
      </c>
      <c r="L349" s="179">
        <v>21</v>
      </c>
      <c r="M349" s="179">
        <f>G349*(1+L349/100)</f>
        <v>0</v>
      </c>
      <c r="N349" s="179">
        <v>0</v>
      </c>
      <c r="O349" s="179">
        <f>ROUND(E349*N349,2)</f>
        <v>0</v>
      </c>
      <c r="P349" s="179">
        <v>0</v>
      </c>
      <c r="Q349" s="179">
        <f>ROUND(E349*P349,2)</f>
        <v>0</v>
      </c>
      <c r="R349" s="179"/>
      <c r="S349" s="179" t="s">
        <v>322</v>
      </c>
      <c r="T349" s="180" t="s">
        <v>291</v>
      </c>
      <c r="U349" s="160">
        <v>0</v>
      </c>
      <c r="V349" s="160">
        <f>ROUND(E349*U349,2)</f>
        <v>0</v>
      </c>
      <c r="W349" s="160"/>
      <c r="X349" s="150"/>
      <c r="Y349" s="150"/>
      <c r="Z349" s="150"/>
      <c r="AA349" s="150"/>
      <c r="AB349" s="150"/>
      <c r="AC349" s="150"/>
      <c r="AD349" s="150"/>
      <c r="AE349" s="150"/>
      <c r="AF349" s="150"/>
      <c r="AG349" s="150" t="s">
        <v>523</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44" t="s">
        <v>3924</v>
      </c>
      <c r="D350" s="245"/>
      <c r="E350" s="245"/>
      <c r="F350" s="245"/>
      <c r="G350" s="245"/>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294</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3925</v>
      </c>
      <c r="D351" s="165"/>
      <c r="E351" s="166"/>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315</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6" t="s">
        <v>92</v>
      </c>
      <c r="D352" s="165"/>
      <c r="E352" s="166">
        <v>1</v>
      </c>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315</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6"/>
      <c r="D353" s="247"/>
      <c r="E353" s="247"/>
      <c r="F353" s="247"/>
      <c r="G353" s="247"/>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295</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x14ac:dyDescent="0.2">
      <c r="A354" s="5"/>
      <c r="B354" s="6"/>
      <c r="C354" s="187"/>
      <c r="D354" s="8"/>
      <c r="E354" s="5"/>
      <c r="F354" s="5"/>
      <c r="G354" s="5"/>
      <c r="H354" s="5"/>
      <c r="I354" s="5"/>
      <c r="J354" s="5"/>
      <c r="K354" s="5"/>
      <c r="L354" s="5"/>
      <c r="M354" s="5"/>
      <c r="N354" s="5"/>
      <c r="O354" s="5"/>
      <c r="P354" s="5"/>
      <c r="Q354" s="5"/>
      <c r="R354" s="5"/>
      <c r="S354" s="5"/>
      <c r="T354" s="5"/>
      <c r="U354" s="5"/>
      <c r="V354" s="5"/>
      <c r="W354" s="5"/>
      <c r="AE354">
        <v>15</v>
      </c>
      <c r="AF354">
        <v>21</v>
      </c>
    </row>
    <row r="355" spans="1:60" x14ac:dyDescent="0.2">
      <c r="A355" s="153"/>
      <c r="B355" s="154" t="s">
        <v>29</v>
      </c>
      <c r="C355" s="188"/>
      <c r="D355" s="155"/>
      <c r="E355" s="156"/>
      <c r="F355" s="156"/>
      <c r="G355" s="183">
        <f>G8+G119+G155+G161+G173+G185+G306+G323+G348</f>
        <v>0</v>
      </c>
      <c r="H355" s="5"/>
      <c r="I355" s="5"/>
      <c r="J355" s="5"/>
      <c r="K355" s="5"/>
      <c r="L355" s="5"/>
      <c r="M355" s="5"/>
      <c r="N355" s="5"/>
      <c r="O355" s="5"/>
      <c r="P355" s="5"/>
      <c r="Q355" s="5"/>
      <c r="R355" s="5"/>
      <c r="S355" s="5"/>
      <c r="T355" s="5"/>
      <c r="U355" s="5"/>
      <c r="V355" s="5"/>
      <c r="W355" s="5"/>
      <c r="AE355">
        <f>SUMIF(L7:L353,AE354,G7:G353)</f>
        <v>0</v>
      </c>
      <c r="AF355">
        <f>SUMIF(L7:L353,AF354,G7:G353)</f>
        <v>0</v>
      </c>
      <c r="AG355" t="s">
        <v>336</v>
      </c>
    </row>
    <row r="356" spans="1:60" x14ac:dyDescent="0.2">
      <c r="A356" s="261" t="s">
        <v>1144</v>
      </c>
      <c r="B356" s="261"/>
      <c r="C356" s="187"/>
      <c r="D356" s="8"/>
      <c r="E356" s="5"/>
      <c r="F356" s="5"/>
      <c r="G356" s="5"/>
      <c r="H356" s="5"/>
      <c r="I356" s="5"/>
      <c r="J356" s="5"/>
      <c r="K356" s="5"/>
      <c r="L356" s="5"/>
      <c r="M356" s="5"/>
      <c r="N356" s="5"/>
      <c r="O356" s="5"/>
      <c r="P356" s="5"/>
      <c r="Q356" s="5"/>
      <c r="R356" s="5"/>
      <c r="S356" s="5"/>
      <c r="T356" s="5"/>
      <c r="U356" s="5"/>
      <c r="V356" s="5"/>
      <c r="W356" s="5"/>
    </row>
    <row r="357" spans="1:60" x14ac:dyDescent="0.2">
      <c r="A357" s="5"/>
      <c r="B357" s="6" t="s">
        <v>1145</v>
      </c>
      <c r="C357" s="187" t="s">
        <v>1146</v>
      </c>
      <c r="D357" s="8"/>
      <c r="E357" s="5"/>
      <c r="F357" s="5"/>
      <c r="G357" s="5"/>
      <c r="H357" s="5"/>
      <c r="I357" s="5"/>
      <c r="J357" s="5"/>
      <c r="K357" s="5"/>
      <c r="L357" s="5"/>
      <c r="M357" s="5"/>
      <c r="N357" s="5"/>
      <c r="O357" s="5"/>
      <c r="P357" s="5"/>
      <c r="Q357" s="5"/>
      <c r="R357" s="5"/>
      <c r="S357" s="5"/>
      <c r="T357" s="5"/>
      <c r="U357" s="5"/>
      <c r="V357" s="5"/>
      <c r="W357" s="5"/>
      <c r="AG357" t="s">
        <v>1147</v>
      </c>
    </row>
    <row r="358" spans="1:60" x14ac:dyDescent="0.2">
      <c r="A358" s="5"/>
      <c r="B358" s="6" t="s">
        <v>1148</v>
      </c>
      <c r="C358" s="187" t="s">
        <v>1149</v>
      </c>
      <c r="D358" s="8"/>
      <c r="E358" s="5"/>
      <c r="F358" s="5"/>
      <c r="G358" s="5"/>
      <c r="H358" s="5"/>
      <c r="I358" s="5"/>
      <c r="J358" s="5"/>
      <c r="K358" s="5"/>
      <c r="L358" s="5"/>
      <c r="M358" s="5"/>
      <c r="N358" s="5"/>
      <c r="O358" s="5"/>
      <c r="P358" s="5"/>
      <c r="Q358" s="5"/>
      <c r="R358" s="5"/>
      <c r="S358" s="5"/>
      <c r="T358" s="5"/>
      <c r="U358" s="5"/>
      <c r="V358" s="5"/>
      <c r="W358" s="5"/>
      <c r="AG358" t="s">
        <v>1150</v>
      </c>
    </row>
    <row r="359" spans="1:60" x14ac:dyDescent="0.2">
      <c r="A359" s="5"/>
      <c r="B359" s="6"/>
      <c r="C359" s="187" t="s">
        <v>1151</v>
      </c>
      <c r="D359" s="8"/>
      <c r="E359" s="5"/>
      <c r="F359" s="5"/>
      <c r="G359" s="5"/>
      <c r="H359" s="5"/>
      <c r="I359" s="5"/>
      <c r="J359" s="5"/>
      <c r="K359" s="5"/>
      <c r="L359" s="5"/>
      <c r="M359" s="5"/>
      <c r="N359" s="5"/>
      <c r="O359" s="5"/>
      <c r="P359" s="5"/>
      <c r="Q359" s="5"/>
      <c r="R359" s="5"/>
      <c r="S359" s="5"/>
      <c r="T359" s="5"/>
      <c r="U359" s="5"/>
      <c r="V359" s="5"/>
      <c r="W359" s="5"/>
      <c r="AG359" t="s">
        <v>1152</v>
      </c>
    </row>
    <row r="360" spans="1:60" x14ac:dyDescent="0.2">
      <c r="A360" s="5"/>
      <c r="B360" s="6"/>
      <c r="C360" s="187"/>
      <c r="D360" s="8"/>
      <c r="E360" s="5"/>
      <c r="F360" s="5"/>
      <c r="G360" s="5"/>
      <c r="H360" s="5"/>
      <c r="I360" s="5"/>
      <c r="J360" s="5"/>
      <c r="K360" s="5"/>
      <c r="L360" s="5"/>
      <c r="M360" s="5"/>
      <c r="N360" s="5"/>
      <c r="O360" s="5"/>
      <c r="P360" s="5"/>
      <c r="Q360" s="5"/>
      <c r="R360" s="5"/>
      <c r="S360" s="5"/>
      <c r="T360" s="5"/>
      <c r="U360" s="5"/>
      <c r="V360" s="5"/>
      <c r="W360" s="5"/>
    </row>
    <row r="361" spans="1:60" x14ac:dyDescent="0.2">
      <c r="C361" s="189"/>
      <c r="D361" s="141"/>
      <c r="AG361" t="s">
        <v>337</v>
      </c>
    </row>
    <row r="362" spans="1:60" x14ac:dyDescent="0.2">
      <c r="D362" s="141"/>
    </row>
    <row r="363" spans="1:60" x14ac:dyDescent="0.2">
      <c r="D363" s="141"/>
    </row>
    <row r="364" spans="1:60" x14ac:dyDescent="0.2">
      <c r="D364" s="141"/>
    </row>
    <row r="365" spans="1:60" x14ac:dyDescent="0.2">
      <c r="D365" s="141"/>
    </row>
    <row r="366" spans="1:60" x14ac:dyDescent="0.2">
      <c r="D366" s="141"/>
    </row>
    <row r="367" spans="1:60" x14ac:dyDescent="0.2">
      <c r="D367" s="141"/>
    </row>
    <row r="368" spans="1:60"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94">
    <mergeCell ref="A1:G1"/>
    <mergeCell ref="C2:G2"/>
    <mergeCell ref="C3:G3"/>
    <mergeCell ref="C4:G4"/>
    <mergeCell ref="A356:B356"/>
    <mergeCell ref="C13:G13"/>
    <mergeCell ref="C18:G18"/>
    <mergeCell ref="C23:G23"/>
    <mergeCell ref="C28:G28"/>
    <mergeCell ref="C33:G33"/>
    <mergeCell ref="C93:G93"/>
    <mergeCell ref="C38:G38"/>
    <mergeCell ref="C43:G43"/>
    <mergeCell ref="C48:G48"/>
    <mergeCell ref="C53:G53"/>
    <mergeCell ref="C58:G58"/>
    <mergeCell ref="C63:G63"/>
    <mergeCell ref="C68:G68"/>
    <mergeCell ref="C73:G73"/>
    <mergeCell ref="C78:G78"/>
    <mergeCell ref="C83:G83"/>
    <mergeCell ref="C88:G88"/>
    <mergeCell ref="C154:G154"/>
    <mergeCell ref="C98:G98"/>
    <mergeCell ref="C103:G103"/>
    <mergeCell ref="C108:G108"/>
    <mergeCell ref="C113:G113"/>
    <mergeCell ref="C118:G118"/>
    <mergeCell ref="C124:G124"/>
    <mergeCell ref="C129:G129"/>
    <mergeCell ref="C134:G134"/>
    <mergeCell ref="C139:G139"/>
    <mergeCell ref="C144:G144"/>
    <mergeCell ref="C149:G149"/>
    <mergeCell ref="C178:G178"/>
    <mergeCell ref="C160:G160"/>
    <mergeCell ref="C163:G163"/>
    <mergeCell ref="C164:G164"/>
    <mergeCell ref="C165:G165"/>
    <mergeCell ref="C166:G166"/>
    <mergeCell ref="C167:G167"/>
    <mergeCell ref="C168:G168"/>
    <mergeCell ref="C172:G172"/>
    <mergeCell ref="C175:G175"/>
    <mergeCell ref="C176:G176"/>
    <mergeCell ref="C177:G177"/>
    <mergeCell ref="C230:G230"/>
    <mergeCell ref="C179:G179"/>
    <mergeCell ref="C180:G180"/>
    <mergeCell ref="C184:G184"/>
    <mergeCell ref="C190:G190"/>
    <mergeCell ref="C195:G195"/>
    <mergeCell ref="C200:G200"/>
    <mergeCell ref="C205:G205"/>
    <mergeCell ref="C210:G210"/>
    <mergeCell ref="C215:G215"/>
    <mergeCell ref="C220:G220"/>
    <mergeCell ref="C225:G225"/>
    <mergeCell ref="C290:G290"/>
    <mergeCell ref="C235:G235"/>
    <mergeCell ref="C240:G240"/>
    <mergeCell ref="C245:G245"/>
    <mergeCell ref="C250:G250"/>
    <mergeCell ref="C255:G255"/>
    <mergeCell ref="C260:G260"/>
    <mergeCell ref="C265:G265"/>
    <mergeCell ref="C270:G270"/>
    <mergeCell ref="C275:G275"/>
    <mergeCell ref="C280:G280"/>
    <mergeCell ref="C285:G285"/>
    <mergeCell ref="C325:G325"/>
    <mergeCell ref="C295:G295"/>
    <mergeCell ref="C300:G300"/>
    <mergeCell ref="C305:G305"/>
    <mergeCell ref="C308:G308"/>
    <mergeCell ref="C310:G310"/>
    <mergeCell ref="C312:G312"/>
    <mergeCell ref="C314:G314"/>
    <mergeCell ref="C316:G316"/>
    <mergeCell ref="C318:G318"/>
    <mergeCell ref="C320:G320"/>
    <mergeCell ref="C322:G322"/>
    <mergeCell ref="C353:G353"/>
    <mergeCell ref="C329:G329"/>
    <mergeCell ref="C331:G331"/>
    <mergeCell ref="C333:G333"/>
    <mergeCell ref="C335:G335"/>
    <mergeCell ref="C337:G337"/>
    <mergeCell ref="C339:G339"/>
    <mergeCell ref="C341:G341"/>
    <mergeCell ref="C343:G343"/>
    <mergeCell ref="C345:G345"/>
    <mergeCell ref="C347:G347"/>
    <mergeCell ref="C350:G35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338</v>
      </c>
      <c r="B1" s="248"/>
      <c r="C1" s="248"/>
      <c r="D1" s="248"/>
      <c r="E1" s="248"/>
      <c r="F1" s="248"/>
      <c r="G1" s="248"/>
      <c r="AG1" t="s">
        <v>260</v>
      </c>
    </row>
    <row r="2" spans="1:60" ht="24.95" customHeight="1" x14ac:dyDescent="0.2">
      <c r="A2" s="142" t="s">
        <v>7</v>
      </c>
      <c r="B2" s="72" t="s">
        <v>43</v>
      </c>
      <c r="C2" s="249" t="s">
        <v>44</v>
      </c>
      <c r="D2" s="250"/>
      <c r="E2" s="250"/>
      <c r="F2" s="250"/>
      <c r="G2" s="251"/>
      <c r="AG2" t="s">
        <v>261</v>
      </c>
    </row>
    <row r="3" spans="1:60" ht="24.95" customHeight="1" x14ac:dyDescent="0.2">
      <c r="A3" s="142" t="s">
        <v>8</v>
      </c>
      <c r="B3" s="72" t="s">
        <v>75</v>
      </c>
      <c r="C3" s="249" t="s">
        <v>76</v>
      </c>
      <c r="D3" s="250"/>
      <c r="E3" s="250"/>
      <c r="F3" s="250"/>
      <c r="G3" s="251"/>
      <c r="AC3" s="89" t="s">
        <v>2943</v>
      </c>
      <c r="AG3" t="s">
        <v>263</v>
      </c>
    </row>
    <row r="4" spans="1:60" ht="24.95" customHeight="1" x14ac:dyDescent="0.2">
      <c r="A4" s="143" t="s">
        <v>9</v>
      </c>
      <c r="B4" s="144" t="s">
        <v>85</v>
      </c>
      <c r="C4" s="252" t="s">
        <v>86</v>
      </c>
      <c r="D4" s="253"/>
      <c r="E4" s="253"/>
      <c r="F4" s="253"/>
      <c r="G4" s="254"/>
      <c r="AG4" t="s">
        <v>264</v>
      </c>
    </row>
    <row r="5" spans="1:60" x14ac:dyDescent="0.2">
      <c r="D5" s="141"/>
    </row>
    <row r="6" spans="1:60" ht="38.25" x14ac:dyDescent="0.2">
      <c r="A6" s="146" t="s">
        <v>265</v>
      </c>
      <c r="B6" s="148" t="s">
        <v>266</v>
      </c>
      <c r="C6" s="148" t="s">
        <v>267</v>
      </c>
      <c r="D6" s="147" t="s">
        <v>268</v>
      </c>
      <c r="E6" s="146" t="s">
        <v>269</v>
      </c>
      <c r="F6" s="145" t="s">
        <v>270</v>
      </c>
      <c r="G6" s="146" t="s">
        <v>29</v>
      </c>
      <c r="H6" s="149" t="s">
        <v>30</v>
      </c>
      <c r="I6" s="149" t="s">
        <v>271</v>
      </c>
      <c r="J6" s="149" t="s">
        <v>31</v>
      </c>
      <c r="K6" s="149" t="s">
        <v>272</v>
      </c>
      <c r="L6" s="149" t="s">
        <v>273</v>
      </c>
      <c r="M6" s="149" t="s">
        <v>274</v>
      </c>
      <c r="N6" s="149" t="s">
        <v>275</v>
      </c>
      <c r="O6" s="149" t="s">
        <v>276</v>
      </c>
      <c r="P6" s="149" t="s">
        <v>277</v>
      </c>
      <c r="Q6" s="149" t="s">
        <v>278</v>
      </c>
      <c r="R6" s="149" t="s">
        <v>279</v>
      </c>
      <c r="S6" s="149" t="s">
        <v>280</v>
      </c>
      <c r="T6" s="149" t="s">
        <v>281</v>
      </c>
      <c r="U6" s="149" t="s">
        <v>282</v>
      </c>
      <c r="V6" s="149" t="s">
        <v>283</v>
      </c>
      <c r="W6" s="149" t="s">
        <v>284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285</v>
      </c>
      <c r="B8" s="169" t="s">
        <v>92</v>
      </c>
      <c r="C8" s="184" t="s">
        <v>95</v>
      </c>
      <c r="D8" s="170"/>
      <c r="E8" s="171"/>
      <c r="F8" s="172"/>
      <c r="G8" s="172">
        <f>SUMIF(AG9:AG116,"&lt;&gt;NOR",G9:G116)</f>
        <v>0</v>
      </c>
      <c r="H8" s="172"/>
      <c r="I8" s="172">
        <f>SUM(I9:I116)</f>
        <v>0</v>
      </c>
      <c r="J8" s="172"/>
      <c r="K8" s="172">
        <f>SUM(K9:K116)</f>
        <v>0</v>
      </c>
      <c r="L8" s="172"/>
      <c r="M8" s="172">
        <f>SUM(M9:M116)</f>
        <v>0</v>
      </c>
      <c r="N8" s="172"/>
      <c r="O8" s="172">
        <f>SUM(O9:O116)</f>
        <v>0</v>
      </c>
      <c r="P8" s="172"/>
      <c r="Q8" s="172">
        <f>SUM(Q9:Q116)</f>
        <v>0</v>
      </c>
      <c r="R8" s="172"/>
      <c r="S8" s="172"/>
      <c r="T8" s="173"/>
      <c r="U8" s="167"/>
      <c r="V8" s="167">
        <f>SUM(V9:V116)</f>
        <v>0</v>
      </c>
      <c r="W8" s="167"/>
      <c r="AG8" t="s">
        <v>286</v>
      </c>
    </row>
    <row r="9" spans="1:60" outlineLevel="1" x14ac:dyDescent="0.2">
      <c r="A9" s="174">
        <v>1</v>
      </c>
      <c r="B9" s="175" t="s">
        <v>3930</v>
      </c>
      <c r="C9" s="185" t="s">
        <v>3931</v>
      </c>
      <c r="D9" s="176" t="s">
        <v>856</v>
      </c>
      <c r="E9" s="177">
        <v>46</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322</v>
      </c>
      <c r="T9" s="180" t="s">
        <v>291</v>
      </c>
      <c r="U9" s="160">
        <v>0</v>
      </c>
      <c r="V9" s="160">
        <f>ROUND(E9*U9,2)</f>
        <v>0</v>
      </c>
      <c r="W9" s="160"/>
      <c r="X9" s="150"/>
      <c r="Y9" s="150"/>
      <c r="Z9" s="150"/>
      <c r="AA9" s="150"/>
      <c r="AB9" s="150"/>
      <c r="AC9" s="150"/>
      <c r="AD9" s="150"/>
      <c r="AE9" s="150"/>
      <c r="AF9" s="150"/>
      <c r="AG9" s="150" t="s">
        <v>472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3932</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1798</v>
      </c>
      <c r="D11" s="165"/>
      <c r="E11" s="166">
        <v>46</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295</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4">
        <v>2</v>
      </c>
      <c r="B13" s="175" t="s">
        <v>3933</v>
      </c>
      <c r="C13" s="185" t="s">
        <v>3934</v>
      </c>
      <c r="D13" s="176" t="s">
        <v>856</v>
      </c>
      <c r="E13" s="177">
        <v>23</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322</v>
      </c>
      <c r="T13" s="180" t="s">
        <v>291</v>
      </c>
      <c r="U13" s="160">
        <v>0</v>
      </c>
      <c r="V13" s="160">
        <f>ROUND(E13*U13,2)</f>
        <v>0</v>
      </c>
      <c r="W13" s="160"/>
      <c r="X13" s="150"/>
      <c r="Y13" s="150"/>
      <c r="Z13" s="150"/>
      <c r="AA13" s="150"/>
      <c r="AB13" s="150"/>
      <c r="AC13" s="150"/>
      <c r="AD13" s="150"/>
      <c r="AE13" s="150"/>
      <c r="AF13" s="150"/>
      <c r="AG13" s="150" t="s">
        <v>472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3932</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1741</v>
      </c>
      <c r="D15" s="165"/>
      <c r="E15" s="166">
        <v>23</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295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3</v>
      </c>
      <c r="B17" s="175" t="s">
        <v>3935</v>
      </c>
      <c r="C17" s="185" t="s">
        <v>3936</v>
      </c>
      <c r="D17" s="176" t="s">
        <v>856</v>
      </c>
      <c r="E17" s="177">
        <v>2</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322</v>
      </c>
      <c r="T17" s="180" t="s">
        <v>291</v>
      </c>
      <c r="U17" s="160">
        <v>0</v>
      </c>
      <c r="V17" s="160">
        <f>ROUND(E17*U17,2)</f>
        <v>0</v>
      </c>
      <c r="W17" s="160"/>
      <c r="X17" s="150"/>
      <c r="Y17" s="150"/>
      <c r="Z17" s="150"/>
      <c r="AA17" s="150"/>
      <c r="AB17" s="150"/>
      <c r="AC17" s="150"/>
      <c r="AD17" s="150"/>
      <c r="AE17" s="150"/>
      <c r="AF17" s="150"/>
      <c r="AG17" s="150" t="s">
        <v>472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3937</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105</v>
      </c>
      <c r="D19" s="165"/>
      <c r="E19" s="166">
        <v>2</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315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295</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4</v>
      </c>
      <c r="B21" s="175" t="s">
        <v>3938</v>
      </c>
      <c r="C21" s="185" t="s">
        <v>3939</v>
      </c>
      <c r="D21" s="176" t="s">
        <v>856</v>
      </c>
      <c r="E21" s="177">
        <v>2</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322</v>
      </c>
      <c r="T21" s="180" t="s">
        <v>291</v>
      </c>
      <c r="U21" s="160">
        <v>0</v>
      </c>
      <c r="V21" s="160">
        <f>ROUND(E21*U21,2)</f>
        <v>0</v>
      </c>
      <c r="W21" s="160"/>
      <c r="X21" s="150"/>
      <c r="Y21" s="150"/>
      <c r="Z21" s="150"/>
      <c r="AA21" s="150"/>
      <c r="AB21" s="150"/>
      <c r="AC21" s="150"/>
      <c r="AD21" s="150"/>
      <c r="AE21" s="150"/>
      <c r="AF21" s="150"/>
      <c r="AG21" s="150" t="s">
        <v>472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3937</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315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105</v>
      </c>
      <c r="D23" s="165"/>
      <c r="E23" s="166">
        <v>2</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295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5</v>
      </c>
      <c r="B25" s="175" t="s">
        <v>3940</v>
      </c>
      <c r="C25" s="185" t="s">
        <v>3941</v>
      </c>
      <c r="D25" s="176" t="s">
        <v>856</v>
      </c>
      <c r="E25" s="177">
        <v>2</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322</v>
      </c>
      <c r="T25" s="180" t="s">
        <v>291</v>
      </c>
      <c r="U25" s="160">
        <v>0</v>
      </c>
      <c r="V25" s="160">
        <f>ROUND(E25*U25,2)</f>
        <v>0</v>
      </c>
      <c r="W25" s="160"/>
      <c r="X25" s="150"/>
      <c r="Y25" s="150"/>
      <c r="Z25" s="150"/>
      <c r="AA25" s="150"/>
      <c r="AB25" s="150"/>
      <c r="AC25" s="150"/>
      <c r="AD25" s="150"/>
      <c r="AE25" s="150"/>
      <c r="AF25" s="150"/>
      <c r="AG25" s="150" t="s">
        <v>472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3937</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315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105</v>
      </c>
      <c r="D27" s="165"/>
      <c r="E27" s="166">
        <v>2</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315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295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6</v>
      </c>
      <c r="B29" s="175" t="s">
        <v>3942</v>
      </c>
      <c r="C29" s="185" t="s">
        <v>3943</v>
      </c>
      <c r="D29" s="176" t="s">
        <v>1187</v>
      </c>
      <c r="E29" s="177">
        <v>16</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322</v>
      </c>
      <c r="T29" s="180" t="s">
        <v>291</v>
      </c>
      <c r="U29" s="160">
        <v>0</v>
      </c>
      <c r="V29" s="160">
        <f>ROUND(E29*U29,2)</f>
        <v>0</v>
      </c>
      <c r="W29" s="160"/>
      <c r="X29" s="150"/>
      <c r="Y29" s="150"/>
      <c r="Z29" s="150"/>
      <c r="AA29" s="150"/>
      <c r="AB29" s="150"/>
      <c r="AC29" s="150"/>
      <c r="AD29" s="150"/>
      <c r="AE29" s="150"/>
      <c r="AF29" s="150"/>
      <c r="AG29" s="150" t="s">
        <v>472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3944</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315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1220</v>
      </c>
      <c r="D31" s="165"/>
      <c r="E31" s="166">
        <v>16</v>
      </c>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6"/>
      <c r="D32" s="247"/>
      <c r="E32" s="247"/>
      <c r="F32" s="247"/>
      <c r="G32" s="247"/>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295</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4">
        <v>7</v>
      </c>
      <c r="B33" s="175" t="s">
        <v>3945</v>
      </c>
      <c r="C33" s="185" t="s">
        <v>3946</v>
      </c>
      <c r="D33" s="176" t="s">
        <v>432</v>
      </c>
      <c r="E33" s="177">
        <v>1200</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322</v>
      </c>
      <c r="T33" s="180" t="s">
        <v>291</v>
      </c>
      <c r="U33" s="160">
        <v>0</v>
      </c>
      <c r="V33" s="160">
        <f>ROUND(E33*U33,2)</f>
        <v>0</v>
      </c>
      <c r="W33" s="160"/>
      <c r="X33" s="150"/>
      <c r="Y33" s="150"/>
      <c r="Z33" s="150"/>
      <c r="AA33" s="150"/>
      <c r="AB33" s="150"/>
      <c r="AC33" s="150"/>
      <c r="AD33" s="150"/>
      <c r="AE33" s="150"/>
      <c r="AF33" s="150"/>
      <c r="AG33" s="150" t="s">
        <v>472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3947</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315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3869</v>
      </c>
      <c r="D35" s="165"/>
      <c r="E35" s="166">
        <v>1200</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315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295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4">
        <v>8</v>
      </c>
      <c r="B37" s="175" t="s">
        <v>3948</v>
      </c>
      <c r="C37" s="185" t="s">
        <v>3949</v>
      </c>
      <c r="D37" s="176" t="s">
        <v>432</v>
      </c>
      <c r="E37" s="177">
        <v>480</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322</v>
      </c>
      <c r="T37" s="180" t="s">
        <v>291</v>
      </c>
      <c r="U37" s="160">
        <v>0</v>
      </c>
      <c r="V37" s="160">
        <f>ROUND(E37*U37,2)</f>
        <v>0</v>
      </c>
      <c r="W37" s="160"/>
      <c r="X37" s="150"/>
      <c r="Y37" s="150"/>
      <c r="Z37" s="150"/>
      <c r="AA37" s="150"/>
      <c r="AB37" s="150"/>
      <c r="AC37" s="150"/>
      <c r="AD37" s="150"/>
      <c r="AE37" s="150"/>
      <c r="AF37" s="150"/>
      <c r="AG37" s="150" t="s">
        <v>472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3950</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3951</v>
      </c>
      <c r="D39" s="165"/>
      <c r="E39" s="166">
        <v>480</v>
      </c>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6"/>
      <c r="D40" s="247"/>
      <c r="E40" s="247"/>
      <c r="F40" s="247"/>
      <c r="G40" s="247"/>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295</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4">
        <v>9</v>
      </c>
      <c r="B41" s="175" t="s">
        <v>3952</v>
      </c>
      <c r="C41" s="185" t="s">
        <v>3953</v>
      </c>
      <c r="D41" s="176" t="s">
        <v>856</v>
      </c>
      <c r="E41" s="177">
        <v>12</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322</v>
      </c>
      <c r="T41" s="180" t="s">
        <v>291</v>
      </c>
      <c r="U41" s="160">
        <v>0</v>
      </c>
      <c r="V41" s="160">
        <f>ROUND(E41*U41,2)</f>
        <v>0</v>
      </c>
      <c r="W41" s="160"/>
      <c r="X41" s="150"/>
      <c r="Y41" s="150"/>
      <c r="Z41" s="150"/>
      <c r="AA41" s="150"/>
      <c r="AB41" s="150"/>
      <c r="AC41" s="150"/>
      <c r="AD41" s="150"/>
      <c r="AE41" s="150"/>
      <c r="AF41" s="150"/>
      <c r="AG41" s="150" t="s">
        <v>472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3932</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315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632</v>
      </c>
      <c r="D43" s="165"/>
      <c r="E43" s="166">
        <v>12</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295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10</v>
      </c>
      <c r="B45" s="175" t="s">
        <v>3954</v>
      </c>
      <c r="C45" s="185" t="s">
        <v>3955</v>
      </c>
      <c r="D45" s="176" t="s">
        <v>856</v>
      </c>
      <c r="E45" s="177">
        <v>48</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c r="S45" s="179" t="s">
        <v>322</v>
      </c>
      <c r="T45" s="180" t="s">
        <v>291</v>
      </c>
      <c r="U45" s="160">
        <v>0</v>
      </c>
      <c r="V45" s="160">
        <f>ROUND(E45*U45,2)</f>
        <v>0</v>
      </c>
      <c r="W45" s="160"/>
      <c r="X45" s="150"/>
      <c r="Y45" s="150"/>
      <c r="Z45" s="150"/>
      <c r="AA45" s="150"/>
      <c r="AB45" s="150"/>
      <c r="AC45" s="150"/>
      <c r="AD45" s="150"/>
      <c r="AE45" s="150"/>
      <c r="AF45" s="150"/>
      <c r="AG45" s="150" t="s">
        <v>472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3956</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3957</v>
      </c>
      <c r="D47" s="165"/>
      <c r="E47" s="166">
        <v>48</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295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11</v>
      </c>
      <c r="B49" s="175" t="s">
        <v>3958</v>
      </c>
      <c r="C49" s="185" t="s">
        <v>3959</v>
      </c>
      <c r="D49" s="176" t="s">
        <v>1187</v>
      </c>
      <c r="E49" s="177">
        <v>8</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322</v>
      </c>
      <c r="T49" s="180" t="s">
        <v>291</v>
      </c>
      <c r="U49" s="160">
        <v>0</v>
      </c>
      <c r="V49" s="160">
        <f>ROUND(E49*U49,2)</f>
        <v>0</v>
      </c>
      <c r="W49" s="160"/>
      <c r="X49" s="150"/>
      <c r="Y49" s="150"/>
      <c r="Z49" s="150"/>
      <c r="AA49" s="150"/>
      <c r="AB49" s="150"/>
      <c r="AC49" s="150"/>
      <c r="AD49" s="150"/>
      <c r="AE49" s="150"/>
      <c r="AF49" s="150"/>
      <c r="AG49" s="150" t="s">
        <v>472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3960</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315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139</v>
      </c>
      <c r="D51" s="165"/>
      <c r="E51" s="166">
        <v>8</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315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295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12</v>
      </c>
      <c r="B53" s="175" t="s">
        <v>3961</v>
      </c>
      <c r="C53" s="185" t="s">
        <v>3962</v>
      </c>
      <c r="D53" s="176" t="s">
        <v>1187</v>
      </c>
      <c r="E53" s="177">
        <v>8</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322</v>
      </c>
      <c r="T53" s="180" t="s">
        <v>291</v>
      </c>
      <c r="U53" s="160">
        <v>0</v>
      </c>
      <c r="V53" s="160">
        <f>ROUND(E53*U53,2)</f>
        <v>0</v>
      </c>
      <c r="W53" s="160"/>
      <c r="X53" s="150"/>
      <c r="Y53" s="150"/>
      <c r="Z53" s="150"/>
      <c r="AA53" s="150"/>
      <c r="AB53" s="150"/>
      <c r="AC53" s="150"/>
      <c r="AD53" s="150"/>
      <c r="AE53" s="150"/>
      <c r="AF53" s="150"/>
      <c r="AG53" s="150" t="s">
        <v>472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3956</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315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139</v>
      </c>
      <c r="D55" s="165"/>
      <c r="E55" s="166">
        <v>8</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315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295</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4">
        <v>13</v>
      </c>
      <c r="B57" s="175" t="s">
        <v>3963</v>
      </c>
      <c r="C57" s="185" t="s">
        <v>3964</v>
      </c>
      <c r="D57" s="176" t="s">
        <v>1187</v>
      </c>
      <c r="E57" s="177">
        <v>8</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322</v>
      </c>
      <c r="T57" s="180" t="s">
        <v>291</v>
      </c>
      <c r="U57" s="160">
        <v>0</v>
      </c>
      <c r="V57" s="160">
        <f>ROUND(E57*U57,2)</f>
        <v>0</v>
      </c>
      <c r="W57" s="160"/>
      <c r="X57" s="150"/>
      <c r="Y57" s="150"/>
      <c r="Z57" s="150"/>
      <c r="AA57" s="150"/>
      <c r="AB57" s="150"/>
      <c r="AC57" s="150"/>
      <c r="AD57" s="150"/>
      <c r="AE57" s="150"/>
      <c r="AF57" s="150"/>
      <c r="AG57" s="150" t="s">
        <v>472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3960</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139</v>
      </c>
      <c r="D59" s="165"/>
      <c r="E59" s="166">
        <v>8</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315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295</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2.5" outlineLevel="1" x14ac:dyDescent="0.2">
      <c r="A61" s="174">
        <v>14</v>
      </c>
      <c r="B61" s="175" t="s">
        <v>3965</v>
      </c>
      <c r="C61" s="185" t="s">
        <v>3966</v>
      </c>
      <c r="D61" s="176" t="s">
        <v>432</v>
      </c>
      <c r="E61" s="177">
        <v>20</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322</v>
      </c>
      <c r="T61" s="180" t="s">
        <v>291</v>
      </c>
      <c r="U61" s="160">
        <v>0</v>
      </c>
      <c r="V61" s="160">
        <f>ROUND(E61*U61,2)</f>
        <v>0</v>
      </c>
      <c r="W61" s="160"/>
      <c r="X61" s="150"/>
      <c r="Y61" s="150"/>
      <c r="Z61" s="150"/>
      <c r="AA61" s="150"/>
      <c r="AB61" s="150"/>
      <c r="AC61" s="150"/>
      <c r="AD61" s="150"/>
      <c r="AE61" s="150"/>
      <c r="AF61" s="150"/>
      <c r="AG61" s="150" t="s">
        <v>472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3967</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477</v>
      </c>
      <c r="D63" s="165"/>
      <c r="E63" s="166">
        <v>20</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295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15</v>
      </c>
      <c r="B65" s="175" t="s">
        <v>3968</v>
      </c>
      <c r="C65" s="185" t="s">
        <v>3969</v>
      </c>
      <c r="D65" s="176" t="s">
        <v>856</v>
      </c>
      <c r="E65" s="177">
        <v>4</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322</v>
      </c>
      <c r="T65" s="180" t="s">
        <v>291</v>
      </c>
      <c r="U65" s="160">
        <v>0</v>
      </c>
      <c r="V65" s="160">
        <f>ROUND(E65*U65,2)</f>
        <v>0</v>
      </c>
      <c r="W65" s="160"/>
      <c r="X65" s="150"/>
      <c r="Y65" s="150"/>
      <c r="Z65" s="150"/>
      <c r="AA65" s="150"/>
      <c r="AB65" s="150"/>
      <c r="AC65" s="150"/>
      <c r="AD65" s="150"/>
      <c r="AE65" s="150"/>
      <c r="AF65" s="150"/>
      <c r="AG65" s="150" t="s">
        <v>472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3970</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315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124</v>
      </c>
      <c r="D67" s="165"/>
      <c r="E67" s="166">
        <v>4</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295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16</v>
      </c>
      <c r="B69" s="175" t="s">
        <v>3971</v>
      </c>
      <c r="C69" s="185" t="s">
        <v>3972</v>
      </c>
      <c r="D69" s="176" t="s">
        <v>856</v>
      </c>
      <c r="E69" s="177">
        <v>46</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322</v>
      </c>
      <c r="T69" s="180" t="s">
        <v>291</v>
      </c>
      <c r="U69" s="160">
        <v>0</v>
      </c>
      <c r="V69" s="160">
        <f>ROUND(E69*U69,2)</f>
        <v>0</v>
      </c>
      <c r="W69" s="160"/>
      <c r="X69" s="150"/>
      <c r="Y69" s="150"/>
      <c r="Z69" s="150"/>
      <c r="AA69" s="150"/>
      <c r="AB69" s="150"/>
      <c r="AC69" s="150"/>
      <c r="AD69" s="150"/>
      <c r="AE69" s="150"/>
      <c r="AF69" s="150"/>
      <c r="AG69" s="150" t="s">
        <v>1746</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3932</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315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1798</v>
      </c>
      <c r="D71" s="165"/>
      <c r="E71" s="166">
        <v>46</v>
      </c>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315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6"/>
      <c r="D72" s="247"/>
      <c r="E72" s="247"/>
      <c r="F72" s="247"/>
      <c r="G72" s="247"/>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295</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4">
        <v>17</v>
      </c>
      <c r="B73" s="175" t="s">
        <v>3973</v>
      </c>
      <c r="C73" s="185" t="s">
        <v>3974</v>
      </c>
      <c r="D73" s="176" t="s">
        <v>432</v>
      </c>
      <c r="E73" s="177">
        <v>460</v>
      </c>
      <c r="F73" s="178"/>
      <c r="G73" s="179">
        <f>ROUND(E73*F73,2)</f>
        <v>0</v>
      </c>
      <c r="H73" s="178"/>
      <c r="I73" s="179">
        <f>ROUND(E73*H73,2)</f>
        <v>0</v>
      </c>
      <c r="J73" s="178"/>
      <c r="K73" s="179">
        <f>ROUND(E73*J73,2)</f>
        <v>0</v>
      </c>
      <c r="L73" s="179">
        <v>21</v>
      </c>
      <c r="M73" s="179">
        <f>G73*(1+L73/100)</f>
        <v>0</v>
      </c>
      <c r="N73" s="179">
        <v>0</v>
      </c>
      <c r="O73" s="179">
        <f>ROUND(E73*N73,2)</f>
        <v>0</v>
      </c>
      <c r="P73" s="179">
        <v>0</v>
      </c>
      <c r="Q73" s="179">
        <f>ROUND(E73*P73,2)</f>
        <v>0</v>
      </c>
      <c r="R73" s="179"/>
      <c r="S73" s="179" t="s">
        <v>322</v>
      </c>
      <c r="T73" s="180" t="s">
        <v>291</v>
      </c>
      <c r="U73" s="160">
        <v>0</v>
      </c>
      <c r="V73" s="160">
        <f>ROUND(E73*U73,2)</f>
        <v>0</v>
      </c>
      <c r="W73" s="160"/>
      <c r="X73" s="150"/>
      <c r="Y73" s="150"/>
      <c r="Z73" s="150"/>
      <c r="AA73" s="150"/>
      <c r="AB73" s="150"/>
      <c r="AC73" s="150"/>
      <c r="AD73" s="150"/>
      <c r="AE73" s="150"/>
      <c r="AF73" s="150"/>
      <c r="AG73" s="150" t="s">
        <v>1746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3975</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315</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3976</v>
      </c>
      <c r="D75" s="165"/>
      <c r="E75" s="166">
        <v>460</v>
      </c>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315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6"/>
      <c r="D76" s="247"/>
      <c r="E76" s="247"/>
      <c r="F76" s="247"/>
      <c r="G76" s="247"/>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295</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18</v>
      </c>
      <c r="B77" s="175" t="s">
        <v>3977</v>
      </c>
      <c r="C77" s="185" t="s">
        <v>3978</v>
      </c>
      <c r="D77" s="176" t="s">
        <v>856</v>
      </c>
      <c r="E77" s="177">
        <v>12</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322</v>
      </c>
      <c r="T77" s="180" t="s">
        <v>291</v>
      </c>
      <c r="U77" s="160">
        <v>0</v>
      </c>
      <c r="V77" s="160">
        <f>ROUND(E77*U77,2)</f>
        <v>0</v>
      </c>
      <c r="W77" s="160"/>
      <c r="X77" s="150"/>
      <c r="Y77" s="150"/>
      <c r="Z77" s="150"/>
      <c r="AA77" s="150"/>
      <c r="AB77" s="150"/>
      <c r="AC77" s="150"/>
      <c r="AD77" s="150"/>
      <c r="AE77" s="150"/>
      <c r="AF77" s="150"/>
      <c r="AG77" s="150" t="s">
        <v>1746</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3932</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632</v>
      </c>
      <c r="D79" s="165"/>
      <c r="E79" s="166">
        <v>12</v>
      </c>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315</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6"/>
      <c r="D80" s="247"/>
      <c r="E80" s="247"/>
      <c r="F80" s="247"/>
      <c r="G80" s="247"/>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295</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19</v>
      </c>
      <c r="B81" s="175" t="s">
        <v>3979</v>
      </c>
      <c r="C81" s="185" t="s">
        <v>3980</v>
      </c>
      <c r="D81" s="176" t="s">
        <v>3070</v>
      </c>
      <c r="E81" s="177">
        <v>1</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322</v>
      </c>
      <c r="T81" s="180" t="s">
        <v>291</v>
      </c>
      <c r="U81" s="160">
        <v>0</v>
      </c>
      <c r="V81" s="160">
        <f>ROUND(E81*U81,2)</f>
        <v>0</v>
      </c>
      <c r="W81" s="160"/>
      <c r="X81" s="150"/>
      <c r="Y81" s="150"/>
      <c r="Z81" s="150"/>
      <c r="AA81" s="150"/>
      <c r="AB81" s="150"/>
      <c r="AC81" s="150"/>
      <c r="AD81" s="150"/>
      <c r="AE81" s="150"/>
      <c r="AF81" s="150"/>
      <c r="AG81" s="150" t="s">
        <v>1746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3981</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92</v>
      </c>
      <c r="D83" s="165"/>
      <c r="E83" s="166">
        <v>1</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6"/>
      <c r="D84" s="247"/>
      <c r="E84" s="247"/>
      <c r="F84" s="247"/>
      <c r="G84" s="247"/>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295</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20</v>
      </c>
      <c r="B85" s="175" t="s">
        <v>3982</v>
      </c>
      <c r="C85" s="185" t="s">
        <v>3983</v>
      </c>
      <c r="D85" s="176" t="s">
        <v>3070</v>
      </c>
      <c r="E85" s="177">
        <v>1</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322</v>
      </c>
      <c r="T85" s="180" t="s">
        <v>291</v>
      </c>
      <c r="U85" s="160">
        <v>0</v>
      </c>
      <c r="V85" s="160">
        <f>ROUND(E85*U85,2)</f>
        <v>0</v>
      </c>
      <c r="W85" s="160"/>
      <c r="X85" s="150"/>
      <c r="Y85" s="150"/>
      <c r="Z85" s="150"/>
      <c r="AA85" s="150"/>
      <c r="AB85" s="150"/>
      <c r="AC85" s="150"/>
      <c r="AD85" s="150"/>
      <c r="AE85" s="150"/>
      <c r="AF85" s="150"/>
      <c r="AG85" s="150" t="s">
        <v>1746</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3981</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92</v>
      </c>
      <c r="D87" s="165"/>
      <c r="E87" s="166">
        <v>1</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295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21</v>
      </c>
      <c r="B89" s="175" t="s">
        <v>3984</v>
      </c>
      <c r="C89" s="185" t="s">
        <v>3985</v>
      </c>
      <c r="D89" s="176" t="s">
        <v>3070</v>
      </c>
      <c r="E89" s="177">
        <v>1</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322</v>
      </c>
      <c r="T89" s="180" t="s">
        <v>291</v>
      </c>
      <c r="U89" s="160">
        <v>0</v>
      </c>
      <c r="V89" s="160">
        <f>ROUND(E89*U89,2)</f>
        <v>0</v>
      </c>
      <c r="W89" s="160"/>
      <c r="X89" s="150"/>
      <c r="Y89" s="150"/>
      <c r="Z89" s="150"/>
      <c r="AA89" s="150"/>
      <c r="AB89" s="150"/>
      <c r="AC89" s="150"/>
      <c r="AD89" s="150"/>
      <c r="AE89" s="150"/>
      <c r="AF89" s="150"/>
      <c r="AG89" s="150" t="s">
        <v>1746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3981</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315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92</v>
      </c>
      <c r="D91" s="165"/>
      <c r="E91" s="166">
        <v>1</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315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6"/>
      <c r="D92" s="247"/>
      <c r="E92" s="247"/>
      <c r="F92" s="247"/>
      <c r="G92" s="247"/>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295</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22</v>
      </c>
      <c r="B93" s="175" t="s">
        <v>3986</v>
      </c>
      <c r="C93" s="185" t="s">
        <v>3987</v>
      </c>
      <c r="D93" s="176" t="s">
        <v>3070</v>
      </c>
      <c r="E93" s="177">
        <v>1</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322</v>
      </c>
      <c r="T93" s="180" t="s">
        <v>291</v>
      </c>
      <c r="U93" s="160">
        <v>0</v>
      </c>
      <c r="V93" s="160">
        <f>ROUND(E93*U93,2)</f>
        <v>0</v>
      </c>
      <c r="W93" s="160"/>
      <c r="X93" s="150"/>
      <c r="Y93" s="150"/>
      <c r="Z93" s="150"/>
      <c r="AA93" s="150"/>
      <c r="AB93" s="150"/>
      <c r="AC93" s="150"/>
      <c r="AD93" s="150"/>
      <c r="AE93" s="150"/>
      <c r="AF93" s="150"/>
      <c r="AG93" s="150" t="s">
        <v>1746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3956</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92</v>
      </c>
      <c r="D95" s="165"/>
      <c r="E95" s="166">
        <v>1</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315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6"/>
      <c r="D96" s="247"/>
      <c r="E96" s="247"/>
      <c r="F96" s="247"/>
      <c r="G96" s="247"/>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295</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4">
        <v>23</v>
      </c>
      <c r="B97" s="175" t="s">
        <v>3988</v>
      </c>
      <c r="C97" s="185" t="s">
        <v>3989</v>
      </c>
      <c r="D97" s="176" t="s">
        <v>856</v>
      </c>
      <c r="E97" s="177">
        <v>23</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322</v>
      </c>
      <c r="T97" s="180" t="s">
        <v>291</v>
      </c>
      <c r="U97" s="160">
        <v>0</v>
      </c>
      <c r="V97" s="160">
        <f>ROUND(E97*U97,2)</f>
        <v>0</v>
      </c>
      <c r="W97" s="160"/>
      <c r="X97" s="150"/>
      <c r="Y97" s="150"/>
      <c r="Z97" s="150"/>
      <c r="AA97" s="150"/>
      <c r="AB97" s="150"/>
      <c r="AC97" s="150"/>
      <c r="AD97" s="150"/>
      <c r="AE97" s="150"/>
      <c r="AF97" s="150"/>
      <c r="AG97" s="150" t="s">
        <v>1746</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3990</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1741</v>
      </c>
      <c r="D99" s="165"/>
      <c r="E99" s="166">
        <v>23</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295</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4">
        <v>24</v>
      </c>
      <c r="B101" s="175" t="s">
        <v>3991</v>
      </c>
      <c r="C101" s="185" t="s">
        <v>3992</v>
      </c>
      <c r="D101" s="176" t="s">
        <v>856</v>
      </c>
      <c r="E101" s="177">
        <v>1</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322</v>
      </c>
      <c r="T101" s="180" t="s">
        <v>291</v>
      </c>
      <c r="U101" s="160">
        <v>0</v>
      </c>
      <c r="V101" s="160">
        <f>ROUND(E101*U101,2)</f>
        <v>0</v>
      </c>
      <c r="W101" s="160"/>
      <c r="X101" s="150"/>
      <c r="Y101" s="150"/>
      <c r="Z101" s="150"/>
      <c r="AA101" s="150"/>
      <c r="AB101" s="150"/>
      <c r="AC101" s="150"/>
      <c r="AD101" s="150"/>
      <c r="AE101" s="150"/>
      <c r="AF101" s="150"/>
      <c r="AG101" s="150" t="s">
        <v>1746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3993</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92</v>
      </c>
      <c r="D103" s="165"/>
      <c r="E103" s="166">
        <v>1</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6"/>
      <c r="D104" s="247"/>
      <c r="E104" s="247"/>
      <c r="F104" s="247"/>
      <c r="G104" s="247"/>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295</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25</v>
      </c>
      <c r="B105" s="175" t="s">
        <v>3994</v>
      </c>
      <c r="C105" s="185" t="s">
        <v>3995</v>
      </c>
      <c r="D105" s="176" t="s">
        <v>856</v>
      </c>
      <c r="E105" s="177">
        <v>1</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c r="S105" s="179" t="s">
        <v>322</v>
      </c>
      <c r="T105" s="180" t="s">
        <v>291</v>
      </c>
      <c r="U105" s="160">
        <v>0</v>
      </c>
      <c r="V105" s="160">
        <f>ROUND(E105*U105,2)</f>
        <v>0</v>
      </c>
      <c r="W105" s="160"/>
      <c r="X105" s="150"/>
      <c r="Y105" s="150"/>
      <c r="Z105" s="150"/>
      <c r="AA105" s="150"/>
      <c r="AB105" s="150"/>
      <c r="AC105" s="150"/>
      <c r="AD105" s="150"/>
      <c r="AE105" s="150"/>
      <c r="AF105" s="150"/>
      <c r="AG105" s="150" t="s">
        <v>1746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3996</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315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92</v>
      </c>
      <c r="D107" s="165"/>
      <c r="E107" s="166">
        <v>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315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295</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26</v>
      </c>
      <c r="B109" s="175" t="s">
        <v>3997</v>
      </c>
      <c r="C109" s="185" t="s">
        <v>3998</v>
      </c>
      <c r="D109" s="176" t="s">
        <v>856</v>
      </c>
      <c r="E109" s="177">
        <v>48</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322</v>
      </c>
      <c r="T109" s="180" t="s">
        <v>291</v>
      </c>
      <c r="U109" s="160">
        <v>0</v>
      </c>
      <c r="V109" s="160">
        <f>ROUND(E109*U109,2)</f>
        <v>0</v>
      </c>
      <c r="W109" s="160"/>
      <c r="X109" s="150"/>
      <c r="Y109" s="150"/>
      <c r="Z109" s="150"/>
      <c r="AA109" s="150"/>
      <c r="AB109" s="150"/>
      <c r="AC109" s="150"/>
      <c r="AD109" s="150"/>
      <c r="AE109" s="150"/>
      <c r="AF109" s="150"/>
      <c r="AG109" s="150" t="s">
        <v>1746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3999</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315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3957</v>
      </c>
      <c r="D111" s="165"/>
      <c r="E111" s="166">
        <v>48</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315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6"/>
      <c r="D112" s="247"/>
      <c r="E112" s="247"/>
      <c r="F112" s="247"/>
      <c r="G112" s="247"/>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295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27</v>
      </c>
      <c r="B113" s="175" t="s">
        <v>4000</v>
      </c>
      <c r="C113" s="185" t="s">
        <v>4001</v>
      </c>
      <c r="D113" s="176" t="s">
        <v>432</v>
      </c>
      <c r="E113" s="177">
        <v>75</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322</v>
      </c>
      <c r="T113" s="180" t="s">
        <v>291</v>
      </c>
      <c r="U113" s="160">
        <v>0</v>
      </c>
      <c r="V113" s="160">
        <f>ROUND(E113*U113,2)</f>
        <v>0</v>
      </c>
      <c r="W113" s="160"/>
      <c r="X113" s="150"/>
      <c r="Y113" s="150"/>
      <c r="Z113" s="150"/>
      <c r="AA113" s="150"/>
      <c r="AB113" s="150"/>
      <c r="AC113" s="150"/>
      <c r="AD113" s="150"/>
      <c r="AE113" s="150"/>
      <c r="AF113" s="150"/>
      <c r="AG113" s="150" t="s">
        <v>1746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3932</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315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1824</v>
      </c>
      <c r="D115" s="165"/>
      <c r="E115" s="166">
        <v>75</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315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295</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x14ac:dyDescent="0.2">
      <c r="A117" s="168" t="s">
        <v>285</v>
      </c>
      <c r="B117" s="169" t="s">
        <v>105</v>
      </c>
      <c r="C117" s="184" t="s">
        <v>109</v>
      </c>
      <c r="D117" s="170"/>
      <c r="E117" s="171"/>
      <c r="F117" s="172"/>
      <c r="G117" s="172">
        <f>SUMIF(AG118:AG169,"&lt;&gt;NOR",G118:G169)</f>
        <v>0</v>
      </c>
      <c r="H117" s="172"/>
      <c r="I117" s="172">
        <f>SUM(I118:I169)</f>
        <v>0</v>
      </c>
      <c r="J117" s="172"/>
      <c r="K117" s="172">
        <f>SUM(K118:K169)</f>
        <v>0</v>
      </c>
      <c r="L117" s="172"/>
      <c r="M117" s="172">
        <f>SUM(M118:M169)</f>
        <v>0</v>
      </c>
      <c r="N117" s="172"/>
      <c r="O117" s="172">
        <f>SUM(O118:O169)</f>
        <v>0</v>
      </c>
      <c r="P117" s="172"/>
      <c r="Q117" s="172">
        <f>SUM(Q118:Q169)</f>
        <v>0</v>
      </c>
      <c r="R117" s="172"/>
      <c r="S117" s="172"/>
      <c r="T117" s="173"/>
      <c r="U117" s="167"/>
      <c r="V117" s="167">
        <f>SUM(V118:V169)</f>
        <v>0</v>
      </c>
      <c r="W117" s="167"/>
      <c r="AG117" t="s">
        <v>286</v>
      </c>
    </row>
    <row r="118" spans="1:60" outlineLevel="1" x14ac:dyDescent="0.2">
      <c r="A118" s="174">
        <v>28</v>
      </c>
      <c r="B118" s="175" t="s">
        <v>4002</v>
      </c>
      <c r="C118" s="185" t="s">
        <v>4003</v>
      </c>
      <c r="D118" s="176" t="s">
        <v>856</v>
      </c>
      <c r="E118" s="177">
        <v>47</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322</v>
      </c>
      <c r="T118" s="180" t="s">
        <v>291</v>
      </c>
      <c r="U118" s="160">
        <v>0</v>
      </c>
      <c r="V118" s="160">
        <f>ROUND(E118*U118,2)</f>
        <v>0</v>
      </c>
      <c r="W118" s="160"/>
      <c r="X118" s="150"/>
      <c r="Y118" s="150"/>
      <c r="Z118" s="150"/>
      <c r="AA118" s="150"/>
      <c r="AB118" s="150"/>
      <c r="AC118" s="150"/>
      <c r="AD118" s="150"/>
      <c r="AE118" s="150"/>
      <c r="AF118" s="150"/>
      <c r="AG118" s="150" t="s">
        <v>472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4004</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315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1800</v>
      </c>
      <c r="D120" s="165"/>
      <c r="E120" s="166">
        <v>47</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315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295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29</v>
      </c>
      <c r="B122" s="175" t="s">
        <v>4005</v>
      </c>
      <c r="C122" s="185" t="s">
        <v>4006</v>
      </c>
      <c r="D122" s="176" t="s">
        <v>856</v>
      </c>
      <c r="E122" s="177">
        <v>24</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322</v>
      </c>
      <c r="T122" s="180" t="s">
        <v>291</v>
      </c>
      <c r="U122" s="160">
        <v>0</v>
      </c>
      <c r="V122" s="160">
        <f>ROUND(E122*U122,2)</f>
        <v>0</v>
      </c>
      <c r="W122" s="160"/>
      <c r="X122" s="150"/>
      <c r="Y122" s="150"/>
      <c r="Z122" s="150"/>
      <c r="AA122" s="150"/>
      <c r="AB122" s="150"/>
      <c r="AC122" s="150"/>
      <c r="AD122" s="150"/>
      <c r="AE122" s="150"/>
      <c r="AF122" s="150"/>
      <c r="AG122" s="150" t="s">
        <v>472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4007</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690</v>
      </c>
      <c r="D124" s="165"/>
      <c r="E124" s="166">
        <v>24</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295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1" x14ac:dyDescent="0.2">
      <c r="A126" s="174">
        <v>30</v>
      </c>
      <c r="B126" s="175" t="s">
        <v>4008</v>
      </c>
      <c r="C126" s="185" t="s">
        <v>4009</v>
      </c>
      <c r="D126" s="176" t="s">
        <v>432</v>
      </c>
      <c r="E126" s="177">
        <v>940</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322</v>
      </c>
      <c r="T126" s="180" t="s">
        <v>291</v>
      </c>
      <c r="U126" s="160">
        <v>0</v>
      </c>
      <c r="V126" s="160">
        <f>ROUND(E126*U126,2)</f>
        <v>0</v>
      </c>
      <c r="W126" s="160"/>
      <c r="X126" s="150"/>
      <c r="Y126" s="150"/>
      <c r="Z126" s="150"/>
      <c r="AA126" s="150"/>
      <c r="AB126" s="150"/>
      <c r="AC126" s="150"/>
      <c r="AD126" s="150"/>
      <c r="AE126" s="150"/>
      <c r="AF126" s="150"/>
      <c r="AG126" s="150" t="s">
        <v>472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4010</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315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3539</v>
      </c>
      <c r="D128" s="165"/>
      <c r="E128" s="166">
        <v>940</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315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295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4">
        <v>31</v>
      </c>
      <c r="B130" s="175" t="s">
        <v>4011</v>
      </c>
      <c r="C130" s="185" t="s">
        <v>4012</v>
      </c>
      <c r="D130" s="176" t="s">
        <v>432</v>
      </c>
      <c r="E130" s="177">
        <v>80</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322</v>
      </c>
      <c r="T130" s="180" t="s">
        <v>291</v>
      </c>
      <c r="U130" s="160">
        <v>0</v>
      </c>
      <c r="V130" s="160">
        <f>ROUND(E130*U130,2)</f>
        <v>0</v>
      </c>
      <c r="W130" s="160"/>
      <c r="X130" s="150"/>
      <c r="Y130" s="150"/>
      <c r="Z130" s="150"/>
      <c r="AA130" s="150"/>
      <c r="AB130" s="150"/>
      <c r="AC130" s="150"/>
      <c r="AD130" s="150"/>
      <c r="AE130" s="150"/>
      <c r="AF130" s="150"/>
      <c r="AG130" s="150" t="s">
        <v>472</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4013</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3815</v>
      </c>
      <c r="D132" s="165"/>
      <c r="E132" s="166">
        <v>80</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6"/>
      <c r="D133" s="247"/>
      <c r="E133" s="247"/>
      <c r="F133" s="247"/>
      <c r="G133" s="247"/>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295</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32</v>
      </c>
      <c r="B134" s="175" t="s">
        <v>4014</v>
      </c>
      <c r="C134" s="185" t="s">
        <v>4015</v>
      </c>
      <c r="D134" s="176" t="s">
        <v>1187</v>
      </c>
      <c r="E134" s="177">
        <v>16</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322</v>
      </c>
      <c r="T134" s="180" t="s">
        <v>291</v>
      </c>
      <c r="U134" s="160">
        <v>0</v>
      </c>
      <c r="V134" s="160">
        <f>ROUND(E134*U134,2)</f>
        <v>0</v>
      </c>
      <c r="W134" s="160"/>
      <c r="X134" s="150"/>
      <c r="Y134" s="150"/>
      <c r="Z134" s="150"/>
      <c r="AA134" s="150"/>
      <c r="AB134" s="150"/>
      <c r="AC134" s="150"/>
      <c r="AD134" s="150"/>
      <c r="AE134" s="150"/>
      <c r="AF134" s="150"/>
      <c r="AG134" s="150" t="s">
        <v>472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3944</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315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1220</v>
      </c>
      <c r="D136" s="165"/>
      <c r="E136" s="166">
        <v>16</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295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33</v>
      </c>
      <c r="B138" s="175" t="s">
        <v>4016</v>
      </c>
      <c r="C138" s="185" t="s">
        <v>4017</v>
      </c>
      <c r="D138" s="176" t="s">
        <v>1187</v>
      </c>
      <c r="E138" s="177">
        <v>16</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322</v>
      </c>
      <c r="T138" s="180" t="s">
        <v>291</v>
      </c>
      <c r="U138" s="160">
        <v>0</v>
      </c>
      <c r="V138" s="160">
        <f>ROUND(E138*U138,2)</f>
        <v>0</v>
      </c>
      <c r="W138" s="160"/>
      <c r="X138" s="150"/>
      <c r="Y138" s="150"/>
      <c r="Z138" s="150"/>
      <c r="AA138" s="150"/>
      <c r="AB138" s="150"/>
      <c r="AC138" s="150"/>
      <c r="AD138" s="150"/>
      <c r="AE138" s="150"/>
      <c r="AF138" s="150"/>
      <c r="AG138" s="150" t="s">
        <v>472</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4018</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1220</v>
      </c>
      <c r="D140" s="165"/>
      <c r="E140" s="166">
        <v>16</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295</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34</v>
      </c>
      <c r="B142" s="175" t="s">
        <v>4019</v>
      </c>
      <c r="C142" s="185" t="s">
        <v>4020</v>
      </c>
      <c r="D142" s="176" t="s">
        <v>1187</v>
      </c>
      <c r="E142" s="177">
        <v>16</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322</v>
      </c>
      <c r="T142" s="180" t="s">
        <v>291</v>
      </c>
      <c r="U142" s="160">
        <v>0</v>
      </c>
      <c r="V142" s="160">
        <f>ROUND(E142*U142,2)</f>
        <v>0</v>
      </c>
      <c r="W142" s="160"/>
      <c r="X142" s="150"/>
      <c r="Y142" s="150"/>
      <c r="Z142" s="150"/>
      <c r="AA142" s="150"/>
      <c r="AB142" s="150"/>
      <c r="AC142" s="150"/>
      <c r="AD142" s="150"/>
      <c r="AE142" s="150"/>
      <c r="AF142" s="150"/>
      <c r="AG142" s="150" t="s">
        <v>472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4018</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1220</v>
      </c>
      <c r="D144" s="165"/>
      <c r="E144" s="166">
        <v>16</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315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295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35</v>
      </c>
      <c r="B146" s="175" t="s">
        <v>4021</v>
      </c>
      <c r="C146" s="185" t="s">
        <v>4022</v>
      </c>
      <c r="D146" s="176" t="s">
        <v>1187</v>
      </c>
      <c r="E146" s="177">
        <v>16</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322</v>
      </c>
      <c r="T146" s="180" t="s">
        <v>291</v>
      </c>
      <c r="U146" s="160">
        <v>0</v>
      </c>
      <c r="V146" s="160">
        <f>ROUND(E146*U146,2)</f>
        <v>0</v>
      </c>
      <c r="W146" s="160"/>
      <c r="X146" s="150"/>
      <c r="Y146" s="150"/>
      <c r="Z146" s="150"/>
      <c r="AA146" s="150"/>
      <c r="AB146" s="150"/>
      <c r="AC146" s="150"/>
      <c r="AD146" s="150"/>
      <c r="AE146" s="150"/>
      <c r="AF146" s="150"/>
      <c r="AG146" s="150" t="s">
        <v>472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4018</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1220</v>
      </c>
      <c r="D148" s="165"/>
      <c r="E148" s="166">
        <v>16</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295</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36</v>
      </c>
      <c r="B150" s="175" t="s">
        <v>4023</v>
      </c>
      <c r="C150" s="185" t="s">
        <v>4024</v>
      </c>
      <c r="D150" s="176" t="s">
        <v>1187</v>
      </c>
      <c r="E150" s="177">
        <v>16</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322</v>
      </c>
      <c r="T150" s="180" t="s">
        <v>291</v>
      </c>
      <c r="U150" s="160">
        <v>0</v>
      </c>
      <c r="V150" s="160">
        <f>ROUND(E150*U150,2)</f>
        <v>0</v>
      </c>
      <c r="W150" s="160"/>
      <c r="X150" s="150"/>
      <c r="Y150" s="150"/>
      <c r="Z150" s="150"/>
      <c r="AA150" s="150"/>
      <c r="AB150" s="150"/>
      <c r="AC150" s="150"/>
      <c r="AD150" s="150"/>
      <c r="AE150" s="150"/>
      <c r="AF150" s="150"/>
      <c r="AG150" s="150" t="s">
        <v>472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4018</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1220</v>
      </c>
      <c r="D152" s="165"/>
      <c r="E152" s="166">
        <v>16</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295</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ht="33.75" outlineLevel="1" x14ac:dyDescent="0.2">
      <c r="A154" s="174">
        <v>37</v>
      </c>
      <c r="B154" s="175" t="s">
        <v>4025</v>
      </c>
      <c r="C154" s="185" t="s">
        <v>4026</v>
      </c>
      <c r="D154" s="176" t="s">
        <v>856</v>
      </c>
      <c r="E154" s="177">
        <v>29</v>
      </c>
      <c r="F154" s="178"/>
      <c r="G154" s="179">
        <f>ROUND(E154*F154,2)</f>
        <v>0</v>
      </c>
      <c r="H154" s="178"/>
      <c r="I154" s="179">
        <f>ROUND(E154*H154,2)</f>
        <v>0</v>
      </c>
      <c r="J154" s="178"/>
      <c r="K154" s="179">
        <f>ROUND(E154*J154,2)</f>
        <v>0</v>
      </c>
      <c r="L154" s="179">
        <v>21</v>
      </c>
      <c r="M154" s="179">
        <f>G154*(1+L154/100)</f>
        <v>0</v>
      </c>
      <c r="N154" s="179">
        <v>0</v>
      </c>
      <c r="O154" s="179">
        <f>ROUND(E154*N154,2)</f>
        <v>0</v>
      </c>
      <c r="P154" s="179">
        <v>0</v>
      </c>
      <c r="Q154" s="179">
        <f>ROUND(E154*P154,2)</f>
        <v>0</v>
      </c>
      <c r="R154" s="179"/>
      <c r="S154" s="179" t="s">
        <v>322</v>
      </c>
      <c r="T154" s="180" t="s">
        <v>291</v>
      </c>
      <c r="U154" s="160">
        <v>0</v>
      </c>
      <c r="V154" s="160">
        <f>ROUND(E154*U154,2)</f>
        <v>0</v>
      </c>
      <c r="W154" s="160"/>
      <c r="X154" s="150"/>
      <c r="Y154" s="150"/>
      <c r="Z154" s="150"/>
      <c r="AA154" s="150"/>
      <c r="AB154" s="150"/>
      <c r="AC154" s="150"/>
      <c r="AD154" s="150"/>
      <c r="AE154" s="150"/>
      <c r="AF154" s="150"/>
      <c r="AG154" s="150" t="s">
        <v>1746</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4007</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4027</v>
      </c>
      <c r="D156" s="165"/>
      <c r="E156" s="166">
        <v>29</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6"/>
      <c r="D157" s="247"/>
      <c r="E157" s="247"/>
      <c r="F157" s="247"/>
      <c r="G157" s="247"/>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295</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22.5" outlineLevel="1" x14ac:dyDescent="0.2">
      <c r="A158" s="174">
        <v>38</v>
      </c>
      <c r="B158" s="175" t="s">
        <v>4028</v>
      </c>
      <c r="C158" s="185" t="s">
        <v>4029</v>
      </c>
      <c r="D158" s="176" t="s">
        <v>856</v>
      </c>
      <c r="E158" s="177">
        <v>10</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322</v>
      </c>
      <c r="T158" s="180" t="s">
        <v>291</v>
      </c>
      <c r="U158" s="160">
        <v>0</v>
      </c>
      <c r="V158" s="160">
        <f>ROUND(E158*U158,2)</f>
        <v>0</v>
      </c>
      <c r="W158" s="160"/>
      <c r="X158" s="150"/>
      <c r="Y158" s="150"/>
      <c r="Z158" s="150"/>
      <c r="AA158" s="150"/>
      <c r="AB158" s="150"/>
      <c r="AC158" s="150"/>
      <c r="AD158" s="150"/>
      <c r="AE158" s="150"/>
      <c r="AF158" s="150"/>
      <c r="AG158" s="150" t="s">
        <v>1746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4007</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101</v>
      </c>
      <c r="D160" s="165"/>
      <c r="E160" s="166">
        <v>10</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295</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39</v>
      </c>
      <c r="B162" s="175" t="s">
        <v>4030</v>
      </c>
      <c r="C162" s="185" t="s">
        <v>4031</v>
      </c>
      <c r="D162" s="176" t="s">
        <v>856</v>
      </c>
      <c r="E162" s="177">
        <v>8</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322</v>
      </c>
      <c r="T162" s="180" t="s">
        <v>291</v>
      </c>
      <c r="U162" s="160">
        <v>0</v>
      </c>
      <c r="V162" s="160">
        <f>ROUND(E162*U162,2)</f>
        <v>0</v>
      </c>
      <c r="W162" s="160"/>
      <c r="X162" s="150"/>
      <c r="Y162" s="150"/>
      <c r="Z162" s="150"/>
      <c r="AA162" s="150"/>
      <c r="AB162" s="150"/>
      <c r="AC162" s="150"/>
      <c r="AD162" s="150"/>
      <c r="AE162" s="150"/>
      <c r="AF162" s="150"/>
      <c r="AG162" s="150" t="s">
        <v>1746</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4007</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315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139</v>
      </c>
      <c r="D164" s="165"/>
      <c r="E164" s="166">
        <v>8</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295</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40</v>
      </c>
      <c r="B166" s="175" t="s">
        <v>4032</v>
      </c>
      <c r="C166" s="185" t="s">
        <v>4033</v>
      </c>
      <c r="D166" s="176" t="s">
        <v>856</v>
      </c>
      <c r="E166" s="177">
        <v>47</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322</v>
      </c>
      <c r="T166" s="180" t="s">
        <v>291</v>
      </c>
      <c r="U166" s="160">
        <v>0</v>
      </c>
      <c r="V166" s="160">
        <f>ROUND(E166*U166,2)</f>
        <v>0</v>
      </c>
      <c r="W166" s="160"/>
      <c r="X166" s="150"/>
      <c r="Y166" s="150"/>
      <c r="Z166" s="150"/>
      <c r="AA166" s="150"/>
      <c r="AB166" s="150"/>
      <c r="AC166" s="150"/>
      <c r="AD166" s="150"/>
      <c r="AE166" s="150"/>
      <c r="AF166" s="150"/>
      <c r="AG166" s="150" t="s">
        <v>1746</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4004</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315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1800</v>
      </c>
      <c r="D168" s="165"/>
      <c r="E168" s="166">
        <v>47</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315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295</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x14ac:dyDescent="0.2">
      <c r="A170" s="5"/>
      <c r="B170" s="6"/>
      <c r="C170" s="187"/>
      <c r="D170" s="8"/>
      <c r="E170" s="5"/>
      <c r="F170" s="5"/>
      <c r="G170" s="5"/>
      <c r="H170" s="5"/>
      <c r="I170" s="5"/>
      <c r="J170" s="5"/>
      <c r="K170" s="5"/>
      <c r="L170" s="5"/>
      <c r="M170" s="5"/>
      <c r="N170" s="5"/>
      <c r="O170" s="5"/>
      <c r="P170" s="5"/>
      <c r="Q170" s="5"/>
      <c r="R170" s="5"/>
      <c r="S170" s="5"/>
      <c r="T170" s="5"/>
      <c r="U170" s="5"/>
      <c r="V170" s="5"/>
      <c r="W170" s="5"/>
      <c r="AE170">
        <v>15</v>
      </c>
      <c r="AF170">
        <v>21</v>
      </c>
    </row>
    <row r="171" spans="1:60" x14ac:dyDescent="0.2">
      <c r="A171" s="153"/>
      <c r="B171" s="154" t="s">
        <v>29</v>
      </c>
      <c r="C171" s="188"/>
      <c r="D171" s="155"/>
      <c r="E171" s="156"/>
      <c r="F171" s="156"/>
      <c r="G171" s="183">
        <f>G8+G117</f>
        <v>0</v>
      </c>
      <c r="H171" s="5"/>
      <c r="I171" s="5"/>
      <c r="J171" s="5"/>
      <c r="K171" s="5"/>
      <c r="L171" s="5"/>
      <c r="M171" s="5"/>
      <c r="N171" s="5"/>
      <c r="O171" s="5"/>
      <c r="P171" s="5"/>
      <c r="Q171" s="5"/>
      <c r="R171" s="5"/>
      <c r="S171" s="5"/>
      <c r="T171" s="5"/>
      <c r="U171" s="5"/>
      <c r="V171" s="5"/>
      <c r="W171" s="5"/>
      <c r="AE171">
        <f>SUMIF(L7:L169,AE170,G7:G169)</f>
        <v>0</v>
      </c>
      <c r="AF171">
        <f>SUMIF(L7:L169,AF170,G7:G169)</f>
        <v>0</v>
      </c>
      <c r="AG171" t="s">
        <v>336</v>
      </c>
    </row>
    <row r="172" spans="1:60" x14ac:dyDescent="0.2">
      <c r="A172" s="261" t="s">
        <v>1144</v>
      </c>
      <c r="B172" s="261"/>
      <c r="C172" s="187"/>
      <c r="D172" s="8"/>
      <c r="E172" s="5"/>
      <c r="F172" s="5"/>
      <c r="G172" s="5"/>
      <c r="H172" s="5"/>
      <c r="I172" s="5"/>
      <c r="J172" s="5"/>
      <c r="K172" s="5"/>
      <c r="L172" s="5"/>
      <c r="M172" s="5"/>
      <c r="N172" s="5"/>
      <c r="O172" s="5"/>
      <c r="P172" s="5"/>
      <c r="Q172" s="5"/>
      <c r="R172" s="5"/>
      <c r="S172" s="5"/>
      <c r="T172" s="5"/>
      <c r="U172" s="5"/>
      <c r="V172" s="5"/>
      <c r="W172" s="5"/>
    </row>
    <row r="173" spans="1:60" x14ac:dyDescent="0.2">
      <c r="A173" s="5"/>
      <c r="B173" s="6" t="s">
        <v>1145</v>
      </c>
      <c r="C173" s="187" t="s">
        <v>1146</v>
      </c>
      <c r="D173" s="8"/>
      <c r="E173" s="5"/>
      <c r="F173" s="5"/>
      <c r="G173" s="5"/>
      <c r="H173" s="5"/>
      <c r="I173" s="5"/>
      <c r="J173" s="5"/>
      <c r="K173" s="5"/>
      <c r="L173" s="5"/>
      <c r="M173" s="5"/>
      <c r="N173" s="5"/>
      <c r="O173" s="5"/>
      <c r="P173" s="5"/>
      <c r="Q173" s="5"/>
      <c r="R173" s="5"/>
      <c r="S173" s="5"/>
      <c r="T173" s="5"/>
      <c r="U173" s="5"/>
      <c r="V173" s="5"/>
      <c r="W173" s="5"/>
      <c r="AG173" t="s">
        <v>1147</v>
      </c>
    </row>
    <row r="174" spans="1:60" x14ac:dyDescent="0.2">
      <c r="A174" s="5"/>
      <c r="B174" s="6" t="s">
        <v>1148</v>
      </c>
      <c r="C174" s="187" t="s">
        <v>1149</v>
      </c>
      <c r="D174" s="8"/>
      <c r="E174" s="5"/>
      <c r="F174" s="5"/>
      <c r="G174" s="5"/>
      <c r="H174" s="5"/>
      <c r="I174" s="5"/>
      <c r="J174" s="5"/>
      <c r="K174" s="5"/>
      <c r="L174" s="5"/>
      <c r="M174" s="5"/>
      <c r="N174" s="5"/>
      <c r="O174" s="5"/>
      <c r="P174" s="5"/>
      <c r="Q174" s="5"/>
      <c r="R174" s="5"/>
      <c r="S174" s="5"/>
      <c r="T174" s="5"/>
      <c r="U174" s="5"/>
      <c r="V174" s="5"/>
      <c r="W174" s="5"/>
      <c r="AG174" t="s">
        <v>1150</v>
      </c>
    </row>
    <row r="175" spans="1:60" x14ac:dyDescent="0.2">
      <c r="A175" s="5"/>
      <c r="B175" s="6"/>
      <c r="C175" s="187" t="s">
        <v>1151</v>
      </c>
      <c r="D175" s="8"/>
      <c r="E175" s="5"/>
      <c r="F175" s="5"/>
      <c r="G175" s="5"/>
      <c r="H175" s="5"/>
      <c r="I175" s="5"/>
      <c r="J175" s="5"/>
      <c r="K175" s="5"/>
      <c r="L175" s="5"/>
      <c r="M175" s="5"/>
      <c r="N175" s="5"/>
      <c r="O175" s="5"/>
      <c r="P175" s="5"/>
      <c r="Q175" s="5"/>
      <c r="R175" s="5"/>
      <c r="S175" s="5"/>
      <c r="T175" s="5"/>
      <c r="U175" s="5"/>
      <c r="V175" s="5"/>
      <c r="W175" s="5"/>
      <c r="AG175" t="s">
        <v>1152</v>
      </c>
    </row>
    <row r="176" spans="1:60" x14ac:dyDescent="0.2">
      <c r="A176" s="5"/>
      <c r="B176" s="6"/>
      <c r="C176" s="187"/>
      <c r="D176" s="8"/>
      <c r="E176" s="5"/>
      <c r="F176" s="5"/>
      <c r="G176" s="5"/>
      <c r="H176" s="5"/>
      <c r="I176" s="5"/>
      <c r="J176" s="5"/>
      <c r="K176" s="5"/>
      <c r="L176" s="5"/>
      <c r="M176" s="5"/>
      <c r="N176" s="5"/>
      <c r="O176" s="5"/>
      <c r="P176" s="5"/>
      <c r="Q176" s="5"/>
      <c r="R176" s="5"/>
      <c r="S176" s="5"/>
      <c r="T176" s="5"/>
      <c r="U176" s="5"/>
      <c r="V176" s="5"/>
      <c r="W176" s="5"/>
    </row>
    <row r="177" spans="3:33" x14ac:dyDescent="0.2">
      <c r="C177" s="189"/>
      <c r="D177" s="141"/>
      <c r="AG177" t="s">
        <v>337</v>
      </c>
    </row>
    <row r="178" spans="3:33" x14ac:dyDescent="0.2">
      <c r="D178" s="141"/>
    </row>
    <row r="179" spans="3:33" x14ac:dyDescent="0.2">
      <c r="D179" s="141"/>
    </row>
    <row r="180" spans="3:33" x14ac:dyDescent="0.2">
      <c r="D180" s="141"/>
    </row>
    <row r="181" spans="3:33" x14ac:dyDescent="0.2">
      <c r="D181" s="141"/>
    </row>
    <row r="182" spans="3:33" x14ac:dyDescent="0.2">
      <c r="D182" s="141"/>
    </row>
    <row r="183" spans="3:33" x14ac:dyDescent="0.2">
      <c r="D183" s="141"/>
    </row>
    <row r="184" spans="3:33" x14ac:dyDescent="0.2">
      <c r="D184" s="141"/>
    </row>
    <row r="185" spans="3:33" x14ac:dyDescent="0.2">
      <c r="D185" s="141"/>
    </row>
    <row r="186" spans="3:33" x14ac:dyDescent="0.2">
      <c r="D186" s="141"/>
    </row>
    <row r="187" spans="3:33" x14ac:dyDescent="0.2">
      <c r="D187" s="141"/>
    </row>
    <row r="188" spans="3:33" x14ac:dyDescent="0.2">
      <c r="D188" s="141"/>
    </row>
    <row r="189" spans="3:33" x14ac:dyDescent="0.2">
      <c r="D189" s="141"/>
    </row>
    <row r="190" spans="3:33" x14ac:dyDescent="0.2">
      <c r="D190" s="141"/>
    </row>
    <row r="191" spans="3:33" x14ac:dyDescent="0.2">
      <c r="D191" s="141"/>
    </row>
    <row r="192" spans="3:33"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45">
    <mergeCell ref="A172:B172"/>
    <mergeCell ref="C12:G12"/>
    <mergeCell ref="C16:G16"/>
    <mergeCell ref="C20:G20"/>
    <mergeCell ref="C24:G24"/>
    <mergeCell ref="C28:G28"/>
    <mergeCell ref="C52:G52"/>
    <mergeCell ref="A1:G1"/>
    <mergeCell ref="C2:G2"/>
    <mergeCell ref="C3:G3"/>
    <mergeCell ref="C4:G4"/>
    <mergeCell ref="C32:G32"/>
    <mergeCell ref="C36:G36"/>
    <mergeCell ref="C40:G40"/>
    <mergeCell ref="C44:G44"/>
    <mergeCell ref="C48:G48"/>
    <mergeCell ref="C100:G100"/>
    <mergeCell ref="C56:G56"/>
    <mergeCell ref="C60:G60"/>
    <mergeCell ref="C64:G64"/>
    <mergeCell ref="C68:G68"/>
    <mergeCell ref="C72:G72"/>
    <mergeCell ref="C76:G76"/>
    <mergeCell ref="C80:G80"/>
    <mergeCell ref="C84:G84"/>
    <mergeCell ref="C88:G88"/>
    <mergeCell ref="C92:G92"/>
    <mergeCell ref="C96:G96"/>
    <mergeCell ref="C149:G149"/>
    <mergeCell ref="C104:G104"/>
    <mergeCell ref="C108:G108"/>
    <mergeCell ref="C112:G112"/>
    <mergeCell ref="C116:G116"/>
    <mergeCell ref="C121:G121"/>
    <mergeCell ref="C125:G125"/>
    <mergeCell ref="C129:G129"/>
    <mergeCell ref="C133:G133"/>
    <mergeCell ref="C137:G137"/>
    <mergeCell ref="C141:G141"/>
    <mergeCell ref="C145:G145"/>
    <mergeCell ref="C153:G153"/>
    <mergeCell ref="C157:G157"/>
    <mergeCell ref="C161:G161"/>
    <mergeCell ref="C165:G165"/>
    <mergeCell ref="C169:G16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scOLiNLQiILXBenB3FcJDIso0Tk=</DigestValue>
    </Reference>
    <Reference URI="#idOfficeObject" Type="http://www.w3.org/2000/09/xmldsig#Object">
      <DigestMethod Algorithm="http://www.w3.org/2000/09/xmldsig#sha1"/>
      <DigestValue>UtJuHNeACUhl4QUvfIJYPFf/ss8=</DigestValue>
    </Reference>
    <Reference URI="#idSignedProperties" Type="http://uri.etsi.org/01903#SignedProperties">
      <Transforms>
        <Transform Algorithm="http://www.w3.org/TR/2001/REC-xml-c14n-20010315"/>
      </Transforms>
      <DigestMethod Algorithm="http://www.w3.org/2000/09/xmldsig#sha1"/>
      <DigestValue>f6Na7zxxaRjmdIW4fh1C4BFuaos=</DigestValue>
    </Reference>
  </SignedInfo>
  <SignatureValue>YAH7ieQVJtmRsohmToqL4EVd1Lj4Xf1DsOv2NmktlCYx3tS3WD4eyVl1MrHiRY+pjIi848t1qE3B
Wn0eTd7PJdcgvajzdD/hEd+WsSKWXTIF2KKoZPHC9sK1etCcrAZj8HRLVKYd0p5TOh0aNC7yFE7r
Ij8vnlgivAu9PvTvcSaNPcfLwbrGQeA5vAIgZe3sopsegsap8OI8JNiXti/PI7fCZMXppR2KH6Kh
K7suQ5PhWKYduhIgwxN5jXMNgQLx8TehIKNgnDcUgOXuYCCW6ds4GyMejEIwXkcbeNmKyYnSEPYG
cJQrHer6ZNO/1FnrDx+ZPwtx97URVXe/xkYsjg==</SignatureValue>
  <KeyInfo>
    <X509Data>
      <X509Certificate>MIIH1jCCBr6gAwIBAgIDJqEgMA0GCSqGSIb3DQEBCwUAMF8xCzAJBgNVBAYTAkNaMSwwKgYDVQQK
DCPEjGVza8OhIHBvxaF0YSwgcy5wLiBbScSMIDQ3MTE0OTgzXTEiMCAGA1UEAxMZUG9zdFNpZ251
bSBRdWFsaWZpZWQgQ0EgMjAeFw0xNzA5MDUwNzExMjJaFw0xODA5MjUwNzExMjJaMIHLMQswCQYD
VQQGEwJDWjEXMBUGA1UEYRMOTlRSQ1otNjUyNjk3MDUxMDAuBgNVBAoMJ0Zha3VsdG7DrSBuZW1v
Y25pY2UgQnJubyBbScSMIDY1MjY5NzA1XTEMMAoGA1UECxMDNDY4MSUwIwYDVQQDDBxNZ3IuIEth
dGXFmWluYSBMw6Fuw63EjWtvdsOhMRYwFAYDVQQEDA1Mw6Fuw63EjWtvdsOhMRIwEAYDVQQqDAlL
YXRlxZlpbmExEDAOBgNVBAUTB1A1NjM2MjcwggEiMA0GCSqGSIb3DQEBAQUAA4IBDwAwggEKAoIB
AQDWwviC9zvduSLQbNEcQynjJWQvG4RdrsMF1HCz7wBCEq2lTWbJ2IRGI0zJviw+qQRqtpWBsf+f
I5Mdp2u60RcBcJQUXTMVp77FHuqRdbHVcTOUT48HXDT3gE4X+gV8L9zO3Bq6p70n1HWGUKLFrUUY
wUUE7/hUmipDcxjrPP1s1BQoHOZ8EB+LzDoTQGdqCMkOqGtHu3j6hratJi4vMMkREVcZXdZKhCt/
g6EwLUS2UPLJf1iKoBemt8X7QTrYTkxepzmZFZ30Z8VH0+vR24OGZZAOTVW4ftOPPpG0bkdkDJs9
jv7Psz/C8tWCvkE8XCOvKprNHJyVIZSWiD6VRF+JAgMBAAGjggQsMIIEKDBNBgNVHREERjBEgRxM
YW5pY2tvdmEuS2F0ZXJpbmFAZm5icm5vLmN6oBkGCSsGAQQB3BkCAaAMEwoxOTYyNjk2NjU5oAkG
A1UEDaACEwAwCQYDVR0TBAIwADCCASsGA1UdIASCASIwggEeMIIBDwYIZ4EGAQQBEWQwggEBMIHY
BggrBgEFBQcCAjCByxqByFRlbnRvIGt2YWxpZmlrb3ZhbnkgY2VydGlmaWthdCBwcm8gZWxla3Ry
b25pY2t5IHBvZHBpcyBieWwgdnlkYW4gdiBzb3VsYWR1IHMgbmFyaXplbmltIEVVIGMuIDkxMC8y
MDE0LlRoaXMgaXMgYSBxdWFsaWZpZWQgY2VydGlmaWNhdGUgZm9yIGVsZWN0cm9uaWMgc2lnbmF0
dXJlIGFjY29yZGluZyB0byBSZWd1bGF0aW9uIChFVSkgTm8gOTEwLzIwMTQuMCQGCCsGAQUFBwIB
FhhodHRwOi8vd3d3LnBvc3RzaWdudW0uY3owCQYHBACL7EABADCBmwYIKwYBBQUHAQMEgY4wgYsw
CAYGBACORgEBMGoGBgQAjkYBBTBgMC4WKGh0dHBzOi8vd3d3LnBvc3RzaWdudW0uY3ovcGRzL3Bk
c19lbi5wZGYTAmVuMC4WKGh0dHBzOi8vd3d3LnBvc3RzaWdudW0uY3ovcGRzL3Bkc19jcy5wZGYT
AmNzMBMGBgQAjkYBBjAJBgcEAI5GAQYBMIH6BggrBgEFBQcBAQSB7TCB6jA7BggrBgEFBQcwAoYv
aHR0cDovL3d3dy5wb3N0c2lnbnVtLmN6L2NydC9wc3F1YWxpZmllZGNhMi5jcnQwPAYIKwYBBQUH
MAKGMGh0dHA6Ly93d3cyLnBvc3RzaWdudW0uY3ovY3J0L3BzcXVhbGlmaWVkY2EyLmNydDA7Bggr
BgEFBQcwAoYvaHR0cDovL3Bvc3RzaWdudW0udHRjLmN6L2NydC9wc3F1YWxpZmllZGNhMi5jcnQw
MAYIKwYBBQUHMAGGJGh0dHA6Ly9vY3NwLnBvc3RzaWdudW0uY3ovT0NTUC9RQ0EyLzAOBgNVHQ8B
Af8EBAMCBeAwHwYDVR0jBBgwFoAUiehM34smOT7XJC4SDnrn5ifl1pcwgbEGA1UdHwSBqTCBpjA1
oDOgMYYvaHR0cDovL3d3dy5wb3N0c2lnbnVtLmN6L2NybC9wc3F1YWxpZmllZGNhMi5jcmwwNqA0
oDKGMGh0dHA6Ly93d3cyLnBvc3RzaWdudW0uY3ovY3JsL3BzcXVhbGlmaWVkY2EyLmNybDA1oDOg
MYYvaHR0cDovL3Bvc3RzaWdudW0udHRjLmN6L2NybC9wc3F1YWxpZmllZGNhMi5jcmwwHQYDVR0O
BBYEFKDhxTQhp0AE/YJQISml3y96RnBnMA0GCSqGSIb3DQEBCwUAA4IBAQCJwvkwqQnTnBQOIdYj
XUlrT30gbVp187DU4xZqUBlW/OdO3VMq4SF0DMGdEPVJdMeB42naGEIBgpBIMq4iYflqvH8OghMf
Py2fafIFcuvvCCXIVDjAC7OZ5vjyOzC9SVL7qTkA2dw8g3NbdkndTS37w/2NVxB1ELV/qSCXJTt5
kzF7h5bQ21jKk9xTbMgoBl8PozqIRj4rbpKuq0cr1GGRZqObWcAu0as3iJcn0vbJCnqua6JI4IW4
/3ZCoI2MoDPJbNrWm28vuIQUV1Jk3wZoF6u5sJte7Q2ViUfBW9GilWQVjSNQ05er7yzlomnSIgvO
cGyFhNfs2aWOjRbC/sUw</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C8JC+nw5Gvu9+iNUkGhCFC+6Hqw=</DigestValue>
      </Reference>
      <Reference URI="/xl/comments1.xml?ContentType=application/vnd.openxmlformats-officedocument.spreadsheetml.comments+xml">
        <DigestMethod Algorithm="http://www.w3.org/2000/09/xmldsig#sha1"/>
        <DigestValue>4WtziOakQW7qo4s40jouy20VgS8=</DigestValue>
      </Reference>
      <Reference URI="/xl/printerSettings/printerSettings2.bin?ContentType=application/vnd.openxmlformats-officedocument.spreadsheetml.printerSettings">
        <DigestMethod Algorithm="http://www.w3.org/2000/09/xmldsig#sha1"/>
        <DigestValue>prPT9Kgslf0/W1mqFWIh6DZzhG4=</DigestValue>
      </Reference>
      <Reference URI="/xl/externalLinks/externalLink1.xml?ContentType=application/vnd.openxmlformats-officedocument.spreadsheetml.externalLink+xml">
        <DigestMethod Algorithm="http://www.w3.org/2000/09/xmldsig#sha1"/>
        <DigestValue>f41WmMRPNrTq4i/rtM7Zo5ycw/8=</DigestValue>
      </Reference>
      <Reference URI="/xl/printerSettings/printerSettings10.bin?ContentType=application/vnd.openxmlformats-officedocument.spreadsheetml.printerSettings">
        <DigestMethod Algorithm="http://www.w3.org/2000/09/xmldsig#sha1"/>
        <DigestValue>C8JC+nw5Gvu9+iNUkGhCFC+6Hqw=</DigestValue>
      </Reference>
      <Reference URI="/xl/printerSettings/printerSettings1.bin?ContentType=application/vnd.openxmlformats-officedocument.spreadsheetml.printerSettings">
        <DigestMethod Algorithm="http://www.w3.org/2000/09/xmldsig#sha1"/>
        <DigestValue>n5+TOBy9d9JLkkSVv5VdAu/SbsE=</DigestValue>
      </Reference>
      <Reference URI="/xl/worksheets/sheet7.xml?ContentType=application/vnd.openxmlformats-officedocument.spreadsheetml.worksheet+xml">
        <DigestMethod Algorithm="http://www.w3.org/2000/09/xmldsig#sha1"/>
        <DigestValue>eFj/OlCua9NhnoZgL/n8yWi69k8=</DigestValue>
      </Reference>
      <Reference URI="/xl/worksheets/sheet8.xml?ContentType=application/vnd.openxmlformats-officedocument.spreadsheetml.worksheet+xml">
        <DigestMethod Algorithm="http://www.w3.org/2000/09/xmldsig#sha1"/>
        <DigestValue>dTQeDqS3ZpZ/B3YCedqSlDM1fUU=</DigestValue>
      </Reference>
      <Reference URI="/xl/worksheets/sheet6.xml?ContentType=application/vnd.openxmlformats-officedocument.spreadsheetml.worksheet+xml">
        <DigestMethod Algorithm="http://www.w3.org/2000/09/xmldsig#sha1"/>
        <DigestValue>zVLsgdC4fTcN4ogcf6MJLtOt2Sc=</DigestValue>
      </Reference>
      <Reference URI="/xl/styles.xml?ContentType=application/vnd.openxmlformats-officedocument.spreadsheetml.styles+xml">
        <DigestMethod Algorithm="http://www.w3.org/2000/09/xmldsig#sha1"/>
        <DigestValue>F93zCElsDnsfOy2b/sJPWRbN/9w=</DigestValue>
      </Reference>
      <Reference URI="/xl/printerSettings/printerSettings3.bin?ContentType=application/vnd.openxmlformats-officedocument.spreadsheetml.printerSettings">
        <DigestMethod Algorithm="http://www.w3.org/2000/09/xmldsig#sha1"/>
        <DigestValue>fsz/DzuxNsUcIl5vy6ow1K2LRgg=</DigestValue>
      </Reference>
      <Reference URI="/xl/printerSettings/printerSettings9.bin?ContentType=application/vnd.openxmlformats-officedocument.spreadsheetml.printerSettings">
        <DigestMethod Algorithm="http://www.w3.org/2000/09/xmldsig#sha1"/>
        <DigestValue>C8JC+nw5Gvu9+iNUkGhCFC+6Hqw=</DigestValue>
      </Reference>
      <Reference URI="/xl/printerSettings/printerSettings8.bin?ContentType=application/vnd.openxmlformats-officedocument.spreadsheetml.printerSettings">
        <DigestMethod Algorithm="http://www.w3.org/2000/09/xmldsig#sha1"/>
        <DigestValue>C8JC+nw5Gvu9+iNUkGhCFC+6Hqw=</DigestValue>
      </Reference>
      <Reference URI="/xl/printerSettings/printerSettings7.bin?ContentType=application/vnd.openxmlformats-officedocument.spreadsheetml.printerSettings">
        <DigestMethod Algorithm="http://www.w3.org/2000/09/xmldsig#sha1"/>
        <DigestValue>C8JC+nw5Gvu9+iNUkGhCFC+6Hqw=</DigestValue>
      </Reference>
      <Reference URI="/xl/calcChain.xml?ContentType=application/vnd.openxmlformats-officedocument.spreadsheetml.calcChain+xml">
        <DigestMethod Algorithm="http://www.w3.org/2000/09/xmldsig#sha1"/>
        <DigestValue>ll32BgVfP/29pnX92lGOA/XTa7M=</DigestValue>
      </Reference>
      <Reference URI="/xl/printerSettings/printerSettings17.bin?ContentType=application/vnd.openxmlformats-officedocument.spreadsheetml.printerSettings">
        <DigestMethod Algorithm="http://www.w3.org/2000/09/xmldsig#sha1"/>
        <DigestValue>C8JC+nw5Gvu9+iNUkGhCFC+6Hqw=</DigestValue>
      </Reference>
      <Reference URI="/xl/printerSettings/printerSettings16.bin?ContentType=application/vnd.openxmlformats-officedocument.spreadsheetml.printerSettings">
        <DigestMethod Algorithm="http://www.w3.org/2000/09/xmldsig#sha1"/>
        <DigestValue>C8JC+nw5Gvu9+iNUkGhCFC+6Hqw=</DigestValue>
      </Reference>
      <Reference URI="/xl/printerSettings/printerSettings15.bin?ContentType=application/vnd.openxmlformats-officedocument.spreadsheetml.printerSettings">
        <DigestMethod Algorithm="http://www.w3.org/2000/09/xmldsig#sha1"/>
        <DigestValue>C8JC+nw5Gvu9+iNUkGhCFC+6Hqw=</DigestValue>
      </Reference>
      <Reference URI="/xl/printerSettings/printerSettings13.bin?ContentType=application/vnd.openxmlformats-officedocument.spreadsheetml.printerSettings">
        <DigestMethod Algorithm="http://www.w3.org/2000/09/xmldsig#sha1"/>
        <DigestValue>C8JC+nw5Gvu9+iNUkGhCFC+6Hqw=</DigestValue>
      </Reference>
      <Reference URI="/xl/printerSettings/printerSettings12.bin?ContentType=application/vnd.openxmlformats-officedocument.spreadsheetml.printerSettings">
        <DigestMethod Algorithm="http://www.w3.org/2000/09/xmldsig#sha1"/>
        <DigestValue>C8JC+nw5Gvu9+iNUkGhCFC+6Hqw=</DigestValue>
      </Reference>
      <Reference URI="/xl/printerSettings/printerSettings11.bin?ContentType=application/vnd.openxmlformats-officedocument.spreadsheetml.printerSettings">
        <DigestMethod Algorithm="http://www.w3.org/2000/09/xmldsig#sha1"/>
        <DigestValue>C8JC+nw5Gvu9+iNUkGhCFC+6Hqw=</DigestValue>
      </Reference>
      <Reference URI="/xl/printerSettings/printerSettings4.bin?ContentType=application/vnd.openxmlformats-officedocument.spreadsheetml.printerSettings">
        <DigestMethod Algorithm="http://www.w3.org/2000/09/xmldsig#sha1"/>
        <DigestValue>NCQfs/xeIzt4n+flGkHZVkXvgeM=</DigestValue>
      </Reference>
      <Reference URI="/xl/printerSettings/printerSettings5.bin?ContentType=application/vnd.openxmlformats-officedocument.spreadsheetml.printerSettings">
        <DigestMethod Algorithm="http://www.w3.org/2000/09/xmldsig#sha1"/>
        <DigestValue>NCQfs/xeIzt4n+flGkHZVkXvgeM=</DigestValue>
      </Reference>
      <Reference URI="/xl/printerSettings/printerSettings6.bin?ContentType=application/vnd.openxmlformats-officedocument.spreadsheetml.printerSettings">
        <DigestMethod Algorithm="http://www.w3.org/2000/09/xmldsig#sha1"/>
        <DigestValue>C8JC+nw5Gvu9+iNUkGhCFC+6Hqw=</DigestValue>
      </Reference>
      <Reference URI="/xl/worksheets/sheet9.xml?ContentType=application/vnd.openxmlformats-officedocument.spreadsheetml.worksheet+xml">
        <DigestMethod Algorithm="http://www.w3.org/2000/09/xmldsig#sha1"/>
        <DigestValue>F66HNBaCdJFgjKvS9onoHkwdayQ=</DigestValue>
      </Reference>
      <Reference URI="/xl/worksheets/sheet5.xml?ContentType=application/vnd.openxmlformats-officedocument.spreadsheetml.worksheet+xml">
        <DigestMethod Algorithm="http://www.w3.org/2000/09/xmldsig#sha1"/>
        <DigestValue>bSLyZwyd3lcXg01YmqiMtfCVL/M=</DigestValue>
      </Reference>
      <Reference URI="/xl/worksheets/sheet10.xml?ContentType=application/vnd.openxmlformats-officedocument.spreadsheetml.worksheet+xml">
        <DigestMethod Algorithm="http://www.w3.org/2000/09/xmldsig#sha1"/>
        <DigestValue>dZmDesgnZwBZHsN9cWDKPNIdvQk=</DigestValue>
      </Reference>
      <Reference URI="/xl/worksheets/sheet15.xml?ContentType=application/vnd.openxmlformats-officedocument.spreadsheetml.worksheet+xml">
        <DigestMethod Algorithm="http://www.w3.org/2000/09/xmldsig#sha1"/>
        <DigestValue>L46N6UOvge6G9tAJ85Mhbuk4Z9c=</DigestValue>
      </Reference>
      <Reference URI="/xl/drawings/vmlDrawing1.vml?ContentType=application/vnd.openxmlformats-officedocument.vmlDrawing">
        <DigestMethod Algorithm="http://www.w3.org/2000/09/xmldsig#sha1"/>
        <DigestValue>fAw8Y2vCQkTbQocfPV05IFg7Jf8=</DigestValue>
      </Reference>
      <Reference URI="/xl/worksheets/sheet1.xml?ContentType=application/vnd.openxmlformats-officedocument.spreadsheetml.worksheet+xml">
        <DigestMethod Algorithm="http://www.w3.org/2000/09/xmldsig#sha1"/>
        <DigestValue>e4SYznURRFSwbkqUD3NiY8uHekc=</DigestValue>
      </Reference>
      <Reference URI="/xl/worksheets/sheet14.xml?ContentType=application/vnd.openxmlformats-officedocument.spreadsheetml.worksheet+xml">
        <DigestMethod Algorithm="http://www.w3.org/2000/09/xmldsig#sha1"/>
        <DigestValue>MBfLGv2/UmY0DNSF3G59lD5Ozig=</DigestValue>
      </Reference>
      <Reference URI="/xl/worksheets/sheet13.xml?ContentType=application/vnd.openxmlformats-officedocument.spreadsheetml.worksheet+xml">
        <DigestMethod Algorithm="http://www.w3.org/2000/09/xmldsig#sha1"/>
        <DigestValue>xfJaAqLqNZMkOVYgTyEZdUfDiTw=</DigestValue>
      </Reference>
      <Reference URI="/xl/theme/theme1.xml?ContentType=application/vnd.openxmlformats-officedocument.theme+xml">
        <DigestMethod Algorithm="http://www.w3.org/2000/09/xmldsig#sha1"/>
        <DigestValue>SWm0CNMQs/SdtwG1mVStSZuQRZg=</DigestValue>
      </Reference>
      <Reference URI="/xl/worksheets/sheet12.xml?ContentType=application/vnd.openxmlformats-officedocument.spreadsheetml.worksheet+xml">
        <DigestMethod Algorithm="http://www.w3.org/2000/09/xmldsig#sha1"/>
        <DigestValue>ip2O+WSVVMKFpxh+3nxkYNEMv40=</DigestValue>
      </Reference>
      <Reference URI="/xl/worksheets/sheet3.xml?ContentType=application/vnd.openxmlformats-officedocument.spreadsheetml.worksheet+xml">
        <DigestMethod Algorithm="http://www.w3.org/2000/09/xmldsig#sha1"/>
        <DigestValue>Qo8Z35oMi1M7Xz2V10xu++ByIcw=</DigestValue>
      </Reference>
      <Reference URI="/xl/workbook.xml?ContentType=application/vnd.openxmlformats-officedocument.spreadsheetml.sheet.main+xml">
        <DigestMethod Algorithm="http://www.w3.org/2000/09/xmldsig#sha1"/>
        <DigestValue>soFTyPLtdR5FGOLAPz+u+PRATys=</DigestValue>
      </Reference>
      <Reference URI="/xl/worksheets/sheet2.xml?ContentType=application/vnd.openxmlformats-officedocument.spreadsheetml.worksheet+xml">
        <DigestMethod Algorithm="http://www.w3.org/2000/09/xmldsig#sha1"/>
        <DigestValue>JPCZ4RY064V/jQwYzSD/36rZA28=</DigestValue>
      </Reference>
      <Reference URI="/xl/worksheets/sheet4.xml?ContentType=application/vnd.openxmlformats-officedocument.spreadsheetml.worksheet+xml">
        <DigestMethod Algorithm="http://www.w3.org/2000/09/xmldsig#sha1"/>
        <DigestValue>4aGOJT+AWQFf/ZB4B7Dh/+LpXPM=</DigestValue>
      </Reference>
      <Reference URI="/xl/sharedStrings.xml?ContentType=application/vnd.openxmlformats-officedocument.spreadsheetml.sharedStrings+xml">
        <DigestMethod Algorithm="http://www.w3.org/2000/09/xmldsig#sha1"/>
        <DigestValue>MoxQA2SnocRw4XrU/3/vWQa28lU=</DigestValue>
      </Reference>
      <Reference URI="/xl/worksheets/sheet11.xml?ContentType=application/vnd.openxmlformats-officedocument.spreadsheetml.worksheet+xml">
        <DigestMethod Algorithm="http://www.w3.org/2000/09/xmldsig#sha1"/>
        <DigestValue>sWyYn1yw8/ZV1m5B5lUgmrPkhJo=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RBIOm6fvjiBHwNfBVLV2RGuJUfo=</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pfU2CWNcrFgAf38vbzcM9Az48sE=</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LsULd2ixx7jXDv3QBpMWFbwYnkY=</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qL7jSsGheVCCeJsa+Hvzl7EEaNs=</DigestValue>
      </Reference>
    </Manifest>
    <SignatureProperties>
      <SignatureProperty Id="idSignatureTime" Target="#idPackageSignature">
        <mdssi:SignatureTime>
          <mdssi:Format>YYYY-MM-DDThh:mm:ssTZD</mdssi:Format>
          <mdssi:Value>2017-10-02T13:36:06Z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2017-10-02T13:36:06Z</xd:SigningTime>
          <xd:SigningCertificate>
            <xd:Cert>
              <xd:CertDigest>
                <DigestMethod Algorithm="http://www.w3.org/2000/09/xmldsig#sha1"/>
                <DigestValue>0QVzCe0CZQhdgTcQsUvITxK3btw=</DigestValue>
              </xd:CertDigest>
              <xd:IssuerSerial>
                <X509IssuerName>CN=PostSignum Qualified CA 2, O="Česká pošta, s.p. [IČ 47114983]", C=CZ</X509IssuerName>
                <X509SerialNumber>2531616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68</vt:i4>
      </vt:variant>
    </vt:vector>
  </HeadingPairs>
  <TitlesOfParts>
    <vt:vector size="83" baseType="lpstr">
      <vt:lpstr>Pokyny pro vyplnění</vt:lpstr>
      <vt:lpstr>Stavba</vt:lpstr>
      <vt:lpstr>VzorPolozky</vt:lpstr>
      <vt:lpstr>SO.04_VON 00 Naklady</vt:lpstr>
      <vt:lpstr>SO_04 D1.04.01 Pol</vt:lpstr>
      <vt:lpstr>SO_04 D1.04.04 Pol</vt:lpstr>
      <vt:lpstr>SO_04 D1.04.05 Pol</vt:lpstr>
      <vt:lpstr>SO_04 D1.04.06 Pol</vt:lpstr>
      <vt:lpstr>SO_04 D1.04.07 Pol</vt:lpstr>
      <vt:lpstr>SO_04 D1.04.08 Pol</vt:lpstr>
      <vt:lpstr>xPS_04 D2.04.01a Pol</vt:lpstr>
      <vt:lpstr>xPS_04 D2.04.01b Pol</vt:lpstr>
      <vt:lpstr>xPS_04 D2.04.02 Pol</vt:lpstr>
      <vt:lpstr>xPS_04 D2.04.03 Pol</vt:lpstr>
      <vt:lpstr>xPS_04 D2.04.04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'SO.04_VON 00 Naklady'!Názvy_tisku</vt:lpstr>
      <vt:lpstr>'SO_04 D1.04.01 Pol'!Názvy_tisku</vt:lpstr>
      <vt:lpstr>'SO_04 D1.04.04 Pol'!Názvy_tisku</vt:lpstr>
      <vt:lpstr>'SO_04 D1.04.05 Pol'!Názvy_tisku</vt:lpstr>
      <vt:lpstr>'SO_04 D1.04.06 Pol'!Názvy_tisku</vt:lpstr>
      <vt:lpstr>'SO_04 D1.04.07 Pol'!Názvy_tisku</vt:lpstr>
      <vt:lpstr>'SO_04 D1.04.08 Pol'!Názvy_tisku</vt:lpstr>
      <vt:lpstr>'xPS_04 D2.04.01a Pol'!Názvy_tisku</vt:lpstr>
      <vt:lpstr>'xPS_04 D2.04.01b Pol'!Názvy_tisku</vt:lpstr>
      <vt:lpstr>'xPS_04 D2.04.02 Pol'!Názvy_tisku</vt:lpstr>
      <vt:lpstr>'xPS_04 D2.04.03 Pol'!Názvy_tisku</vt:lpstr>
      <vt:lpstr>'xPS_04 D2.04.04 Pol'!Názvy_tisku</vt:lpstr>
      <vt:lpstr>oadresa</vt:lpstr>
      <vt:lpstr>Stavba!Objednatel</vt:lpstr>
      <vt:lpstr>Stavba!Objekt</vt:lpstr>
      <vt:lpstr>'SO.04_VON 00 Naklady'!Oblast_tisku</vt:lpstr>
      <vt:lpstr>'SO_04 D1.04.01 Pol'!Oblast_tisku</vt:lpstr>
      <vt:lpstr>'SO_04 D1.04.04 Pol'!Oblast_tisku</vt:lpstr>
      <vt:lpstr>'SO_04 D1.04.05 Pol'!Oblast_tisku</vt:lpstr>
      <vt:lpstr>'SO_04 D1.04.06 Pol'!Oblast_tisku</vt:lpstr>
      <vt:lpstr>'SO_04 D1.04.07 Pol'!Oblast_tisku</vt:lpstr>
      <vt:lpstr>'SO_04 D1.04.08 Pol'!Oblast_tisku</vt:lpstr>
      <vt:lpstr>Stavba!Oblast_tisku</vt:lpstr>
      <vt:lpstr>'xPS_04 D2.04.01a Pol'!Oblast_tisku</vt:lpstr>
      <vt:lpstr>'xPS_04 D2.04.01b Pol'!Oblast_tisku</vt:lpstr>
      <vt:lpstr>'xPS_04 D2.04.02 Pol'!Oblast_tisku</vt:lpstr>
      <vt:lpstr>'xPS_04 D2.04.03 Pol'!Oblast_tisku</vt:lpstr>
      <vt:lpstr>'xPS_04 D2.04.04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Láníčková Kateřina</cp:lastModifiedBy>
  <cp:lastPrinted>2014-02-28T09:52:57Z</cp:lastPrinted>
  <dcterms:created xsi:type="dcterms:W3CDTF">2009-04-08T07:15:50Z</dcterms:created>
  <dcterms:modified xsi:type="dcterms:W3CDTF">2017-10-02T13:36:01Z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