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 defaultThemeVersion="124226"/>
  <bookViews>
    <workbookView xWindow="240" yWindow="465" windowWidth="15480" windowHeight="11640" activeTab="0"/>
  </bookViews>
  <sheets>
    <sheet name="Položky" sheetId="3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'Položky'!$A$1:$G$67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'Položky'!$1:$6</definedName>
  </definedNames>
  <calcPr calcId="145621"/>
</workbook>
</file>

<file path=xl/sharedStrings.xml><?xml version="1.0" encoding="utf-8"?>
<sst xmlns="http://schemas.openxmlformats.org/spreadsheetml/2006/main" count="118" uniqueCount="99">
  <si>
    <t>Stavba :</t>
  </si>
  <si>
    <t>Objekt :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</si>
  <si>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</si>
  <si>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</si>
  <si>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</si>
  <si>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</si>
  <si>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</si>
  <si>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</si>
  <si>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</si>
  <si>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</si>
  <si>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</si>
  <si>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</si>
  <si>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Sanace vlhkého zdiva</t>
  </si>
  <si>
    <t>m2</t>
  </si>
  <si>
    <t>A strop:95,538</t>
  </si>
  <si>
    <t>B1 strop:67,75</t>
  </si>
  <si>
    <t>A vnější:266,998</t>
  </si>
  <si>
    <t>B1 vnější:219,82</t>
  </si>
  <si>
    <t>A vnitřní:742,266</t>
  </si>
  <si>
    <t>B1 vnitřní:524,99</t>
  </si>
  <si>
    <t>B1 vnitřní:272,865</t>
  </si>
  <si>
    <t>angl. dvorek:45,376</t>
  </si>
  <si>
    <t>A:95,538</t>
  </si>
  <si>
    <t>B1:67,75</t>
  </si>
  <si>
    <t>A :742,266</t>
  </si>
  <si>
    <t>B1 :524,99</t>
  </si>
  <si>
    <t>A:266,998</t>
  </si>
  <si>
    <t>B1:219,82</t>
  </si>
  <si>
    <t>Rekonstrukce pavilonu G - psychiatrická klinika</t>
  </si>
  <si>
    <t>Upozornění</t>
  </si>
  <si>
    <t>0000000</t>
  </si>
  <si>
    <t>Všechny R položky jsou oceněny kompetizované včetně všech potřebných prací a materiálů, přesunu hmot, likvidace suti atd.</t>
  </si>
  <si>
    <t>1. Všechny R - položky jsou oceněny kompletizované včetně</t>
  </si>
  <si>
    <t>2. Pomocné lešení pro svislé venkovní hydroizolace,vnitřní omítky,</t>
  </si>
  <si>
    <t>malby apod. je zahrnuto v ceně těchto prací</t>
  </si>
  <si>
    <t xml:space="preserve">3. Ceny byly optimalizovány podle aktuální situace na trhu, dle </t>
  </si>
  <si>
    <t>zkušeností zpracovatele projektu utěsnění a sanací vlhkého zdiva</t>
  </si>
  <si>
    <t>200</t>
  </si>
  <si>
    <t>Sanace</t>
  </si>
  <si>
    <t>R 200-1</t>
  </si>
  <si>
    <t>Kompletní provedení infůzní clony</t>
  </si>
  <si>
    <t>Položka obsahuje veškeré náklady na dodatečnou tlakovou</t>
  </si>
  <si>
    <t xml:space="preserve">prováděnou pomocí vrtů a napuštění zdiva hydrofobizujícím </t>
  </si>
  <si>
    <t>siloxanovým prostředkem dle popisu v návrhu sanačních opatření</t>
  </si>
  <si>
    <t>Měrnou jednotkou je půdorysná nebo svislá plocha zdiva.:</t>
  </si>
  <si>
    <t xml:space="preserve">dle výkresové dokumentace sanací. </t>
  </si>
  <si>
    <t xml:space="preserve">1.PP - vodorovná </t>
  </si>
  <si>
    <t xml:space="preserve">        - svislá</t>
  </si>
  <si>
    <t>1.NP - vodorovná</t>
  </si>
  <si>
    <t>R 200-2</t>
  </si>
  <si>
    <t>D + M</t>
  </si>
  <si>
    <t xml:space="preserve">Dodatečné utěsnění obvodového zdiva z venkovní strany </t>
  </si>
  <si>
    <t>horizontální a svislou chemickou izolaci (např.Kiesol IK)</t>
  </si>
  <si>
    <t>živičná stěrková hydroizolace (např.Profi Baudicht 1K) - svislá</t>
  </si>
  <si>
    <t>živičná stěrková hydroizolace (např.Profi Baudicht 1K) - sokl</t>
  </si>
  <si>
    <t xml:space="preserve">Položka obsahuje veškeré náklady na mineralizaci podkladu, živičnou hydroizolační stěrku, ochrannou textílii </t>
  </si>
  <si>
    <t>R 200-3</t>
  </si>
  <si>
    <t>Lepení desek z exstrudovaného polystyrénu na svislou venkovní hydroizolační stěrku</t>
  </si>
  <si>
    <t>Položka obsahuje pouze lepení desek (např. Profi Baudichtem 1K)</t>
  </si>
  <si>
    <t>do úrovně terénu, lepení nad terénem v soklové části je součástí zateplovacího systému (dodávka EPS desek není předmětem sanací)</t>
  </si>
  <si>
    <t>lepení pod úrovní terénu</t>
  </si>
  <si>
    <t>R 200-4</t>
  </si>
  <si>
    <t>mb</t>
  </si>
  <si>
    <t>1.PP - podlaha / stěna</t>
  </si>
  <si>
    <t>1.NP - podlaha / stěna</t>
  </si>
  <si>
    <t xml:space="preserve">venkovní - obvod.zdivo / základ </t>
  </si>
  <si>
    <t>R 200-5</t>
  </si>
  <si>
    <t>Dodatečné utěsnění obvodového zdiva z vnitřní strany</t>
  </si>
  <si>
    <t xml:space="preserve">Položka obsahuje veškeré náklady na mineralizaci podkladu, </t>
  </si>
  <si>
    <t>vyrovnání zdiva systémovou maltou a sulfátostálou hydroizolační stěrku (např. Sulfatexschlämme)</t>
  </si>
  <si>
    <t xml:space="preserve">Těsnící klín-fabion, podklad pro napojení vodorovné hydroizolace na svislou </t>
  </si>
  <si>
    <t>minerální stěrku a sulfátostálou vodotěsnou maltu (např. Dichtspachtel)</t>
  </si>
  <si>
    <t>1.PP - obvodové zdivo navazující na nepodsklepenou část objektu</t>
  </si>
  <si>
    <t>R 200-6</t>
  </si>
  <si>
    <t>Dodatečné utěsnění anglických dvorků</t>
  </si>
  <si>
    <t xml:space="preserve">Položka obsahuje veškeré náklady na reprofilaci betonových stěn </t>
  </si>
  <si>
    <t>a dna, kompletní utěsnění sulfátostálou hydroizolační stěrkou (např. Sulfatexschlämme)</t>
  </si>
  <si>
    <t>stěny a dno</t>
  </si>
  <si>
    <t>R 200-7</t>
  </si>
  <si>
    <t>Hydroizolace podlah s dimenzí na vzlínající zemní vlhkost</t>
  </si>
  <si>
    <t xml:space="preserve">Položka obsahuje veškeré náklady na mineralizaci podkladu a </t>
  </si>
  <si>
    <t>1.PP - podlaha</t>
  </si>
  <si>
    <t xml:space="preserve">1.NP - podlaha </t>
  </si>
  <si>
    <t>silnovrstvou stěrkovou hydroizolaci - kombinace bitumenové izolační stěrky modifikované plastem a stěrky minerální (např. Multi Baudicht 2K) s vytažením na stěny do výšky cca 20 cm</t>
  </si>
  <si>
    <t>R 200-8</t>
  </si>
  <si>
    <t>Sanační omítkový systém v tl. 30 mm  dle WTA (např. Remmers)</t>
  </si>
  <si>
    <t xml:space="preserve">Položka obsahuje veškeré náklady na celé souvrství:  </t>
  </si>
  <si>
    <t>sanační podhoz-síťovitý nebo celoplošný, sanační jádrovou omítku armovanou vlákny v tl. 30 mm a sanační štuk v tl. 2 mm</t>
  </si>
  <si>
    <t>1.PP - obvodové a střední zdivo</t>
  </si>
  <si>
    <t>1.NP - obvodové zdivo</t>
  </si>
  <si>
    <t>R 200-9</t>
  </si>
  <si>
    <t>Vnitřní malby sanačních omítek</t>
  </si>
  <si>
    <t>Položka obsahuje  náklady na difúzní nátěr sanačních omítek</t>
  </si>
  <si>
    <t>1.PP - pouze  nátěry sanačních omítek</t>
  </si>
  <si>
    <t>1.NP - pouze nátěry sanačních omítek</t>
  </si>
  <si>
    <t>(výměry zahrnují  pouze  nátěry sanačních omítek, zbývající plochy lze sjednotit stejným nátěrem)</t>
  </si>
  <si>
    <t>200 SANACE</t>
  </si>
  <si>
    <t>Fakultní nemocnice BRNO - Bohunice</t>
  </si>
  <si>
    <t>Soupis prací - sanace vlhkého zdiva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</si>
</sst>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35">
    <font>
      <sz val="10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u val="single"/>
      <sz val="14"/>
      <name val="Arial"/>
      <family val="2"/>
    </font>
    <font>
      <sz val="8"/>
      <color rgb="FF3223F9"/>
      <name val="Arial"/>
      <family val="2"/>
    </font>
    <font>
      <sz val="10"/>
      <color rgb="FF3223F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dotted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dotted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2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0" fillId="0" borderId="7" applyNumberFormat="0" applyFill="0" applyAlignment="0" applyProtection="0"/>
    <xf numFmtId="0" fontId="11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3" borderId="8" applyNumberFormat="0" applyAlignment="0" applyProtection="0"/>
    <xf numFmtId="0" fontId="13" fillId="6" borderId="8" applyNumberFormat="0" applyAlignment="0" applyProtection="0"/>
    <xf numFmtId="0" fontId="14" fillId="6" borderId="9" applyNumberFormat="0" applyAlignment="0" applyProtection="0"/>
    <xf numFmtId="0" fontId="15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</cellStyleXfs>
  <cellXfs count="145">
    <xf numFmtId="0" fontId="0" fillId="0" borderId="0" xfId="0"/>
    <xf numFmtId="0" fontId="0" fillId="0" borderId="0" xfId="28">
      <alignment/>
      <protection/>
    </xf>
    <xf numFmtId="0" fontId="1" fillId="0" borderId="0" xfId="28" applyFont="1">
      <alignment/>
      <protection/>
    </xf>
    <xf numFmtId="0" fontId="19" fillId="0" borderId="0" xfId="28" applyFont="1" applyAlignment="1">
      <alignment horizontal="centerContinuous"/>
      <protection/>
    </xf>
    <xf numFmtId="0" fontId="20" fillId="0" borderId="0" xfId="28" applyFont="1" applyAlignment="1">
      <alignment horizontal="centerContinuous"/>
      <protection/>
    </xf>
    <xf numFmtId="0" fontId="20" fillId="0" borderId="0" xfId="28" applyFont="1" applyAlignment="1">
      <alignment horizontal="right"/>
      <protection/>
    </xf>
    <xf numFmtId="0" fontId="17" fillId="0" borderId="0" xfId="28" applyFont="1">
      <alignment/>
      <protection/>
    </xf>
    <xf numFmtId="0" fontId="1" fillId="0" borderId="0" xfId="28" applyFont="1" applyAlignment="1">
      <alignment horizontal="right"/>
      <protection/>
    </xf>
    <xf numFmtId="0" fontId="1" fillId="0" borderId="0" xfId="28" applyFont="1" applyAlignment="1">
      <alignment/>
      <protection/>
    </xf>
    <xf numFmtId="49" fontId="17" fillId="13" borderId="10" xfId="28" applyNumberFormat="1" applyFont="1" applyFill="1" applyBorder="1">
      <alignment/>
      <protection/>
    </xf>
    <xf numFmtId="0" fontId="17" fillId="13" borderId="11" xfId="28" applyFont="1" applyFill="1" applyBorder="1" applyAlignment="1">
      <alignment horizontal="center"/>
      <protection/>
    </xf>
    <xf numFmtId="0" fontId="17" fillId="13" borderId="11" xfId="28" applyNumberFormat="1" applyFont="1" applyFill="1" applyBorder="1" applyAlignment="1">
      <alignment horizontal="center"/>
      <protection/>
    </xf>
    <xf numFmtId="0" fontId="17" fillId="13" borderId="10" xfId="28" applyFont="1" applyFill="1" applyBorder="1" applyAlignment="1">
      <alignment horizontal="center"/>
      <protection/>
    </xf>
    <xf numFmtId="0" fontId="0" fillId="0" borderId="0" xfId="28" applyNumberFormat="1">
      <alignment/>
      <protection/>
    </xf>
    <xf numFmtId="0" fontId="21" fillId="0" borderId="0" xfId="28" applyFont="1">
      <alignment/>
      <protection/>
    </xf>
    <xf numFmtId="49" fontId="22" fillId="0" borderId="12" xfId="28" applyNumberFormat="1" applyFont="1" applyBorder="1" applyAlignment="1">
      <alignment horizontal="left" vertical="top"/>
      <protection/>
    </xf>
    <xf numFmtId="0" fontId="21" fillId="0" borderId="0" xfId="28" applyFont="1">
      <alignment/>
      <protection/>
    </xf>
    <xf numFmtId="0" fontId="23" fillId="0" borderId="0" xfId="28" applyFont="1" applyAlignment="1">
      <alignment wrapText="1"/>
      <protection/>
    </xf>
    <xf numFmtId="49" fontId="17" fillId="0" borderId="13" xfId="28" applyNumberFormat="1" applyFont="1" applyBorder="1" applyAlignment="1">
      <alignment horizontal="right"/>
      <protection/>
    </xf>
    <xf numFmtId="4" fontId="24" fillId="14" borderId="14" xfId="28" applyNumberFormat="1" applyFont="1" applyFill="1" applyBorder="1" applyAlignment="1">
      <alignment horizontal="right" wrapText="1"/>
      <protection/>
    </xf>
    <xf numFmtId="3" fontId="0" fillId="0" borderId="0" xfId="28" applyNumberFormat="1">
      <alignment/>
      <protection/>
    </xf>
    <xf numFmtId="0" fontId="0" fillId="0" borderId="0" xfId="28" applyBorder="1">
      <alignment/>
      <protection/>
    </xf>
    <xf numFmtId="0" fontId="27" fillId="0" borderId="0" xfId="28" applyFont="1" applyAlignment="1">
      <alignment/>
      <protection/>
    </xf>
    <xf numFmtId="0" fontId="0" fillId="0" borderId="0" xfId="28" applyAlignment="1">
      <alignment horizontal="right"/>
      <protection/>
    </xf>
    <xf numFmtId="0" fontId="28" fillId="0" borderId="0" xfId="28" applyFont="1" applyBorder="1">
      <alignment/>
      <protection/>
    </xf>
    <xf numFmtId="3" fontId="28" fillId="0" borderId="0" xfId="28" applyNumberFormat="1" applyFont="1" applyBorder="1" applyAlignment="1">
      <alignment horizontal="right"/>
      <protection/>
    </xf>
    <xf numFmtId="4" fontId="28" fillId="0" borderId="0" xfId="28" applyNumberFormat="1" applyFont="1" applyBorder="1">
      <alignment/>
      <protection/>
    </xf>
    <xf numFmtId="0" fontId="27" fillId="0" borderId="0" xfId="28" applyFont="1" applyBorder="1" applyAlignment="1">
      <alignment/>
      <protection/>
    </xf>
    <xf numFmtId="0" fontId="0" fillId="0" borderId="0" xfId="28" applyBorder="1" applyAlignment="1">
      <alignment horizontal="right"/>
      <protection/>
    </xf>
    <xf numFmtId="49" fontId="24" fillId="14" borderId="15" xfId="28" applyNumberFormat="1" applyFont="1" applyFill="1" applyBorder="1" applyAlignment="1">
      <alignment horizontal="left" wrapText="1"/>
      <protection/>
    </xf>
    <xf numFmtId="49" fontId="25" fillId="0" borderId="16" xfId="0" applyNumberFormat="1" applyFont="1" applyBorder="1" applyAlignment="1">
      <alignment horizontal="left" wrapText="1"/>
    </xf>
    <xf numFmtId="0" fontId="17" fillId="15" borderId="17" xfId="28" applyFont="1" applyFill="1" applyBorder="1" applyAlignment="1">
      <alignment horizontal="center"/>
      <protection/>
    </xf>
    <xf numFmtId="0" fontId="17" fillId="15" borderId="18" xfId="28" applyFont="1" applyFill="1" applyBorder="1" applyAlignment="1">
      <alignment horizontal="center"/>
      <protection/>
    </xf>
    <xf numFmtId="0" fontId="17" fillId="15" borderId="11" xfId="28" applyFont="1" applyFill="1" applyBorder="1" applyAlignment="1">
      <alignment horizontal="center"/>
      <protection/>
    </xf>
    <xf numFmtId="0" fontId="18" fillId="15" borderId="18" xfId="28" applyFont="1" applyFill="1" applyBorder="1" applyAlignment="1">
      <alignment horizontal="center"/>
      <protection/>
    </xf>
    <xf numFmtId="0" fontId="16" fillId="0" borderId="10" xfId="28" applyFont="1" applyBorder="1" applyAlignment="1">
      <alignment horizontal="center"/>
      <protection/>
    </xf>
    <xf numFmtId="49" fontId="16" fillId="0" borderId="10" xfId="28" applyNumberFormat="1" applyFont="1" applyBorder="1" applyAlignment="1">
      <alignment horizontal="left"/>
      <protection/>
    </xf>
    <xf numFmtId="49" fontId="16" fillId="0" borderId="11" xfId="28" applyNumberFormat="1" applyFont="1" applyBorder="1" applyAlignment="1">
      <alignment horizontal="left"/>
      <protection/>
    </xf>
    <xf numFmtId="49" fontId="17" fillId="15" borderId="17" xfId="28" applyNumberFormat="1" applyFont="1" applyFill="1" applyBorder="1">
      <alignment/>
      <protection/>
    </xf>
    <xf numFmtId="0" fontId="17" fillId="15" borderId="19" xfId="28" applyNumberFormat="1" applyFont="1" applyFill="1" applyBorder="1" applyAlignment="1">
      <alignment horizontal="center"/>
      <protection/>
    </xf>
    <xf numFmtId="0" fontId="17" fillId="15" borderId="12" xfId="28" applyNumberFormat="1" applyFont="1" applyFill="1" applyBorder="1" applyAlignment="1">
      <alignment horizontal="center"/>
      <protection/>
    </xf>
    <xf numFmtId="0" fontId="17" fillId="15" borderId="13" xfId="28" applyNumberFormat="1" applyFont="1" applyFill="1" applyBorder="1" applyAlignment="1">
      <alignment horizontal="center"/>
      <protection/>
    </xf>
    <xf numFmtId="49" fontId="24" fillId="16" borderId="0" xfId="28" applyNumberFormat="1" applyFont="1" applyFill="1" applyBorder="1" applyAlignment="1">
      <alignment horizontal="left" wrapText="1"/>
      <protection/>
    </xf>
    <xf numFmtId="49" fontId="22" fillId="0" borderId="13" xfId="28" applyNumberFormat="1" applyFont="1" applyBorder="1" applyAlignment="1">
      <alignment horizontal="right"/>
      <protection/>
    </xf>
    <xf numFmtId="49" fontId="22" fillId="0" borderId="13" xfId="28" applyNumberFormat="1" applyFont="1" applyBorder="1" applyAlignment="1">
      <alignment horizontal="left" vertical="top"/>
      <protection/>
    </xf>
    <xf numFmtId="4" fontId="22" fillId="0" borderId="13" xfId="28" applyNumberFormat="1" applyFont="1" applyBorder="1" applyAlignment="1">
      <alignment horizontal="right"/>
      <protection/>
    </xf>
    <xf numFmtId="49" fontId="24" fillId="14" borderId="20" xfId="28" applyNumberFormat="1" applyFont="1" applyFill="1" applyBorder="1" applyAlignment="1">
      <alignment horizontal="left" wrapText="1"/>
      <protection/>
    </xf>
    <xf numFmtId="49" fontId="25" fillId="0" borderId="0" xfId="0" applyNumberFormat="1" applyFont="1" applyBorder="1" applyAlignment="1">
      <alignment horizontal="left" wrapText="1"/>
    </xf>
    <xf numFmtId="0" fontId="33" fillId="0" borderId="20" xfId="28" applyFont="1" applyBorder="1" applyAlignment="1">
      <alignment vertical="top" wrapText="1"/>
      <protection/>
    </xf>
    <xf numFmtId="49" fontId="33" fillId="14" borderId="15" xfId="28" applyNumberFormat="1" applyFont="1" applyFill="1" applyBorder="1" applyAlignment="1">
      <alignment horizontal="left" wrapText="1"/>
      <protection/>
    </xf>
    <xf numFmtId="49" fontId="34" fillId="0" borderId="16" xfId="0" applyNumberFormat="1" applyFont="1" applyBorder="1" applyAlignment="1">
      <alignment horizontal="left" wrapText="1"/>
    </xf>
    <xf numFmtId="0" fontId="16" fillId="0" borderId="21" xfId="0" applyFont="1" applyFill="1" applyBorder="1"/>
    <xf numFmtId="0" fontId="1" fillId="0" borderId="21" xfId="28" applyFont="1" applyFill="1" applyBorder="1">
      <alignment/>
      <protection/>
    </xf>
    <xf numFmtId="0" fontId="17" fillId="0" borderId="21" xfId="28" applyFont="1" applyFill="1" applyBorder="1" applyAlignment="1">
      <alignment horizontal="right"/>
      <protection/>
    </xf>
    <xf numFmtId="0" fontId="1" fillId="0" borderId="22" xfId="28" applyFont="1" applyFill="1" applyBorder="1">
      <alignment/>
      <protection/>
    </xf>
    <xf numFmtId="0" fontId="18" fillId="0" borderId="23" xfId="0" applyFont="1" applyFill="1" applyBorder="1"/>
    <xf numFmtId="0" fontId="1" fillId="0" borderId="23" xfId="28" applyFont="1" applyFill="1" applyBorder="1">
      <alignment/>
      <protection/>
    </xf>
    <xf numFmtId="0" fontId="1" fillId="0" borderId="24" xfId="28" applyFont="1" applyFill="1" applyBorder="1" applyAlignment="1">
      <alignment horizontal="center" shrinkToFit="1"/>
      <protection/>
    </xf>
    <xf numFmtId="4" fontId="22" fillId="0" borderId="25" xfId="28" applyNumberFormat="1" applyFont="1" applyBorder="1" applyAlignment="1">
      <alignment horizontal="right"/>
      <protection/>
    </xf>
    <xf numFmtId="0" fontId="22" fillId="0" borderId="26" xfId="28" applyFont="1" applyBorder="1" applyAlignment="1">
      <alignment horizontal="center" vertical="top"/>
      <protection/>
    </xf>
    <xf numFmtId="49" fontId="22" fillId="0" borderId="27" xfId="28" applyNumberFormat="1" applyFont="1" applyBorder="1" applyAlignment="1">
      <alignment horizontal="left" vertical="top"/>
      <protection/>
    </xf>
    <xf numFmtId="0" fontId="22" fillId="0" borderId="21" xfId="28" applyFont="1" applyBorder="1">
      <alignment/>
      <protection/>
    </xf>
    <xf numFmtId="0" fontId="22" fillId="0" borderId="28" xfId="28" applyFont="1" applyBorder="1" applyAlignment="1">
      <alignment horizontal="center"/>
      <protection/>
    </xf>
    <xf numFmtId="0" fontId="1" fillId="0" borderId="21" xfId="28" applyNumberFormat="1" applyFont="1" applyBorder="1" applyAlignment="1">
      <alignment horizontal="right"/>
      <protection/>
    </xf>
    <xf numFmtId="0" fontId="22" fillId="0" borderId="29" xfId="28" applyFont="1" applyBorder="1" applyAlignment="1">
      <alignment horizontal="center" vertical="top"/>
      <protection/>
    </xf>
    <xf numFmtId="0" fontId="17" fillId="0" borderId="30" xfId="28" applyFont="1" applyBorder="1" applyAlignment="1">
      <alignment horizontal="center"/>
      <protection/>
    </xf>
    <xf numFmtId="0" fontId="17" fillId="0" borderId="31" xfId="28" applyFont="1" applyBorder="1" applyAlignment="1">
      <alignment horizontal="center"/>
      <protection/>
    </xf>
    <xf numFmtId="49" fontId="17" fillId="0" borderId="32" xfId="28" applyNumberFormat="1" applyFont="1" applyBorder="1" applyAlignment="1">
      <alignment horizontal="right"/>
      <protection/>
    </xf>
    <xf numFmtId="49" fontId="24" fillId="16" borderId="23" xfId="28" applyNumberFormat="1" applyFont="1" applyFill="1" applyBorder="1" applyAlignment="1">
      <alignment horizontal="left" wrapText="1"/>
      <protection/>
    </xf>
    <xf numFmtId="4" fontId="24" fillId="14" borderId="33" xfId="28" applyNumberFormat="1" applyFont="1" applyFill="1" applyBorder="1" applyAlignment="1">
      <alignment horizontal="right" wrapText="1"/>
      <protection/>
    </xf>
    <xf numFmtId="49" fontId="29" fillId="15" borderId="12" xfId="28" applyNumberFormat="1" applyFont="1" applyFill="1" applyBorder="1">
      <alignment/>
      <protection/>
    </xf>
    <xf numFmtId="0" fontId="29" fillId="15" borderId="34" xfId="28" applyFont="1" applyFill="1" applyBorder="1" applyAlignment="1">
      <alignment horizontal="center"/>
      <protection/>
    </xf>
    <xf numFmtId="0" fontId="17" fillId="15" borderId="19" xfId="28" applyFont="1" applyFill="1" applyBorder="1" applyAlignment="1">
      <alignment horizontal="center"/>
      <protection/>
    </xf>
    <xf numFmtId="0" fontId="16" fillId="0" borderId="35" xfId="28" applyFont="1" applyBorder="1" applyAlignment="1">
      <alignment horizontal="center"/>
      <protection/>
    </xf>
    <xf numFmtId="49" fontId="16" fillId="0" borderId="36" xfId="28" applyNumberFormat="1" applyFont="1" applyBorder="1" applyAlignment="1">
      <alignment horizontal="left"/>
      <protection/>
    </xf>
    <xf numFmtId="0" fontId="16" fillId="0" borderId="37" xfId="28" applyFont="1" applyBorder="1">
      <alignment/>
      <protection/>
    </xf>
    <xf numFmtId="0" fontId="1" fillId="0" borderId="38" xfId="28" applyFont="1" applyBorder="1" applyAlignment="1">
      <alignment horizontal="center"/>
      <protection/>
    </xf>
    <xf numFmtId="0" fontId="1" fillId="0" borderId="38" xfId="28" applyNumberFormat="1" applyFont="1" applyBorder="1" applyAlignment="1">
      <alignment horizontal="right"/>
      <protection/>
    </xf>
    <xf numFmtId="0" fontId="1" fillId="0" borderId="39" xfId="28" applyNumberFormat="1" applyFont="1" applyBorder="1">
      <alignment/>
      <protection/>
    </xf>
    <xf numFmtId="0" fontId="22" fillId="0" borderId="40" xfId="28" applyFont="1" applyBorder="1" applyAlignment="1">
      <alignment horizontal="center" vertical="top"/>
      <protection/>
    </xf>
    <xf numFmtId="49" fontId="22" fillId="0" borderId="28" xfId="28" applyNumberFormat="1" applyFont="1" applyBorder="1" applyAlignment="1">
      <alignment horizontal="left" vertical="top"/>
      <protection/>
    </xf>
    <xf numFmtId="0" fontId="22" fillId="0" borderId="27" xfId="28" applyFont="1" applyBorder="1" applyAlignment="1">
      <alignment vertical="top" wrapText="1"/>
      <protection/>
    </xf>
    <xf numFmtId="49" fontId="22" fillId="0" borderId="27" xfId="28" applyNumberFormat="1" applyFont="1" applyBorder="1" applyAlignment="1">
      <alignment horizontal="center" shrinkToFit="1"/>
      <protection/>
    </xf>
    <xf numFmtId="4" fontId="22" fillId="0" borderId="41" xfId="28" applyNumberFormat="1" applyFont="1" applyBorder="1" applyAlignment="1">
      <alignment horizontal="right"/>
      <protection/>
    </xf>
    <xf numFmtId="49" fontId="24" fillId="14" borderId="42" xfId="28" applyNumberFormat="1" applyFont="1" applyFill="1" applyBorder="1" applyAlignment="1">
      <alignment horizontal="left" wrapText="1"/>
      <protection/>
    </xf>
    <xf numFmtId="49" fontId="25" fillId="0" borderId="43" xfId="0" applyNumberFormat="1" applyFont="1" applyBorder="1" applyAlignment="1">
      <alignment horizontal="left" wrapText="1"/>
    </xf>
    <xf numFmtId="0" fontId="22" fillId="0" borderId="30" xfId="28" applyFont="1" applyBorder="1" applyAlignment="1">
      <alignment horizontal="center" vertical="top"/>
      <protection/>
    </xf>
    <xf numFmtId="49" fontId="24" fillId="14" borderId="44" xfId="28" applyNumberFormat="1" applyFont="1" applyFill="1" applyBorder="1" applyAlignment="1">
      <alignment horizontal="left" wrapText="1"/>
      <protection/>
    </xf>
    <xf numFmtId="49" fontId="25" fillId="0" borderId="23" xfId="0" applyNumberFormat="1" applyFont="1" applyBorder="1" applyAlignment="1">
      <alignment horizontal="left" wrapText="1"/>
    </xf>
    <xf numFmtId="0" fontId="0" fillId="0" borderId="0" xfId="28" applyAlignment="1">
      <alignment vertical="center"/>
      <protection/>
    </xf>
    <xf numFmtId="0" fontId="21" fillId="0" borderId="0" xfId="28" applyFont="1" applyAlignment="1">
      <alignment vertical="center"/>
      <protection/>
    </xf>
    <xf numFmtId="3" fontId="0" fillId="0" borderId="0" xfId="28" applyNumberFormat="1" applyAlignment="1">
      <alignment vertical="center"/>
      <protection/>
    </xf>
    <xf numFmtId="0" fontId="1" fillId="13" borderId="35" xfId="28" applyFont="1" applyFill="1" applyBorder="1" applyAlignment="1">
      <alignment vertical="center"/>
      <protection/>
    </xf>
    <xf numFmtId="49" fontId="26" fillId="13" borderId="36" xfId="28" applyNumberFormat="1" applyFont="1" applyFill="1" applyBorder="1" applyAlignment="1">
      <alignment vertical="center"/>
      <protection/>
    </xf>
    <xf numFmtId="0" fontId="26" fillId="13" borderId="37" xfId="28" applyFont="1" applyFill="1" applyBorder="1" applyAlignment="1">
      <alignment vertical="center"/>
      <protection/>
    </xf>
    <xf numFmtId="0" fontId="1" fillId="13" borderId="38" xfId="28" applyFont="1" applyFill="1" applyBorder="1" applyAlignment="1">
      <alignment vertical="center"/>
      <protection/>
    </xf>
    <xf numFmtId="4" fontId="1" fillId="13" borderId="38" xfId="28" applyNumberFormat="1" applyFont="1" applyFill="1" applyBorder="1" applyAlignment="1">
      <alignment vertical="center"/>
      <protection/>
    </xf>
    <xf numFmtId="4" fontId="0" fillId="0" borderId="0" xfId="28" applyNumberFormat="1">
      <alignment/>
      <protection/>
    </xf>
    <xf numFmtId="0" fontId="16" fillId="0" borderId="22" xfId="28" applyNumberFormat="1" applyFont="1" applyBorder="1">
      <alignment/>
      <protection/>
    </xf>
    <xf numFmtId="0" fontId="1" fillId="0" borderId="23" xfId="28" applyFont="1" applyFill="1" applyBorder="1" applyAlignment="1">
      <alignment horizontal="center" vertical="center" shrinkToFit="1"/>
      <protection/>
    </xf>
    <xf numFmtId="0" fontId="17" fillId="13" borderId="11" xfId="28" applyFont="1" applyFill="1" applyBorder="1" applyAlignment="1">
      <alignment horizontal="center" vertical="center"/>
      <protection/>
    </xf>
    <xf numFmtId="0" fontId="17" fillId="15" borderId="18" xfId="28" applyFont="1" applyFill="1" applyBorder="1" applyAlignment="1">
      <alignment horizontal="center" vertical="center"/>
      <protection/>
    </xf>
    <xf numFmtId="0" fontId="17" fillId="15" borderId="0" xfId="28" applyFont="1" applyFill="1" applyBorder="1" applyAlignment="1">
      <alignment horizontal="center" vertical="center"/>
      <protection/>
    </xf>
    <xf numFmtId="0" fontId="20" fillId="0" borderId="0" xfId="28" applyFont="1" applyAlignment="1">
      <alignment horizontal="center" vertical="center"/>
      <protection/>
    </xf>
    <xf numFmtId="0" fontId="1" fillId="0" borderId="21" xfId="28" applyFont="1" applyFill="1" applyBorder="1" applyAlignment="1">
      <alignment horizontal="center" vertical="center"/>
      <protection/>
    </xf>
    <xf numFmtId="0" fontId="1" fillId="0" borderId="0" xfId="28" applyFont="1" applyAlignment="1">
      <alignment horizontal="center" vertical="center"/>
      <protection/>
    </xf>
    <xf numFmtId="0" fontId="1" fillId="0" borderId="38" xfId="28" applyNumberFormat="1" applyFont="1" applyBorder="1" applyAlignment="1">
      <alignment horizontal="center" vertical="center"/>
      <protection/>
    </xf>
    <xf numFmtId="0" fontId="22" fillId="0" borderId="27" xfId="28" applyNumberFormat="1" applyFont="1" applyBorder="1" applyAlignment="1">
      <alignment horizontal="center" vertical="center"/>
      <protection/>
    </xf>
    <xf numFmtId="0" fontId="0" fillId="0" borderId="0" xfId="28" applyAlignment="1">
      <alignment horizontal="center" vertical="center"/>
      <protection/>
    </xf>
    <xf numFmtId="0" fontId="0" fillId="0" borderId="0" xfId="28" applyBorder="1" applyAlignment="1">
      <alignment horizontal="center" vertical="center"/>
      <protection/>
    </xf>
    <xf numFmtId="0" fontId="28" fillId="0" borderId="0" xfId="28" applyFont="1" applyBorder="1" applyAlignment="1">
      <alignment horizontal="center" vertical="center"/>
      <protection/>
    </xf>
    <xf numFmtId="49" fontId="22" fillId="0" borderId="41" xfId="28" applyNumberFormat="1" applyFont="1" applyBorder="1" applyAlignment="1">
      <alignment horizontal="center" shrinkToFit="1"/>
      <protection/>
    </xf>
    <xf numFmtId="49" fontId="33" fillId="0" borderId="0" xfId="28" applyNumberFormat="1" applyFont="1" applyBorder="1" applyAlignment="1">
      <alignment horizontal="center" shrinkToFit="1"/>
      <protection/>
    </xf>
    <xf numFmtId="4" fontId="24" fillId="14" borderId="13" xfId="28" applyNumberFormat="1" applyFont="1" applyFill="1" applyBorder="1" applyAlignment="1">
      <alignment horizontal="right" wrapText="1"/>
      <protection/>
    </xf>
    <xf numFmtId="4" fontId="24" fillId="14" borderId="32" xfId="28" applyNumberFormat="1" applyFont="1" applyFill="1" applyBorder="1" applyAlignment="1">
      <alignment horizontal="right" wrapText="1"/>
      <protection/>
    </xf>
    <xf numFmtId="164" fontId="22" fillId="17" borderId="45" xfId="28" applyNumberFormat="1" applyFont="1" applyFill="1" applyBorder="1" applyAlignment="1" applyProtection="1">
      <alignment horizontal="center" vertical="center"/>
      <protection locked="0"/>
    </xf>
    <xf numFmtId="164" fontId="24" fillId="14" borderId="20" xfId="28" applyNumberFormat="1" applyFont="1" applyFill="1" applyBorder="1" applyAlignment="1" applyProtection="1">
      <alignment horizontal="center" vertical="center" wrapText="1"/>
      <protection locked="0"/>
    </xf>
    <xf numFmtId="164" fontId="24" fillId="14" borderId="44" xfId="28" applyNumberFormat="1" applyFont="1" applyFill="1" applyBorder="1" applyAlignment="1" applyProtection="1">
      <alignment horizontal="center" vertical="center" wrapText="1"/>
      <protection locked="0"/>
    </xf>
    <xf numFmtId="164" fontId="22" fillId="17" borderId="46" xfId="28" applyNumberFormat="1" applyFont="1" applyFill="1" applyBorder="1" applyAlignment="1" applyProtection="1">
      <alignment horizontal="center" vertical="center"/>
      <protection locked="0"/>
    </xf>
    <xf numFmtId="164" fontId="22" fillId="0" borderId="0" xfId="28" applyNumberFormat="1" applyFont="1" applyBorder="1" applyAlignment="1" applyProtection="1">
      <alignment horizontal="center" vertical="center"/>
      <protection locked="0"/>
    </xf>
    <xf numFmtId="164" fontId="24" fillId="14" borderId="0" xfId="28" applyNumberFormat="1" applyFont="1" applyFill="1" applyBorder="1" applyAlignment="1" applyProtection="1">
      <alignment horizontal="center" vertical="center" wrapText="1"/>
      <protection locked="0"/>
    </xf>
    <xf numFmtId="164" fontId="24" fillId="14" borderId="23" xfId="28" applyNumberFormat="1" applyFont="1" applyFill="1" applyBorder="1" applyAlignment="1" applyProtection="1">
      <alignment horizontal="center" vertical="center" wrapText="1"/>
      <protection locked="0"/>
    </xf>
    <xf numFmtId="164" fontId="1" fillId="13" borderId="38" xfId="28" applyNumberFormat="1" applyFont="1" applyFill="1" applyBorder="1" applyAlignment="1" applyProtection="1">
      <alignment horizontal="center" vertical="center"/>
      <protection locked="0"/>
    </xf>
    <xf numFmtId="164" fontId="30" fillId="0" borderId="47" xfId="28" applyNumberFormat="1" applyFont="1" applyBorder="1" applyProtection="1">
      <alignment/>
      <protection/>
    </xf>
    <xf numFmtId="164" fontId="31" fillId="0" borderId="48" xfId="0" applyNumberFormat="1" applyFont="1" applyBorder="1" applyAlignment="1" applyProtection="1">
      <alignment horizontal="right"/>
      <protection/>
    </xf>
    <xf numFmtId="164" fontId="31" fillId="0" borderId="49" xfId="0" applyNumberFormat="1" applyFont="1" applyBorder="1" applyAlignment="1" applyProtection="1">
      <alignment horizontal="right"/>
      <protection/>
    </xf>
    <xf numFmtId="164" fontId="30" fillId="0" borderId="48" xfId="28" applyNumberFormat="1" applyFont="1" applyBorder="1" applyProtection="1">
      <alignment/>
      <protection/>
    </xf>
    <xf numFmtId="164" fontId="24" fillId="0" borderId="48" xfId="0" applyNumberFormat="1" applyFont="1" applyBorder="1" applyAlignment="1" applyProtection="1">
      <alignment horizontal="right"/>
      <protection/>
    </xf>
    <xf numFmtId="164" fontId="24" fillId="0" borderId="49" xfId="0" applyNumberFormat="1" applyFont="1" applyBorder="1" applyAlignment="1" applyProtection="1">
      <alignment horizontal="right"/>
      <protection/>
    </xf>
    <xf numFmtId="164" fontId="16" fillId="13" borderId="46" xfId="28" applyNumberFormat="1" applyFont="1" applyFill="1" applyBorder="1" applyAlignment="1" applyProtection="1">
      <alignment vertical="center"/>
      <protection/>
    </xf>
    <xf numFmtId="49" fontId="24" fillId="14" borderId="15" xfId="28" applyNumberFormat="1" applyFont="1" applyFill="1" applyBorder="1" applyAlignment="1">
      <alignment horizontal="left" wrapText="1"/>
      <protection/>
    </xf>
    <xf numFmtId="49" fontId="25" fillId="0" borderId="16" xfId="0" applyNumberFormat="1" applyFont="1" applyBorder="1" applyAlignment="1">
      <alignment horizontal="left" wrapText="1"/>
    </xf>
    <xf numFmtId="49" fontId="24" fillId="16" borderId="50" xfId="28" applyNumberFormat="1" applyFont="1" applyFill="1" applyBorder="1" applyAlignment="1">
      <alignment horizontal="left" wrapText="1"/>
      <protection/>
    </xf>
    <xf numFmtId="49" fontId="24" fillId="16" borderId="51" xfId="28" applyNumberFormat="1" applyFont="1" applyFill="1" applyBorder="1" applyAlignment="1">
      <alignment horizontal="left" wrapText="1"/>
      <protection/>
    </xf>
    <xf numFmtId="49" fontId="24" fillId="14" borderId="42" xfId="28" applyNumberFormat="1" applyFont="1" applyFill="1" applyBorder="1" applyAlignment="1">
      <alignment horizontal="left" wrapText="1"/>
      <protection/>
    </xf>
    <xf numFmtId="49" fontId="25" fillId="0" borderId="43" xfId="0" applyNumberFormat="1" applyFont="1" applyBorder="1" applyAlignment="1">
      <alignment horizontal="left" wrapText="1"/>
    </xf>
    <xf numFmtId="49" fontId="25" fillId="0" borderId="52" xfId="0" applyNumberFormat="1" applyFont="1" applyBorder="1" applyAlignment="1">
      <alignment horizontal="left" wrapText="1"/>
    </xf>
    <xf numFmtId="49" fontId="33" fillId="14" borderId="15" xfId="28" applyNumberFormat="1" applyFont="1" applyFill="1" applyBorder="1" applyAlignment="1">
      <alignment horizontal="left" wrapText="1"/>
      <protection/>
    </xf>
    <xf numFmtId="49" fontId="34" fillId="0" borderId="52" xfId="0" applyNumberFormat="1" applyFont="1" applyBorder="1" applyAlignment="1">
      <alignment horizontal="left" wrapText="1"/>
    </xf>
    <xf numFmtId="49" fontId="34" fillId="0" borderId="16" xfId="0" applyNumberFormat="1" applyFont="1" applyBorder="1" applyAlignment="1">
      <alignment horizontal="left" wrapText="1"/>
    </xf>
    <xf numFmtId="0" fontId="32" fillId="0" borderId="0" xfId="28" applyFont="1" applyAlignment="1">
      <alignment horizontal="center"/>
      <protection/>
    </xf>
    <xf numFmtId="0" fontId="1" fillId="0" borderId="53" xfId="28" applyFont="1" applyFill="1" applyBorder="1" applyAlignment="1">
      <alignment horizontal="center"/>
      <protection/>
    </xf>
    <xf numFmtId="0" fontId="1" fillId="0" borderId="21" xfId="28" applyFont="1" applyFill="1" applyBorder="1" applyAlignment="1">
      <alignment horizontal="center"/>
      <protection/>
    </xf>
    <xf numFmtId="49" fontId="1" fillId="0" borderId="54" xfId="28" applyNumberFormat="1" applyFont="1" applyFill="1" applyBorder="1" applyAlignment="1">
      <alignment horizontal="center"/>
      <protection/>
    </xf>
    <xf numFmtId="0" fontId="1" fillId="0" borderId="23" xfId="28" applyFont="1" applyFill="1" applyBorder="1" applyAlignment="1">
      <alignment horizontal="center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" xfId="20"/>
    <cellStyle name="Kontrolní buňka" xfId="21"/>
    <cellStyle name="Nadpis 1" xfId="22"/>
    <cellStyle name="Nadpis 2" xfId="23"/>
    <cellStyle name="Nadpis 3" xfId="24"/>
    <cellStyle name="Nadpis 4" xfId="25"/>
    <cellStyle name="Název" xfId="26"/>
    <cellStyle name="Neutrální" xfId="27"/>
    <cellStyle name="normální_POL.XLS" xfId="28"/>
    <cellStyle name="Poznámka" xfId="29"/>
    <cellStyle name="Propojená buňka" xfId="30"/>
    <cellStyle name="Správně" xfId="31"/>
    <cellStyle name="Text upozornění" xfId="32"/>
    <cellStyle name="Vstup" xfId="33"/>
    <cellStyle name="Výpočet" xfId="34"/>
    <cellStyle name="Výstup" xfId="35"/>
    <cellStyle name="Vysvětlující text" xfId="36"/>
    <cellStyle name="Zvýraznění 1" xfId="37"/>
    <cellStyle name="Zvýraznění 2" xfId="38"/>
    <cellStyle name="Zvýraznění 3" xfId="39"/>
    <cellStyle name="Zvýraznění 4" xfId="40"/>
    <cellStyle name="Zvýraznění 5" xfId="41"/>
    <cellStyle name="Zvýraznění 6" xfId="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7"/>
  <sheetViews>
    <sheetView showGridLines="0" showZeros="0" tabSelected="1" workbookViewId="0" topLeftCell="A1">
      <selection activeCell="F17" sqref="F17:F26"/>
    </sheetView>
  </sheetViews>
  <sheetFormatPr defaultColWidth="9.125" defaultRowHeight="12.75"/>
  <cols>
    <col min="1" max="1" width="4.375" style="1" customWidth="1"/>
    <col min="2" max="2" width="11.375" style="1" customWidth="1"/>
    <col min="3" max="3" width="40.375" style="1" customWidth="1"/>
    <col min="4" max="4" width="5.375" style="1" customWidth="1"/>
    <col min="5" max="5" width="8.375" style="23" customWidth="1"/>
    <col min="6" max="6" width="9.875" style="108" customWidth="1"/>
    <col min="7" max="7" width="13.875" style="1" customWidth="1"/>
    <col min="8" max="11" width="9.125" style="1" customWidth="1"/>
    <col min="12" max="12" width="75.375" style="1" customWidth="1"/>
    <col min="13" max="13" width="45.25390625" style="1" customWidth="1"/>
    <col min="14" max="16384" width="9.125" style="1" customWidth="1"/>
  </cols>
  <sheetData>
    <row r="1" spans="1:7" ht="18">
      <c r="A1" s="140" t="s">
        <v>98</v>
      </c>
      <c r="B1" s="140"/>
      <c r="C1" s="140"/>
      <c r="D1" s="140"/>
      <c r="E1" s="140"/>
      <c r="F1" s="140"/>
      <c r="G1" s="140"/>
    </row>
    <row r="2" spans="1:7" ht="14.25" customHeight="1" thickBot="1">
      <c r="A2" s="2"/>
      <c r="B2" s="3"/>
      <c r="C2" s="4"/>
      <c r="D2" s="4"/>
      <c r="E2" s="5"/>
      <c r="F2" s="103"/>
      <c r="G2" s="4"/>
    </row>
    <row r="3" spans="1:7" ht="15" customHeight="1">
      <c r="A3" s="141" t="s">
        <v>0</v>
      </c>
      <c r="B3" s="142"/>
      <c r="C3" s="51" t="s">
        <v>97</v>
      </c>
      <c r="D3" s="52"/>
      <c r="E3" s="53" t="s">
        <v>2</v>
      </c>
      <c r="F3" s="104"/>
      <c r="G3" s="54"/>
    </row>
    <row r="4" spans="1:7" ht="15" customHeight="1" thickBot="1">
      <c r="A4" s="143" t="s">
        <v>1</v>
      </c>
      <c r="B4" s="144"/>
      <c r="C4" s="55" t="s">
        <v>28</v>
      </c>
      <c r="D4" s="56"/>
      <c r="E4" s="55" t="s">
        <v>12</v>
      </c>
      <c r="F4" s="99"/>
      <c r="G4" s="57"/>
    </row>
    <row r="5" spans="1:7" ht="12.75">
      <c r="A5" s="6"/>
      <c r="B5" s="2"/>
      <c r="C5" s="2"/>
      <c r="D5" s="2"/>
      <c r="E5" s="7"/>
      <c r="F5" s="105"/>
      <c r="G5" s="8"/>
    </row>
    <row r="6" spans="1:7" ht="12.75">
      <c r="A6" s="9" t="s">
        <v>3</v>
      </c>
      <c r="B6" s="10" t="s">
        <v>4</v>
      </c>
      <c r="C6" s="10" t="s">
        <v>5</v>
      </c>
      <c r="D6" s="10" t="s">
        <v>6</v>
      </c>
      <c r="E6" s="11" t="s">
        <v>7</v>
      </c>
      <c r="F6" s="100" t="s">
        <v>8</v>
      </c>
      <c r="G6" s="12" t="s">
        <v>9</v>
      </c>
    </row>
    <row r="7" spans="1:7" ht="12.75">
      <c r="A7" s="35" t="s">
        <v>10</v>
      </c>
      <c r="B7" s="36" t="s">
        <v>30</v>
      </c>
      <c r="C7" s="34" t="s">
        <v>29</v>
      </c>
      <c r="D7" s="32"/>
      <c r="E7" s="39"/>
      <c r="F7" s="101"/>
      <c r="G7" s="33"/>
    </row>
    <row r="8" spans="1:7" ht="12.75">
      <c r="A8" s="35"/>
      <c r="B8" s="37"/>
      <c r="C8" s="130" t="s">
        <v>32</v>
      </c>
      <c r="D8" s="136"/>
      <c r="E8" s="40"/>
      <c r="F8" s="102"/>
      <c r="G8" s="31"/>
    </row>
    <row r="9" spans="1:7" ht="12.75">
      <c r="A9" s="35"/>
      <c r="B9" s="37"/>
      <c r="C9" s="130" t="s">
        <v>31</v>
      </c>
      <c r="D9" s="131"/>
      <c r="E9" s="41"/>
      <c r="F9" s="102"/>
      <c r="G9" s="31"/>
    </row>
    <row r="10" spans="1:7" ht="12.75">
      <c r="A10" s="35"/>
      <c r="B10" s="37"/>
      <c r="C10" s="130" t="s">
        <v>33</v>
      </c>
      <c r="D10" s="131"/>
      <c r="E10" s="41"/>
      <c r="F10" s="102"/>
      <c r="G10" s="31"/>
    </row>
    <row r="11" spans="1:7" ht="12.75">
      <c r="A11" s="35"/>
      <c r="B11" s="37"/>
      <c r="C11" s="130" t="s">
        <v>34</v>
      </c>
      <c r="D11" s="131"/>
      <c r="E11" s="41"/>
      <c r="F11" s="102"/>
      <c r="G11" s="31"/>
    </row>
    <row r="12" spans="1:7" ht="12.75">
      <c r="A12" s="35"/>
      <c r="B12" s="37"/>
      <c r="C12" s="130" t="s">
        <v>35</v>
      </c>
      <c r="D12" s="131"/>
      <c r="E12" s="41"/>
      <c r="F12" s="102"/>
      <c r="G12" s="31"/>
    </row>
    <row r="13" spans="1:7" ht="12.75">
      <c r="A13" s="35"/>
      <c r="B13" s="37"/>
      <c r="C13" s="130" t="s">
        <v>36</v>
      </c>
      <c r="D13" s="131"/>
      <c r="E13" s="41"/>
      <c r="F13" s="102"/>
      <c r="G13" s="31"/>
    </row>
    <row r="14" spans="1:7" ht="13.5" thickBot="1">
      <c r="A14" s="70"/>
      <c r="B14" s="71"/>
      <c r="C14" s="72"/>
      <c r="D14" s="72"/>
      <c r="E14" s="41"/>
      <c r="F14" s="102"/>
      <c r="G14" s="38"/>
    </row>
    <row r="15" spans="1:15" ht="13.5" thickBot="1">
      <c r="A15" s="73" t="s">
        <v>10</v>
      </c>
      <c r="B15" s="74" t="s">
        <v>37</v>
      </c>
      <c r="C15" s="75" t="s">
        <v>38</v>
      </c>
      <c r="D15" s="76"/>
      <c r="E15" s="77"/>
      <c r="F15" s="106"/>
      <c r="G15" s="78"/>
      <c r="H15" s="13"/>
      <c r="I15" s="13"/>
      <c r="O15" s="14">
        <v>1</v>
      </c>
    </row>
    <row r="16" spans="1:15" ht="13.5" thickBot="1">
      <c r="A16" s="59">
        <v>1</v>
      </c>
      <c r="B16" s="60" t="s">
        <v>39</v>
      </c>
      <c r="C16" s="61" t="s">
        <v>40</v>
      </c>
      <c r="D16" s="62" t="s">
        <v>13</v>
      </c>
      <c r="E16" s="63"/>
      <c r="F16" s="107" t="s">
        <v>50</v>
      </c>
      <c r="G16" s="98"/>
      <c r="H16" s="13"/>
      <c r="I16" s="13"/>
      <c r="O16" s="14"/>
    </row>
    <row r="17" spans="1:104" ht="13.5" thickBot="1">
      <c r="A17" s="64"/>
      <c r="B17" s="15"/>
      <c r="C17" s="132" t="s">
        <v>41</v>
      </c>
      <c r="D17" s="133"/>
      <c r="E17" s="58">
        <v>196.67</v>
      </c>
      <c r="F17" s="115"/>
      <c r="G17" s="123">
        <f>E17*F17</f>
        <v>0</v>
      </c>
      <c r="O17" s="14">
        <v>2</v>
      </c>
      <c r="AA17" s="1">
        <v>1</v>
      </c>
      <c r="AB17" s="1">
        <v>0</v>
      </c>
      <c r="AC17" s="1">
        <v>0</v>
      </c>
      <c r="AZ17" s="1">
        <v>1</v>
      </c>
      <c r="BA17" s="1">
        <f>IF(AZ17=1,G17,0)</f>
        <v>0</v>
      </c>
      <c r="BB17" s="1">
        <f>IF(AZ17=2,G17,0)</f>
        <v>0</v>
      </c>
      <c r="BC17" s="1">
        <f>IF(AZ17=3,G17,0)</f>
        <v>0</v>
      </c>
      <c r="BD17" s="1">
        <f>IF(AZ17=4,G17,0)</f>
        <v>0</v>
      </c>
      <c r="BE17" s="1">
        <f>IF(AZ17=5,G17,0)</f>
        <v>0</v>
      </c>
      <c r="CA17" s="16">
        <v>1</v>
      </c>
      <c r="CB17" s="16">
        <v>0</v>
      </c>
      <c r="CZ17" s="1">
        <v>0</v>
      </c>
    </row>
    <row r="18" spans="1:15" ht="12.75">
      <c r="A18" s="65"/>
      <c r="B18" s="18"/>
      <c r="C18" s="132" t="s">
        <v>52</v>
      </c>
      <c r="D18" s="132"/>
      <c r="E18" s="19"/>
      <c r="F18" s="116"/>
      <c r="G18" s="124"/>
      <c r="M18" s="17" t="s">
        <v>14</v>
      </c>
      <c r="O18" s="14"/>
    </row>
    <row r="19" spans="1:15" ht="12.75">
      <c r="A19" s="65"/>
      <c r="B19" s="18"/>
      <c r="C19" s="132" t="s">
        <v>42</v>
      </c>
      <c r="D19" s="132"/>
      <c r="E19" s="19"/>
      <c r="F19" s="116"/>
      <c r="G19" s="124"/>
      <c r="M19" s="17" t="s">
        <v>15</v>
      </c>
      <c r="O19" s="14"/>
    </row>
    <row r="20" spans="1:15" ht="12.75">
      <c r="A20" s="65"/>
      <c r="B20" s="18"/>
      <c r="C20" s="132" t="s">
        <v>43</v>
      </c>
      <c r="D20" s="132"/>
      <c r="E20" s="19"/>
      <c r="F20" s="116"/>
      <c r="G20" s="124"/>
      <c r="M20" s="17" t="s">
        <v>16</v>
      </c>
      <c r="O20" s="14"/>
    </row>
    <row r="21" spans="1:15" ht="12.75">
      <c r="A21" s="65"/>
      <c r="B21" s="18"/>
      <c r="C21" s="132" t="s">
        <v>45</v>
      </c>
      <c r="D21" s="132"/>
      <c r="E21" s="19"/>
      <c r="F21" s="116"/>
      <c r="G21" s="124"/>
      <c r="M21" s="17" t="s">
        <v>17</v>
      </c>
      <c r="O21" s="14"/>
    </row>
    <row r="22" spans="1:15" ht="12.75">
      <c r="A22" s="65"/>
      <c r="B22" s="18"/>
      <c r="C22" s="132" t="s">
        <v>44</v>
      </c>
      <c r="D22" s="132"/>
      <c r="E22" s="19"/>
      <c r="F22" s="116"/>
      <c r="G22" s="124"/>
      <c r="M22" s="17" t="s">
        <v>18</v>
      </c>
      <c r="O22" s="14"/>
    </row>
    <row r="23" spans="1:15" ht="12.75">
      <c r="A23" s="65"/>
      <c r="B23" s="18"/>
      <c r="C23" s="130" t="s">
        <v>46</v>
      </c>
      <c r="D23" s="131"/>
      <c r="E23" s="19">
        <v>140.77</v>
      </c>
      <c r="F23" s="116"/>
      <c r="G23" s="124"/>
      <c r="M23" s="17"/>
      <c r="O23" s="14"/>
    </row>
    <row r="24" spans="1:15" ht="12.75">
      <c r="A24" s="65"/>
      <c r="B24" s="18"/>
      <c r="C24" s="42" t="s">
        <v>47</v>
      </c>
      <c r="D24" s="42"/>
      <c r="E24" s="19">
        <v>10.64</v>
      </c>
      <c r="F24" s="116"/>
      <c r="G24" s="124"/>
      <c r="M24" s="17"/>
      <c r="O24" s="14"/>
    </row>
    <row r="25" spans="1:15" ht="13.5" thickBot="1">
      <c r="A25" s="66"/>
      <c r="B25" s="67"/>
      <c r="C25" s="68" t="s">
        <v>48</v>
      </c>
      <c r="D25" s="68"/>
      <c r="E25" s="69">
        <v>45.26</v>
      </c>
      <c r="F25" s="117"/>
      <c r="G25" s="125"/>
      <c r="M25" s="17"/>
      <c r="O25" s="14"/>
    </row>
    <row r="26" spans="1:15" ht="15.75" customHeight="1" thickBot="1">
      <c r="A26" s="79">
        <v>2</v>
      </c>
      <c r="B26" s="80" t="s">
        <v>49</v>
      </c>
      <c r="C26" s="81" t="s">
        <v>51</v>
      </c>
      <c r="D26" s="82" t="s">
        <v>13</v>
      </c>
      <c r="E26" s="83">
        <v>483.46</v>
      </c>
      <c r="F26" s="115"/>
      <c r="G26" s="123">
        <f>E26*F26</f>
        <v>0</v>
      </c>
      <c r="M26" s="17" t="s">
        <v>19</v>
      </c>
      <c r="O26" s="14"/>
    </row>
    <row r="27" spans="1:57" ht="33.75">
      <c r="A27" s="65"/>
      <c r="B27" s="43"/>
      <c r="C27" s="29" t="s">
        <v>55</v>
      </c>
      <c r="D27" s="30"/>
      <c r="E27" s="19"/>
      <c r="F27" s="116"/>
      <c r="G27" s="124"/>
      <c r="O27" s="14">
        <v>4</v>
      </c>
      <c r="BA27" s="20">
        <f>SUM(BA15:BA26)</f>
        <v>0</v>
      </c>
      <c r="BB27" s="20">
        <f>SUM(BB15:BB26)</f>
        <v>0</v>
      </c>
      <c r="BC27" s="20">
        <f>SUM(BC15:BC26)</f>
        <v>0</v>
      </c>
      <c r="BD27" s="20">
        <f>SUM(BD15:BD26)</f>
        <v>0</v>
      </c>
      <c r="BE27" s="20">
        <f>SUM(BE15:BE26)</f>
        <v>0</v>
      </c>
    </row>
    <row r="28" spans="1:15" ht="12.75">
      <c r="A28" s="65"/>
      <c r="B28" s="18"/>
      <c r="C28" s="130" t="s">
        <v>53</v>
      </c>
      <c r="D28" s="131"/>
      <c r="E28" s="19">
        <v>405.39</v>
      </c>
      <c r="F28" s="116"/>
      <c r="G28" s="124"/>
      <c r="H28" s="13"/>
      <c r="I28" s="13"/>
      <c r="O28" s="14">
        <v>1</v>
      </c>
    </row>
    <row r="29" spans="1:104" ht="12.75">
      <c r="A29" s="65"/>
      <c r="B29" s="18"/>
      <c r="C29" s="130" t="s">
        <v>54</v>
      </c>
      <c r="D29" s="131"/>
      <c r="E29" s="19">
        <v>78.07</v>
      </c>
      <c r="F29" s="116"/>
      <c r="G29" s="124"/>
      <c r="O29" s="14">
        <v>2</v>
      </c>
      <c r="AA29" s="1">
        <v>1</v>
      </c>
      <c r="AB29" s="1">
        <v>1</v>
      </c>
      <c r="AC29" s="1">
        <v>1</v>
      </c>
      <c r="AZ29" s="1">
        <v>1</v>
      </c>
      <c r="BA29" s="1">
        <f>IF(AZ29=1,G29,0)</f>
        <v>0</v>
      </c>
      <c r="BB29" s="1">
        <f>IF(AZ29=2,G29,0)</f>
        <v>0</v>
      </c>
      <c r="BC29" s="1">
        <f>IF(AZ29=3,G29,0)</f>
        <v>0</v>
      </c>
      <c r="BD29" s="1">
        <f>IF(AZ29=4,G29,0)</f>
        <v>0</v>
      </c>
      <c r="BE29" s="1">
        <f>IF(AZ29=5,G29,0)</f>
        <v>0</v>
      </c>
      <c r="CA29" s="16">
        <v>1</v>
      </c>
      <c r="CB29" s="16">
        <v>1</v>
      </c>
      <c r="CZ29" s="1">
        <v>0.0126000000000062</v>
      </c>
    </row>
    <row r="30" spans="1:15" ht="13.5" thickBot="1">
      <c r="A30" s="66"/>
      <c r="B30" s="67"/>
      <c r="C30" s="134"/>
      <c r="D30" s="135"/>
      <c r="E30" s="69"/>
      <c r="F30" s="117"/>
      <c r="G30" s="125"/>
      <c r="M30" s="17" t="s">
        <v>20</v>
      </c>
      <c r="O30" s="14"/>
    </row>
    <row r="31" spans="1:104" ht="23.25" thickBot="1">
      <c r="A31" s="59">
        <v>3</v>
      </c>
      <c r="B31" s="60" t="s">
        <v>56</v>
      </c>
      <c r="C31" s="81" t="s">
        <v>57</v>
      </c>
      <c r="D31" s="82" t="s">
        <v>13</v>
      </c>
      <c r="E31" s="83">
        <v>405.39</v>
      </c>
      <c r="F31" s="115"/>
      <c r="G31" s="123">
        <f>E31*F31</f>
        <v>0</v>
      </c>
      <c r="O31" s="14">
        <v>2</v>
      </c>
      <c r="AA31" s="1">
        <v>1</v>
      </c>
      <c r="AB31" s="1">
        <v>1</v>
      </c>
      <c r="AC31" s="1">
        <v>1</v>
      </c>
      <c r="AZ31" s="1">
        <v>1</v>
      </c>
      <c r="BA31" s="1">
        <f>IF(AZ31=1,G31,0)</f>
        <v>0</v>
      </c>
      <c r="BB31" s="1">
        <f>IF(AZ31=2,G31,0)</f>
        <v>0</v>
      </c>
      <c r="BC31" s="1">
        <f>IF(AZ31=3,G31,0)</f>
        <v>0</v>
      </c>
      <c r="BD31" s="1">
        <f>IF(AZ31=4,G31,0)</f>
        <v>0</v>
      </c>
      <c r="BE31" s="1">
        <f>IF(AZ31=5,G31,0)</f>
        <v>0</v>
      </c>
      <c r="CA31" s="16">
        <v>1</v>
      </c>
      <c r="CB31" s="16">
        <v>1</v>
      </c>
      <c r="CZ31" s="1">
        <v>0.00300000000000011</v>
      </c>
    </row>
    <row r="32" spans="1:15" ht="12.75">
      <c r="A32" s="65"/>
      <c r="B32" s="18"/>
      <c r="C32" s="130" t="s">
        <v>58</v>
      </c>
      <c r="D32" s="131"/>
      <c r="E32" s="19"/>
      <c r="F32" s="116"/>
      <c r="G32" s="124"/>
      <c r="M32" s="17" t="s">
        <v>14</v>
      </c>
      <c r="O32" s="14"/>
    </row>
    <row r="33" spans="1:15" ht="12.75">
      <c r="A33" s="65"/>
      <c r="B33" s="18"/>
      <c r="C33" s="130" t="s">
        <v>59</v>
      </c>
      <c r="D33" s="131"/>
      <c r="E33" s="19"/>
      <c r="F33" s="116"/>
      <c r="G33" s="124"/>
      <c r="M33" s="17" t="s">
        <v>15</v>
      </c>
      <c r="O33" s="14"/>
    </row>
    <row r="34" spans="1:15" ht="12.75">
      <c r="A34" s="65"/>
      <c r="B34" s="18"/>
      <c r="C34" s="130" t="s">
        <v>60</v>
      </c>
      <c r="D34" s="131"/>
      <c r="E34" s="19"/>
      <c r="F34" s="116"/>
      <c r="G34" s="124"/>
      <c r="M34" s="17" t="s">
        <v>16</v>
      </c>
      <c r="O34" s="14"/>
    </row>
    <row r="35" spans="1:15" ht="12.75">
      <c r="A35" s="65"/>
      <c r="B35" s="18"/>
      <c r="C35" s="130" t="s">
        <v>17</v>
      </c>
      <c r="D35" s="131"/>
      <c r="E35" s="19"/>
      <c r="F35" s="116"/>
      <c r="G35" s="124"/>
      <c r="M35" s="17" t="s">
        <v>17</v>
      </c>
      <c r="O35" s="14"/>
    </row>
    <row r="36" spans="1:15" ht="12.75">
      <c r="A36" s="65"/>
      <c r="B36" s="18"/>
      <c r="C36" s="130"/>
      <c r="D36" s="131"/>
      <c r="E36" s="19"/>
      <c r="F36" s="116"/>
      <c r="G36" s="124"/>
      <c r="M36" s="17" t="s">
        <v>18</v>
      </c>
      <c r="O36" s="14"/>
    </row>
    <row r="37" spans="1:15" ht="13.5" thickBot="1">
      <c r="A37" s="66"/>
      <c r="B37" s="67"/>
      <c r="C37" s="134"/>
      <c r="D37" s="135"/>
      <c r="E37" s="69"/>
      <c r="F37" s="117"/>
      <c r="G37" s="125"/>
      <c r="M37" s="17" t="s">
        <v>19</v>
      </c>
      <c r="O37" s="14"/>
    </row>
    <row r="38" spans="1:104" ht="23.25" thickBot="1">
      <c r="A38" s="59">
        <v>4</v>
      </c>
      <c r="B38" s="60" t="s">
        <v>61</v>
      </c>
      <c r="C38" s="81" t="s">
        <v>70</v>
      </c>
      <c r="D38" s="111" t="s">
        <v>62</v>
      </c>
      <c r="E38" s="83">
        <v>818.61</v>
      </c>
      <c r="F38" s="118"/>
      <c r="G38" s="123">
        <f>E38*F38</f>
        <v>0</v>
      </c>
      <c r="O38" s="14">
        <v>2</v>
      </c>
      <c r="AA38" s="1">
        <v>1</v>
      </c>
      <c r="AB38" s="1">
        <v>1</v>
      </c>
      <c r="AC38" s="1">
        <v>1</v>
      </c>
      <c r="AZ38" s="1">
        <v>1</v>
      </c>
      <c r="BA38" s="1">
        <f>IF(AZ38=1,G38,0)</f>
        <v>0</v>
      </c>
      <c r="BB38" s="1">
        <f>IF(AZ38=2,G38,0)</f>
        <v>0</v>
      </c>
      <c r="BC38" s="1">
        <f>IF(AZ38=3,G38,0)</f>
        <v>0</v>
      </c>
      <c r="BD38" s="1">
        <f>IF(AZ38=4,G38,0)</f>
        <v>0</v>
      </c>
      <c r="BE38" s="1">
        <f>IF(AZ38=5,G38,0)</f>
        <v>0</v>
      </c>
      <c r="CA38" s="16">
        <v>1</v>
      </c>
      <c r="CB38" s="16">
        <v>1</v>
      </c>
      <c r="CZ38" s="1">
        <v>0.033299999999997</v>
      </c>
    </row>
    <row r="39" spans="1:80" ht="12.75">
      <c r="A39" s="86"/>
      <c r="B39" s="44"/>
      <c r="C39" s="137" t="s">
        <v>68</v>
      </c>
      <c r="D39" s="138"/>
      <c r="E39" s="45"/>
      <c r="F39" s="119"/>
      <c r="G39" s="126"/>
      <c r="O39" s="14"/>
      <c r="CA39" s="16"/>
      <c r="CB39" s="16"/>
    </row>
    <row r="40" spans="1:80" ht="22.5">
      <c r="A40" s="86"/>
      <c r="B40" s="44"/>
      <c r="C40" s="48" t="s">
        <v>71</v>
      </c>
      <c r="D40" s="112"/>
      <c r="E40" s="45"/>
      <c r="F40" s="119"/>
      <c r="G40" s="126"/>
      <c r="O40" s="14"/>
      <c r="CA40" s="16"/>
      <c r="CB40" s="16"/>
    </row>
    <row r="41" spans="1:15" ht="12.75">
      <c r="A41" s="65"/>
      <c r="B41" s="18"/>
      <c r="C41" s="130" t="s">
        <v>63</v>
      </c>
      <c r="D41" s="136"/>
      <c r="E41" s="19">
        <v>520.95</v>
      </c>
      <c r="F41" s="120"/>
      <c r="G41" s="124"/>
      <c r="M41" s="17" t="s">
        <v>21</v>
      </c>
      <c r="O41" s="14"/>
    </row>
    <row r="42" spans="1:15" ht="12.75">
      <c r="A42" s="65"/>
      <c r="B42" s="18"/>
      <c r="C42" s="46" t="s">
        <v>64</v>
      </c>
      <c r="D42" s="47"/>
      <c r="E42" s="113">
        <v>121.14</v>
      </c>
      <c r="F42" s="120"/>
      <c r="G42" s="124"/>
      <c r="M42" s="17"/>
      <c r="O42" s="14"/>
    </row>
    <row r="43" spans="1:15" ht="13.5" thickBot="1">
      <c r="A43" s="66"/>
      <c r="B43" s="67"/>
      <c r="C43" s="87" t="s">
        <v>65</v>
      </c>
      <c r="D43" s="88"/>
      <c r="E43" s="114">
        <v>176.52</v>
      </c>
      <c r="F43" s="121"/>
      <c r="G43" s="125"/>
      <c r="M43" s="17"/>
      <c r="O43" s="14"/>
    </row>
    <row r="44" spans="1:104" ht="25.5" customHeight="1" thickBot="1">
      <c r="A44" s="59">
        <v>5</v>
      </c>
      <c r="B44" s="60" t="s">
        <v>66</v>
      </c>
      <c r="C44" s="81" t="s">
        <v>67</v>
      </c>
      <c r="D44" s="82" t="s">
        <v>13</v>
      </c>
      <c r="E44" s="83">
        <v>198.42</v>
      </c>
      <c r="F44" s="115"/>
      <c r="G44" s="123">
        <f>E44*F44</f>
        <v>0</v>
      </c>
      <c r="O44" s="14">
        <v>2</v>
      </c>
      <c r="AA44" s="1">
        <v>1</v>
      </c>
      <c r="AB44" s="1">
        <v>1</v>
      </c>
      <c r="AC44" s="1">
        <v>1</v>
      </c>
      <c r="AZ44" s="1">
        <v>1</v>
      </c>
      <c r="BA44" s="1">
        <f>IF(AZ44=1,G44,0)</f>
        <v>0</v>
      </c>
      <c r="BB44" s="1">
        <f>IF(AZ44=2,G44,0)</f>
        <v>0</v>
      </c>
      <c r="BC44" s="1">
        <f>IF(AZ44=3,G44,0)</f>
        <v>0</v>
      </c>
      <c r="BD44" s="1">
        <f>IF(AZ44=4,G44,0)</f>
        <v>0</v>
      </c>
      <c r="BE44" s="1">
        <f>IF(AZ44=5,G44,0)</f>
        <v>0</v>
      </c>
      <c r="CA44" s="16">
        <v>1</v>
      </c>
      <c r="CB44" s="16">
        <v>1</v>
      </c>
      <c r="CZ44" s="1">
        <v>0.0222500000000139</v>
      </c>
    </row>
    <row r="45" spans="1:15" ht="12.75">
      <c r="A45" s="65"/>
      <c r="B45" s="18"/>
      <c r="C45" s="130" t="s">
        <v>68</v>
      </c>
      <c r="D45" s="131"/>
      <c r="E45" s="19"/>
      <c r="F45" s="116"/>
      <c r="G45" s="124"/>
      <c r="M45" s="17" t="s">
        <v>22</v>
      </c>
      <c r="O45" s="14"/>
    </row>
    <row r="46" spans="1:15" ht="22.5">
      <c r="A46" s="65"/>
      <c r="B46" s="18"/>
      <c r="C46" s="29" t="s">
        <v>69</v>
      </c>
      <c r="D46" s="30"/>
      <c r="E46" s="19"/>
      <c r="F46" s="116"/>
      <c r="G46" s="124"/>
      <c r="M46" s="17"/>
      <c r="O46" s="14"/>
    </row>
    <row r="47" spans="1:15" ht="23.25" thickBot="1">
      <c r="A47" s="66"/>
      <c r="B47" s="67"/>
      <c r="C47" s="84" t="s">
        <v>72</v>
      </c>
      <c r="D47" s="85"/>
      <c r="E47" s="69">
        <v>198.42</v>
      </c>
      <c r="F47" s="117"/>
      <c r="G47" s="125"/>
      <c r="M47" s="17"/>
      <c r="O47" s="14"/>
    </row>
    <row r="48" spans="1:104" ht="21" customHeight="1" thickBot="1">
      <c r="A48" s="59">
        <v>6</v>
      </c>
      <c r="B48" s="60" t="s">
        <v>73</v>
      </c>
      <c r="C48" s="81" t="s">
        <v>74</v>
      </c>
      <c r="D48" s="82" t="s">
        <v>13</v>
      </c>
      <c r="E48" s="83">
        <v>14.55</v>
      </c>
      <c r="F48" s="115"/>
      <c r="G48" s="123">
        <f>E48*F48</f>
        <v>0</v>
      </c>
      <c r="O48" s="14">
        <v>2</v>
      </c>
      <c r="AA48" s="1">
        <v>1</v>
      </c>
      <c r="AB48" s="1">
        <v>1</v>
      </c>
      <c r="AC48" s="1">
        <v>1</v>
      </c>
      <c r="AZ48" s="1">
        <v>1</v>
      </c>
      <c r="BA48" s="1">
        <f>IF(AZ48=1,G48,0)</f>
        <v>0</v>
      </c>
      <c r="BB48" s="1">
        <f>IF(AZ48=2,G48,0)</f>
        <v>0</v>
      </c>
      <c r="BC48" s="1">
        <f>IF(AZ48=3,G48,0)</f>
        <v>0</v>
      </c>
      <c r="BD48" s="1">
        <f>IF(AZ48=4,G48,0)</f>
        <v>0</v>
      </c>
      <c r="BE48" s="1">
        <f>IF(AZ48=5,G48,0)</f>
        <v>0</v>
      </c>
      <c r="CA48" s="16">
        <v>1</v>
      </c>
      <c r="CB48" s="16">
        <v>1</v>
      </c>
      <c r="CZ48" s="1">
        <v>0.0314999999999941</v>
      </c>
    </row>
    <row r="49" spans="1:15" ht="12.75">
      <c r="A49" s="65"/>
      <c r="B49" s="18"/>
      <c r="C49" s="130" t="s">
        <v>75</v>
      </c>
      <c r="D49" s="131"/>
      <c r="E49" s="19"/>
      <c r="F49" s="116"/>
      <c r="G49" s="124"/>
      <c r="M49" s="17" t="s">
        <v>24</v>
      </c>
      <c r="O49" s="14"/>
    </row>
    <row r="50" spans="1:15" ht="22.5">
      <c r="A50" s="65"/>
      <c r="B50" s="18"/>
      <c r="C50" s="29" t="s">
        <v>76</v>
      </c>
      <c r="D50" s="30"/>
      <c r="E50" s="19"/>
      <c r="F50" s="116"/>
      <c r="G50" s="124"/>
      <c r="M50" s="17"/>
      <c r="O50" s="14"/>
    </row>
    <row r="51" spans="1:15" ht="13.5" thickBot="1">
      <c r="A51" s="66"/>
      <c r="B51" s="67"/>
      <c r="C51" s="134" t="s">
        <v>77</v>
      </c>
      <c r="D51" s="135"/>
      <c r="E51" s="69">
        <v>14.55</v>
      </c>
      <c r="F51" s="117"/>
      <c r="G51" s="125"/>
      <c r="M51" s="17" t="s">
        <v>25</v>
      </c>
      <c r="O51" s="14"/>
    </row>
    <row r="52" spans="1:104" ht="23.25" thickBot="1">
      <c r="A52" s="59">
        <v>7</v>
      </c>
      <c r="B52" s="60" t="s">
        <v>78</v>
      </c>
      <c r="C52" s="81" t="s">
        <v>79</v>
      </c>
      <c r="D52" s="82" t="s">
        <v>13</v>
      </c>
      <c r="E52" s="83">
        <v>1237.95</v>
      </c>
      <c r="F52" s="115"/>
      <c r="G52" s="123">
        <f>E52*F52</f>
        <v>0</v>
      </c>
      <c r="O52" s="14">
        <v>2</v>
      </c>
      <c r="AA52" s="1">
        <v>1</v>
      </c>
      <c r="AB52" s="1">
        <v>1</v>
      </c>
      <c r="AC52" s="1">
        <v>1</v>
      </c>
      <c r="AZ52" s="1">
        <v>1</v>
      </c>
      <c r="BA52" s="1">
        <f>IF(AZ52=1,G52,0)</f>
        <v>0</v>
      </c>
      <c r="BB52" s="1">
        <f>IF(AZ52=2,G52,0)</f>
        <v>0</v>
      </c>
      <c r="BC52" s="1">
        <f>IF(AZ52=3,G52,0)</f>
        <v>0</v>
      </c>
      <c r="BD52" s="1">
        <f>IF(AZ52=4,G52,0)</f>
        <v>0</v>
      </c>
      <c r="BE52" s="1">
        <f>IF(AZ52=5,G52,0)</f>
        <v>0</v>
      </c>
      <c r="CA52" s="16">
        <v>1</v>
      </c>
      <c r="CB52" s="16">
        <v>1</v>
      </c>
      <c r="CZ52" s="1">
        <v>0.0252000000000123</v>
      </c>
    </row>
    <row r="53" spans="1:15" ht="12.75">
      <c r="A53" s="65"/>
      <c r="B53" s="18"/>
      <c r="C53" s="137" t="s">
        <v>80</v>
      </c>
      <c r="D53" s="139"/>
      <c r="E53" s="19"/>
      <c r="F53" s="116"/>
      <c r="G53" s="124"/>
      <c r="M53" s="17" t="s">
        <v>26</v>
      </c>
      <c r="O53" s="14"/>
    </row>
    <row r="54" spans="1:15" ht="45">
      <c r="A54" s="65"/>
      <c r="B54" s="18"/>
      <c r="C54" s="49" t="s">
        <v>83</v>
      </c>
      <c r="D54" s="50"/>
      <c r="E54" s="19"/>
      <c r="F54" s="116"/>
      <c r="G54" s="124"/>
      <c r="M54" s="17"/>
      <c r="O54" s="14"/>
    </row>
    <row r="55" spans="1:15" ht="12.75">
      <c r="A55" s="65"/>
      <c r="B55" s="18"/>
      <c r="C55" s="49" t="s">
        <v>81</v>
      </c>
      <c r="D55" s="50"/>
      <c r="E55" s="19">
        <v>1060.15</v>
      </c>
      <c r="F55" s="116"/>
      <c r="G55" s="124"/>
      <c r="M55" s="17"/>
      <c r="O55" s="14"/>
    </row>
    <row r="56" spans="1:15" ht="13.5" thickBot="1">
      <c r="A56" s="66"/>
      <c r="B56" s="67"/>
      <c r="C56" s="134" t="s">
        <v>82</v>
      </c>
      <c r="D56" s="135"/>
      <c r="E56" s="69">
        <v>177.8</v>
      </c>
      <c r="F56" s="117"/>
      <c r="G56" s="125"/>
      <c r="M56" s="17" t="s">
        <v>27</v>
      </c>
      <c r="O56" s="14"/>
    </row>
    <row r="57" spans="1:104" ht="23.25" thickBot="1">
      <c r="A57" s="59">
        <v>8</v>
      </c>
      <c r="B57" s="60" t="s">
        <v>84</v>
      </c>
      <c r="C57" s="81" t="s">
        <v>85</v>
      </c>
      <c r="D57" s="82" t="s">
        <v>13</v>
      </c>
      <c r="E57" s="83">
        <v>1338.45</v>
      </c>
      <c r="F57" s="115"/>
      <c r="G57" s="123">
        <f>E57*F57</f>
        <v>0</v>
      </c>
      <c r="O57" s="14">
        <v>2</v>
      </c>
      <c r="AA57" s="1">
        <v>1</v>
      </c>
      <c r="AB57" s="1">
        <v>1</v>
      </c>
      <c r="AC57" s="1">
        <v>1</v>
      </c>
      <c r="AZ57" s="1">
        <v>1</v>
      </c>
      <c r="BA57" s="1">
        <f>IF(AZ57=1,G57,0)</f>
        <v>0</v>
      </c>
      <c r="BB57" s="1">
        <f>IF(AZ57=2,G57,0)</f>
        <v>0</v>
      </c>
      <c r="BC57" s="1">
        <f>IF(AZ57=3,G57,0)</f>
        <v>0</v>
      </c>
      <c r="BD57" s="1">
        <f>IF(AZ57=4,G57,0)</f>
        <v>0</v>
      </c>
      <c r="BE57" s="1">
        <f>IF(AZ57=5,G57,0)</f>
        <v>0</v>
      </c>
      <c r="CA57" s="16">
        <v>1</v>
      </c>
      <c r="CB57" s="16">
        <v>1</v>
      </c>
      <c r="CZ57" s="1">
        <v>0</v>
      </c>
    </row>
    <row r="58" spans="1:15" ht="12.75">
      <c r="A58" s="65"/>
      <c r="B58" s="18"/>
      <c r="C58" s="137" t="s">
        <v>86</v>
      </c>
      <c r="D58" s="139"/>
      <c r="E58" s="19"/>
      <c r="F58" s="116"/>
      <c r="G58" s="124"/>
      <c r="M58" s="17" t="s">
        <v>22</v>
      </c>
      <c r="O58" s="14"/>
    </row>
    <row r="59" spans="1:15" ht="33.75">
      <c r="A59" s="65"/>
      <c r="B59" s="18"/>
      <c r="C59" s="49" t="s">
        <v>87</v>
      </c>
      <c r="D59" s="50"/>
      <c r="E59" s="19"/>
      <c r="F59" s="116"/>
      <c r="G59" s="124"/>
      <c r="M59" s="17"/>
      <c r="O59" s="14"/>
    </row>
    <row r="60" spans="1:15" ht="12.75">
      <c r="A60" s="65"/>
      <c r="B60" s="18"/>
      <c r="C60" s="49" t="s">
        <v>88</v>
      </c>
      <c r="D60" s="50"/>
      <c r="E60" s="19">
        <v>1195.17</v>
      </c>
      <c r="F60" s="116"/>
      <c r="G60" s="124"/>
      <c r="M60" s="17"/>
      <c r="O60" s="14"/>
    </row>
    <row r="61" spans="1:15" ht="13.5" thickBot="1">
      <c r="A61" s="66"/>
      <c r="B61" s="67"/>
      <c r="C61" s="134" t="s">
        <v>89</v>
      </c>
      <c r="D61" s="135"/>
      <c r="E61" s="69">
        <v>143.28</v>
      </c>
      <c r="F61" s="117"/>
      <c r="G61" s="125"/>
      <c r="M61" s="17" t="s">
        <v>23</v>
      </c>
      <c r="O61" s="14"/>
    </row>
    <row r="62" spans="1:104" ht="19.5" customHeight="1" thickBot="1">
      <c r="A62" s="59">
        <v>9</v>
      </c>
      <c r="B62" s="60" t="s">
        <v>90</v>
      </c>
      <c r="C62" s="81" t="s">
        <v>91</v>
      </c>
      <c r="D62" s="82" t="s">
        <v>13</v>
      </c>
      <c r="E62" s="83">
        <v>1338.45</v>
      </c>
      <c r="F62" s="115"/>
      <c r="G62" s="123">
        <f>E62*F62</f>
        <v>0</v>
      </c>
      <c r="O62" s="14">
        <v>2</v>
      </c>
      <c r="AA62" s="1">
        <v>1</v>
      </c>
      <c r="AB62" s="1">
        <v>1</v>
      </c>
      <c r="AC62" s="1">
        <v>1</v>
      </c>
      <c r="AZ62" s="1">
        <v>1</v>
      </c>
      <c r="BA62" s="1">
        <f>IF(AZ62=1,G62,0)</f>
        <v>0</v>
      </c>
      <c r="BB62" s="1">
        <f>IF(AZ62=2,G62,0)</f>
        <v>0</v>
      </c>
      <c r="BC62" s="1">
        <f>IF(AZ62=3,G62,0)</f>
        <v>0</v>
      </c>
      <c r="BD62" s="1">
        <f>IF(AZ62=4,G62,0)</f>
        <v>0</v>
      </c>
      <c r="BE62" s="1">
        <f>IF(AZ62=5,G62,0)</f>
        <v>0</v>
      </c>
      <c r="CA62" s="16">
        <v>1</v>
      </c>
      <c r="CB62" s="16">
        <v>1</v>
      </c>
      <c r="CZ62" s="1">
        <v>0</v>
      </c>
    </row>
    <row r="63" spans="1:15" ht="12.75">
      <c r="A63" s="65"/>
      <c r="B63" s="18"/>
      <c r="C63" s="137" t="s">
        <v>92</v>
      </c>
      <c r="D63" s="139"/>
      <c r="E63" s="19"/>
      <c r="F63" s="116"/>
      <c r="G63" s="124"/>
      <c r="M63" s="17" t="s">
        <v>24</v>
      </c>
      <c r="O63" s="14"/>
    </row>
    <row r="64" spans="1:15" ht="22.5">
      <c r="A64" s="65"/>
      <c r="B64" s="18"/>
      <c r="C64" s="49" t="s">
        <v>95</v>
      </c>
      <c r="D64" s="50"/>
      <c r="E64" s="19"/>
      <c r="F64" s="116"/>
      <c r="G64" s="124"/>
      <c r="M64" s="17"/>
      <c r="O64" s="14"/>
    </row>
    <row r="65" spans="1:15" ht="12.75">
      <c r="A65" s="65"/>
      <c r="B65" s="18"/>
      <c r="C65" s="49" t="s">
        <v>93</v>
      </c>
      <c r="D65" s="50"/>
      <c r="E65" s="19">
        <v>1195.17</v>
      </c>
      <c r="F65" s="116"/>
      <c r="G65" s="127"/>
      <c r="M65" s="17"/>
      <c r="O65" s="14"/>
    </row>
    <row r="66" spans="1:15" ht="13.5" thickBot="1">
      <c r="A66" s="66"/>
      <c r="B66" s="67"/>
      <c r="C66" s="134" t="s">
        <v>94</v>
      </c>
      <c r="D66" s="135"/>
      <c r="E66" s="69">
        <v>143.28</v>
      </c>
      <c r="F66" s="117"/>
      <c r="G66" s="128"/>
      <c r="M66" s="17" t="s">
        <v>25</v>
      </c>
      <c r="O66" s="14"/>
    </row>
    <row r="67" spans="1:57" s="89" customFormat="1" ht="21.75" customHeight="1" thickBot="1">
      <c r="A67" s="92"/>
      <c r="B67" s="93" t="s">
        <v>11</v>
      </c>
      <c r="C67" s="94" t="s">
        <v>96</v>
      </c>
      <c r="D67" s="95"/>
      <c r="E67" s="96"/>
      <c r="F67" s="122"/>
      <c r="G67" s="129">
        <f>SUM(G16:G66)</f>
        <v>0</v>
      </c>
      <c r="O67" s="90">
        <v>4</v>
      </c>
      <c r="BA67" s="91">
        <f>SUM(BA57:BA66)</f>
        <v>0</v>
      </c>
      <c r="BB67" s="91">
        <f>SUM(BB57:BB66)</f>
        <v>0</v>
      </c>
      <c r="BC67" s="91">
        <f>SUM(BC57:BC66)</f>
        <v>0</v>
      </c>
      <c r="BD67" s="91">
        <f>SUM(BD57:BD66)</f>
        <v>0</v>
      </c>
      <c r="BE67" s="91">
        <f>SUM(BE57:BE66)</f>
        <v>0</v>
      </c>
    </row>
    <row r="68" ht="12.75">
      <c r="E68" s="1"/>
    </row>
    <row r="69" ht="12.75">
      <c r="E69" s="97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1:7" ht="12.75">
      <c r="A88" s="21"/>
      <c r="B88" s="21"/>
      <c r="C88" s="21"/>
      <c r="D88" s="21"/>
      <c r="E88" s="21"/>
      <c r="F88" s="109"/>
      <c r="G88" s="21"/>
    </row>
    <row r="89" spans="1:7" ht="12.75">
      <c r="A89" s="21"/>
      <c r="B89" s="21"/>
      <c r="C89" s="21"/>
      <c r="D89" s="21"/>
      <c r="E89" s="21"/>
      <c r="F89" s="109"/>
      <c r="G89" s="21"/>
    </row>
    <row r="90" spans="1:7" ht="12.75">
      <c r="A90" s="21"/>
      <c r="B90" s="21"/>
      <c r="C90" s="21"/>
      <c r="D90" s="21"/>
      <c r="E90" s="21"/>
      <c r="F90" s="109"/>
      <c r="G90" s="21"/>
    </row>
    <row r="91" spans="1:7" ht="12.75">
      <c r="A91" s="21"/>
      <c r="B91" s="21"/>
      <c r="C91" s="21"/>
      <c r="D91" s="21"/>
      <c r="E91" s="21"/>
      <c r="F91" s="109"/>
      <c r="G91" s="2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spans="1:2" ht="12.75">
      <c r="A123" s="22"/>
      <c r="B123" s="22"/>
    </row>
    <row r="124" spans="1:7" ht="12.75">
      <c r="A124" s="21"/>
      <c r="B124" s="21"/>
      <c r="C124" s="24"/>
      <c r="D124" s="24"/>
      <c r="E124" s="25"/>
      <c r="F124" s="110"/>
      <c r="G124" s="26"/>
    </row>
    <row r="125" spans="1:7" ht="12.75">
      <c r="A125" s="27"/>
      <c r="B125" s="27"/>
      <c r="C125" s="21"/>
      <c r="D125" s="21"/>
      <c r="E125" s="28"/>
      <c r="F125" s="109"/>
      <c r="G125" s="21"/>
    </row>
    <row r="126" spans="1:7" ht="12.75">
      <c r="A126" s="21"/>
      <c r="B126" s="21"/>
      <c r="C126" s="21"/>
      <c r="D126" s="21"/>
      <c r="E126" s="28"/>
      <c r="F126" s="109"/>
      <c r="G126" s="21"/>
    </row>
    <row r="127" spans="1:7" ht="12.75">
      <c r="A127" s="21"/>
      <c r="B127" s="21"/>
      <c r="C127" s="21"/>
      <c r="D127" s="21"/>
      <c r="E127" s="28"/>
      <c r="F127" s="109"/>
      <c r="G127" s="21"/>
    </row>
    <row r="128" spans="1:7" ht="12.75">
      <c r="A128" s="21"/>
      <c r="B128" s="21"/>
      <c r="C128" s="21"/>
      <c r="D128" s="21"/>
      <c r="E128" s="28"/>
      <c r="F128" s="109"/>
      <c r="G128" s="21"/>
    </row>
    <row r="129" spans="1:7" ht="12.75">
      <c r="A129" s="21"/>
      <c r="B129" s="21"/>
      <c r="C129" s="21"/>
      <c r="D129" s="21"/>
      <c r="E129" s="28"/>
      <c r="F129" s="109"/>
      <c r="G129" s="21"/>
    </row>
    <row r="130" spans="1:7" ht="12.75">
      <c r="A130" s="21"/>
      <c r="B130" s="21"/>
      <c r="C130" s="21"/>
      <c r="D130" s="21"/>
      <c r="E130" s="28"/>
      <c r="F130" s="109"/>
      <c r="G130" s="21"/>
    </row>
    <row r="131" spans="1:7" ht="12.75">
      <c r="A131" s="21"/>
      <c r="B131" s="21"/>
      <c r="C131" s="21"/>
      <c r="D131" s="21"/>
      <c r="E131" s="28"/>
      <c r="F131" s="109"/>
      <c r="G131" s="21"/>
    </row>
    <row r="132" spans="1:7" ht="12.75">
      <c r="A132" s="21"/>
      <c r="B132" s="21"/>
      <c r="C132" s="21"/>
      <c r="D132" s="21"/>
      <c r="E132" s="28"/>
      <c r="F132" s="109"/>
      <c r="G132" s="21"/>
    </row>
    <row r="133" spans="1:7" ht="12.75">
      <c r="A133" s="21"/>
      <c r="B133" s="21"/>
      <c r="C133" s="21"/>
      <c r="D133" s="21"/>
      <c r="E133" s="28"/>
      <c r="F133" s="109"/>
      <c r="G133" s="21"/>
    </row>
    <row r="134" spans="1:7" ht="12.75">
      <c r="A134" s="21"/>
      <c r="B134" s="21"/>
      <c r="C134" s="21"/>
      <c r="D134" s="21"/>
      <c r="E134" s="28"/>
      <c r="F134" s="109"/>
      <c r="G134" s="21"/>
    </row>
    <row r="135" spans="1:7" ht="12.75">
      <c r="A135" s="21"/>
      <c r="B135" s="21"/>
      <c r="C135" s="21"/>
      <c r="D135" s="21"/>
      <c r="E135" s="28"/>
      <c r="F135" s="109"/>
      <c r="G135" s="21"/>
    </row>
    <row r="136" spans="1:7" ht="12.75">
      <c r="A136" s="21"/>
      <c r="B136" s="21"/>
      <c r="C136" s="21"/>
      <c r="D136" s="21"/>
      <c r="E136" s="28"/>
      <c r="F136" s="109"/>
      <c r="G136" s="21"/>
    </row>
    <row r="137" spans="1:7" ht="12.75">
      <c r="A137" s="21"/>
      <c r="B137" s="21"/>
      <c r="C137" s="21"/>
      <c r="D137" s="21"/>
      <c r="E137" s="28"/>
      <c r="F137" s="109"/>
      <c r="G137" s="21"/>
    </row>
  </sheetData>
  <sheetProtection password="CF41" sheet="1" selectLockedCells="1"/>
  <mergeCells count="36">
    <mergeCell ref="A1:G1"/>
    <mergeCell ref="A3:B3"/>
    <mergeCell ref="A4:B4"/>
    <mergeCell ref="C18:D18"/>
    <mergeCell ref="C19:D19"/>
    <mergeCell ref="C9:D9"/>
    <mergeCell ref="C8:D8"/>
    <mergeCell ref="C10:D10"/>
    <mergeCell ref="C32:D32"/>
    <mergeCell ref="C33:D33"/>
    <mergeCell ref="C29:D29"/>
    <mergeCell ref="C23:D23"/>
    <mergeCell ref="C20:D20"/>
    <mergeCell ref="C21:D21"/>
    <mergeCell ref="C58:D58"/>
    <mergeCell ref="C61:D61"/>
    <mergeCell ref="C63:D63"/>
    <mergeCell ref="C66:D66"/>
    <mergeCell ref="C53:D53"/>
    <mergeCell ref="C56:D56"/>
    <mergeCell ref="C11:D11"/>
    <mergeCell ref="C12:D12"/>
    <mergeCell ref="C13:D13"/>
    <mergeCell ref="C17:D17"/>
    <mergeCell ref="C51:D51"/>
    <mergeCell ref="C34:D34"/>
    <mergeCell ref="C35:D35"/>
    <mergeCell ref="C28:D28"/>
    <mergeCell ref="C41:D41"/>
    <mergeCell ref="C45:D45"/>
    <mergeCell ref="C49:D49"/>
    <mergeCell ref="C39:D39"/>
    <mergeCell ref="C36:D36"/>
    <mergeCell ref="C37:D37"/>
    <mergeCell ref="C22:D22"/>
    <mergeCell ref="C30:D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Esox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tomicek</dc:creator>
  <cp:keywords/>
  <dc:description/>
  <cp:lastModifiedBy>Oškrdalová Tereza</cp:lastModifiedBy>
  <cp:lastPrinted>2016-07-31T21:15:59Z</cp:lastPrinted>
  <dcterms:created xsi:type="dcterms:W3CDTF">2010-11-05T11:00:41Z</dcterms:created>
  <dcterms:modified xsi:type="dcterms:W3CDTF">2018-07-30T09:11:51Z</dcterms:modified>
  <cp:category/>
  <cp:version/>
  <cp:contentType/>
  <cp:contentStatus/>
</cp:coreProperties>
</file>