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780" yWindow="705" windowWidth="27060" windowHeight="16440" activeTab="0"/>
  </bookViews>
  <sheets>
    <sheet name="Harmonogram" sheetId="1" r:id="rId1"/>
  </sheets>
  <definedNames>
    <definedName name="_xlnm.Print_Area" localSheetId="0">'Harmonogram'!$A$1:$F$57</definedName>
  </definedNames>
  <calcPr calcId="179021"/>
  <extLst/>
</workbook>
</file>

<file path=xl/sharedStrings.xml><?xml version="1.0" encoding="utf-8"?>
<sst xmlns="http://schemas.openxmlformats.org/spreadsheetml/2006/main" count="92" uniqueCount="73">
  <si>
    <t>od</t>
  </si>
  <si>
    <t>do</t>
  </si>
  <si>
    <t>datum</t>
  </si>
  <si>
    <t>místo</t>
  </si>
  <si>
    <t>Prohlídka místa plnění veřejné zakázky</t>
  </si>
  <si>
    <t>ikis, s.r.o.</t>
  </si>
  <si>
    <t>PROFIL ZADAVATELE</t>
  </si>
  <si>
    <t>Evidenční číslo veřejné zakázky ve Věstníku veřejných zakázek</t>
  </si>
  <si>
    <t>Kontaktní osoba zadavatele</t>
  </si>
  <si>
    <t>Telefon kontaktní osoby zadavatele</t>
  </si>
  <si>
    <t>E-mail kontaktní osoby zadavatele</t>
  </si>
  <si>
    <t>Zveřejnění zadávací dokumentace na profilu zadavatele</t>
  </si>
  <si>
    <t>24:00</t>
  </si>
  <si>
    <t>0:00</t>
  </si>
  <si>
    <t>ORIENTAČNÍ HARMONOGRAM ZADÁVACÍHO ŘÍZENÍ</t>
  </si>
  <si>
    <t>Důležité</t>
  </si>
  <si>
    <t xml:space="preserve">Žádosti dodavatelů o vysvětlení zadávací dokumentace </t>
  </si>
  <si>
    <t>Stanovená zadávací lhůta</t>
  </si>
  <si>
    <t>počet kalendářních dnů</t>
  </si>
  <si>
    <t>Posouzení a hodnocení nabídek - 1. jednání</t>
  </si>
  <si>
    <t>Posouzení a hodnocení nabídek - 2. jednání</t>
  </si>
  <si>
    <t xml:space="preserve">Předpokládaný termín vydání rozhodnutí o výběru dodavatele </t>
  </si>
  <si>
    <t>Nejdříve možné datum uzavření smlouvy (nebudou-li podány námitky k zadavateli a doručí-li vybraný dodavatel doklady před podpisem smlouvy)</t>
  </si>
  <si>
    <t>Komise pro otevírání obálek</t>
  </si>
  <si>
    <t>Komise pro posouzení a hodnocení nabídek</t>
  </si>
  <si>
    <t>Zadávací lhůta v kalendářních dnech</t>
  </si>
  <si>
    <t>Výše jistoty požadovaná zadavatelem v Kč</t>
  </si>
  <si>
    <t>cca od</t>
  </si>
  <si>
    <t>nejpozději do</t>
  </si>
  <si>
    <t>VVZ</t>
  </si>
  <si>
    <t xml:space="preserve">Předpokládané doručení 
ROZHODNUTÍ O VÝBĚRU či ROZHODNUTÍ O VYLOUČENÍ účastníkům a VÝZVY K PŘEDLOŽENÍ DOKLADŮ PŘED PODPISEM SMLOUVY vybranému dodavateli </t>
  </si>
  <si>
    <t xml:space="preserve">Konec lhůty pro podání námitek </t>
  </si>
  <si>
    <t>Přesný termín je závislý na převzetí ROZHODNUTÍ O VÝBĚRU či ROZHODNUTÍ O VYLOUČENÍ účastníkem zadávacího řízení</t>
  </si>
  <si>
    <t>PŘEDPOKLÁDANÝ PRŮBĚH ZADÁVACÍHO ŘÍZENÍ</t>
  </si>
  <si>
    <t>V případě, že zadavatel bude požadovat doplnit nebo vysvětlit nabídky (následující termíny se tak přepočítají)</t>
  </si>
  <si>
    <t>Konec lhůty pro podání nabídky 
a
Otevírání obálek s nabídkami</t>
  </si>
  <si>
    <t>30 - elektronické podávání nabídek</t>
  </si>
  <si>
    <t>Prodloužit lhůtu, je-li prohlídka místa plnění § 97 /b</t>
  </si>
  <si>
    <t>Zadavatel může k provádění úkonů pověřit komisi (libovolný počet členů-doporučujeme lichý počet); 
Úkony komise se pro účely zákona považují za úkony zadavatele. 
U veřejných zakázek s předpokládanou hodnotou vyšší než 300 000 000 Kč zadavatel zajistí, aby hodnocení nabídek provedla komise, která má minimálně 5 členů, z nichž většina má příslušnou odbornost ve vztahu k předmětu veřejné zakázky.</t>
  </si>
  <si>
    <r>
      <t xml:space="preserve">35 - </t>
    </r>
    <r>
      <rPr>
        <u val="single"/>
        <sz val="10"/>
        <rFont val="Arial"/>
        <family val="2"/>
      </rPr>
      <t>není</t>
    </r>
    <r>
      <rPr>
        <sz val="10"/>
        <rFont val="Arial"/>
        <family val="2"/>
      </rPr>
      <t xml:space="preserve"> elektronické podání nabídek a vydává se celá ZD</t>
    </r>
  </si>
  <si>
    <r>
      <t xml:space="preserve">40 - </t>
    </r>
    <r>
      <rPr>
        <u val="single"/>
        <sz val="10"/>
        <rFont val="Arial"/>
        <family val="2"/>
      </rPr>
      <t>není</t>
    </r>
    <r>
      <rPr>
        <sz val="10"/>
        <rFont val="Arial"/>
        <family val="2"/>
      </rPr>
      <t xml:space="preserve"> elektronické podání nabídek a </t>
    </r>
    <r>
      <rPr>
        <u val="single"/>
        <sz val="10"/>
        <rFont val="Arial"/>
        <family val="2"/>
      </rPr>
      <t>ne</t>
    </r>
    <r>
      <rPr>
        <sz val="10"/>
        <rFont val="Arial"/>
        <family val="2"/>
      </rPr>
      <t>vydává se celá ZD</t>
    </r>
  </si>
  <si>
    <r>
      <t xml:space="preserve">Lhůta pro podání nabídek v </t>
    </r>
    <r>
      <rPr>
        <b/>
        <sz val="10"/>
        <rFont val="Arial"/>
        <family val="2"/>
      </rPr>
      <t>kalendářních</t>
    </r>
    <r>
      <rPr>
        <sz val="10"/>
        <rFont val="Arial"/>
        <family val="2"/>
      </rPr>
      <t xml:space="preserve"> dnech </t>
    </r>
  </si>
  <si>
    <r>
      <t xml:space="preserve">Vysvětlení zadávací dokumentace (uveřejnění a odeslání) 
</t>
    </r>
    <r>
      <rPr>
        <b/>
        <sz val="10"/>
        <rFont val="Arial"/>
        <family val="2"/>
      </rPr>
      <t>na základě dotazu dodavatele</t>
    </r>
  </si>
  <si>
    <r>
      <t xml:space="preserve">Vysvětlení zadávací dokumentace (uveřejnění a odeslání)
</t>
    </r>
    <r>
      <rPr>
        <b/>
        <sz val="10"/>
        <rFont val="Arial"/>
        <family val="2"/>
      </rPr>
      <t>bez dotazu</t>
    </r>
  </si>
  <si>
    <r>
      <t>Zadavatel zajistí</t>
    </r>
    <r>
      <rPr>
        <sz val="10"/>
        <color rgb="FFFF0000"/>
        <rFont val="Arial"/>
        <family val="2"/>
      </rPr>
      <t xml:space="preserve"> u zpracovatele projektové dokumentace </t>
    </r>
    <r>
      <rPr>
        <u val="single"/>
        <sz val="10"/>
        <color rgb="FFFF0000"/>
        <rFont val="Arial"/>
        <family val="2"/>
      </rPr>
      <t>posouzení</t>
    </r>
    <r>
      <rPr>
        <sz val="10"/>
        <color rgb="FFFF0000"/>
        <rFont val="Arial"/>
        <family val="2"/>
      </rPr>
      <t xml:space="preserve"> </t>
    </r>
    <r>
      <rPr>
        <u val="single"/>
        <sz val="10"/>
        <color rgb="FFFF0000"/>
        <rFont val="Arial"/>
        <family val="2"/>
      </rPr>
      <t>souladu</t>
    </r>
    <r>
      <rPr>
        <sz val="10"/>
        <color rgb="FFFF0000"/>
        <rFont val="Arial"/>
        <family val="2"/>
      </rPr>
      <t xml:space="preserve"> předložených soupisu stavebních prací, dodávek a služeb a oceněných výkazu výměr (ROZPOČTŮ) z nabídek účastníků  a s projekčním řešení, a to nejpozději </t>
    </r>
    <r>
      <rPr>
        <b/>
        <sz val="10"/>
        <color rgb="FFFF0000"/>
        <rFont val="Arial"/>
        <family val="2"/>
      </rPr>
      <t xml:space="preserve">3 dny </t>
    </r>
    <r>
      <rPr>
        <b/>
        <u val="single"/>
        <sz val="10"/>
        <color rgb="FFFF0000"/>
        <rFont val="Arial"/>
        <family val="2"/>
      </rPr>
      <t>před</t>
    </r>
    <r>
      <rPr>
        <sz val="10"/>
        <color rgb="FFFF0000"/>
        <rFont val="Arial"/>
        <family val="2"/>
      </rPr>
      <t xml:space="preserve"> termínem posouzení a hodnocení nabídek - 1. jednání.</t>
    </r>
  </si>
  <si>
    <t>Veřejná zakázka na stavební práce</t>
  </si>
  <si>
    <t>Centrum komplexní psychiatrické péče Brno</t>
  </si>
  <si>
    <t>není požadována</t>
  </si>
  <si>
    <t>Ing. Michal Doležal Projektový manažer</t>
  </si>
  <si>
    <t>dolezal.michal@fnbrno.cz</t>
  </si>
  <si>
    <t>777 535 644</t>
  </si>
  <si>
    <t>OZNÁMENÍ O ZAHÁJENÍ ZADÁVACÍHO ŘÍZENÍ</t>
  </si>
  <si>
    <t>ZAJISTÍ ZADAVATEL</t>
  </si>
  <si>
    <t>nejpozději 8 pracovních dnů před skončením lhůty pro podání nabídky</t>
  </si>
  <si>
    <t>odpověď nejpozději do 
3 pracovních dnů ode dne doručení žádosti</t>
  </si>
  <si>
    <t>vysvětlení zadavatele nejpozději 5 pracovních dnů před skončením lhůty pro podání nabídek</t>
  </si>
  <si>
    <t>nejpozději 10 pracovních dnů před skončením lhůty pro podání nabídky
(ve vzorci nastaveno 12 prac.dnů)</t>
  </si>
  <si>
    <r>
      <t xml:space="preserve">ZAJISTÍ ZADAVATEL </t>
    </r>
    <r>
      <rPr>
        <sz val="9"/>
        <color theme="1"/>
        <rFont val="Arial"/>
        <family val="2"/>
      </rPr>
      <t>ve spolupráci s ikis, s.r.o.</t>
    </r>
  </si>
  <si>
    <r>
      <rPr>
        <sz val="9"/>
        <color rgb="FFFF0000"/>
        <rFont val="Arial"/>
        <family val="2"/>
      </rPr>
      <t>ZAJISTÍ ZADAVATEL</t>
    </r>
    <r>
      <rPr>
        <sz val="9"/>
        <rFont val="Arial"/>
        <family val="2"/>
      </rPr>
      <t xml:space="preserve"> ve spolupráci s ikis, s.r.o.</t>
    </r>
  </si>
  <si>
    <r>
      <t xml:space="preserve">Nebude-li zadávací řízení do této lhůty </t>
    </r>
    <r>
      <rPr>
        <b/>
        <sz val="9"/>
        <color theme="1"/>
        <rFont val="Arial"/>
        <family val="2"/>
      </rPr>
      <t>ukončeno</t>
    </r>
    <r>
      <rPr>
        <sz val="9"/>
        <color theme="1"/>
        <rFont val="Arial"/>
        <family val="2"/>
      </rPr>
      <t xml:space="preserve"> - tzn. odesláním rozhodnutí o výběru - bude </t>
    </r>
    <r>
      <rPr>
        <b/>
        <sz val="9"/>
        <color theme="1"/>
        <rFont val="Arial"/>
        <family val="2"/>
      </rPr>
      <t>zrušeno</t>
    </r>
    <r>
      <rPr>
        <sz val="9"/>
        <color theme="1"/>
        <rFont val="Arial"/>
        <family val="2"/>
      </rPr>
      <t xml:space="preserve"> a zadavatel je povinen </t>
    </r>
    <r>
      <rPr>
        <b/>
        <sz val="9"/>
        <color theme="1"/>
        <rFont val="Arial"/>
        <family val="2"/>
      </rPr>
      <t>zaplatit</t>
    </r>
    <r>
      <rPr>
        <sz val="9"/>
        <color theme="1"/>
        <rFont val="Arial"/>
        <family val="2"/>
      </rPr>
      <t xml:space="preserve"> všem účastníkům účelně vynaložené náklady.</t>
    </r>
  </si>
  <si>
    <t>zajistí ikis, s.r.o. - v sídle zadavatele</t>
  </si>
  <si>
    <t>zajistí ikis, s.r.o. - v sídle ikis, s.r.o.</t>
  </si>
  <si>
    <t xml:space="preserve">Přesný termín je závislý na předložení dokladů vybraným dodavatelem před podpisem smlouvy a na jejich správnosti </t>
  </si>
  <si>
    <t>Odeslání Oznámení o zahájení zadávacího řízení do Věstníku veřejných zakázek (VVZ) a Úředního věstníku Evropské Unie (TED)</t>
  </si>
  <si>
    <t>Veřejná zakázka zadávaná v otevřeném řízení v nadlimitním režimu podle ustanovení § 3 písmeno b), § 14 odstavec (2), § 15, § 25, § 56 a souvisejících zákona č. 134/2016 Sb., o zadávání veřejných zakázek, v platném znění (dále rovněž jen „Zákon“)</t>
  </si>
  <si>
    <r>
      <t xml:space="preserve">Schválení zadávací dokumentace a 
</t>
    </r>
    <r>
      <rPr>
        <b/>
        <sz val="10"/>
        <color rgb="FFFF0000"/>
        <rFont val="Arial"/>
        <family val="2"/>
      </rPr>
      <t>vydání k pokynu k odeslání uveřejnění Oznámení o zahájení zadávacího řízení</t>
    </r>
  </si>
  <si>
    <r>
      <rPr>
        <b/>
        <sz val="8"/>
        <color theme="1"/>
        <rFont val="Arial"/>
        <family val="2"/>
      </rPr>
      <t>v den uveřejnění</t>
    </r>
    <r>
      <rPr>
        <sz val="8"/>
        <color theme="1"/>
        <rFont val="Arial"/>
        <family val="2"/>
      </rPr>
      <t xml:space="preserve"> oznámení o zahájení zadávacího řízení ve VVZ nebo po 48 hodinách od doručení potvrzení o přijetí oznámení k uveřejnění v TED</t>
    </r>
  </si>
  <si>
    <t>Zahájení zadávacího řízení 
Den odeslání Oznámení o zahájeni zadávacího řízení k uveřejnění do VVZ a TED</t>
  </si>
  <si>
    <r>
      <t xml:space="preserve">1. prodloužení lhůty pro podání nabídek na základě 5. Vysvětlení ZD v </t>
    </r>
    <r>
      <rPr>
        <b/>
        <sz val="10"/>
        <color theme="1"/>
        <rFont val="Arial"/>
        <family val="2"/>
      </rPr>
      <t>kalendářních</t>
    </r>
    <r>
      <rPr>
        <sz val="10"/>
        <color theme="1"/>
        <rFont val="Arial"/>
        <family val="2"/>
      </rPr>
      <t xml:space="preserve"> dnech</t>
    </r>
  </si>
  <si>
    <t>Z2018-022622</t>
  </si>
  <si>
    <t>Celková lhůta pro podání nabídek po prodloužení v kalendářních dnech</t>
  </si>
  <si>
    <r>
      <t xml:space="preserve">3. prodloužení lhůty pro podání nabídek na základě 18. Vysvětlení ZD v </t>
    </r>
    <r>
      <rPr>
        <b/>
        <sz val="10"/>
        <color rgb="FFFF0000"/>
        <rFont val="Arial"/>
        <family val="2"/>
      </rPr>
      <t>kalendářních</t>
    </r>
    <r>
      <rPr>
        <sz val="10"/>
        <color rgb="FFFF0000"/>
        <rFont val="Arial"/>
        <family val="2"/>
      </rPr>
      <t xml:space="preserve"> dnech</t>
    </r>
  </si>
  <si>
    <r>
      <t xml:space="preserve">2. prodloužení lhůty pro podání nabídek na základě 15. Vysvětlení ZD v </t>
    </r>
    <r>
      <rPr>
        <b/>
        <sz val="10"/>
        <color theme="1"/>
        <rFont val="Arial"/>
        <family val="2"/>
      </rPr>
      <t>kalendářních</t>
    </r>
    <r>
      <rPr>
        <sz val="10"/>
        <color theme="1"/>
        <rFont val="Arial"/>
        <family val="2"/>
      </rPr>
      <t xml:space="preserve"> dnech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</si>
</sst>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/m/yyyy;@"/>
  </numFmts>
  <fonts count="26">
    <font>
      <sz val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u val="single"/>
      <sz val="10"/>
      <name val="Arial"/>
      <family val="2"/>
    </font>
    <font>
      <b/>
      <u val="single"/>
      <sz val="10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rgb="FF0D5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sz val="8"/>
      <color rgb="FF0D5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double">
        <color rgb="FFFF0000"/>
      </bottom>
    </border>
    <border>
      <left style="hair"/>
      <right style="hair"/>
      <top style="double">
        <color rgb="FFFF0000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/>
      <right style="medium"/>
      <top/>
      <bottom style="thin"/>
    </border>
    <border>
      <left style="hair"/>
      <right style="medium"/>
      <top/>
      <bottom/>
    </border>
    <border>
      <left style="hair"/>
      <right/>
      <top/>
      <bottom/>
    </border>
    <border>
      <left/>
      <right style="medium"/>
      <top/>
      <bottom/>
    </border>
    <border>
      <left/>
      <right/>
      <top/>
      <bottom style="hair"/>
    </border>
    <border>
      <left style="hair"/>
      <right/>
      <top style="double">
        <color rgb="FFFF0000"/>
      </top>
      <bottom/>
    </border>
    <border>
      <left/>
      <right style="hair"/>
      <top style="double">
        <color rgb="FFFF0000"/>
      </top>
      <bottom/>
    </border>
    <border>
      <left style="hair"/>
      <right/>
      <top/>
      <bottom style="double">
        <color rgb="FFFF0000"/>
      </bottom>
    </border>
    <border>
      <left/>
      <right style="hair"/>
      <top/>
      <bottom style="double">
        <color rgb="FFFF000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double">
        <color rgb="FFFF0000"/>
      </top>
      <bottom/>
    </border>
    <border>
      <left style="medium"/>
      <right style="hair"/>
      <top/>
      <bottom style="double">
        <color rgb="FFFF0000"/>
      </bottom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/>
      <right/>
      <top style="medium"/>
      <bottom style="medium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/>
    </border>
    <border>
      <left/>
      <right/>
      <top/>
      <bottom style="double">
        <color rgb="FFFF0000"/>
      </bottom>
    </border>
    <border>
      <left/>
      <right style="medium"/>
      <top/>
      <bottom style="double">
        <color rgb="FFFF0000"/>
      </bottom>
    </border>
    <border>
      <left style="hair"/>
      <right style="hair"/>
      <top style="double">
        <color rgb="FFFF0000"/>
      </top>
      <bottom/>
    </border>
    <border>
      <left style="hair"/>
      <right style="hair"/>
      <top/>
      <bottom style="double">
        <color rgb="FFFF0000"/>
      </bottom>
    </border>
    <border>
      <left style="hair"/>
      <right style="medium"/>
      <top style="double">
        <color rgb="FFFF0000"/>
      </top>
      <bottom/>
    </border>
    <border>
      <left style="hair"/>
      <right style="medium"/>
      <top/>
      <bottom style="double">
        <color rgb="FFFF0000"/>
      </bottom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8" fillId="0" borderId="8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left" vertical="center" wrapText="1" indent="1"/>
    </xf>
    <xf numFmtId="0" fontId="17" fillId="2" borderId="19" xfId="0" applyFont="1" applyFill="1" applyBorder="1" applyAlignment="1">
      <alignment horizontal="left" vertical="center" wrapText="1" indent="1"/>
    </xf>
    <xf numFmtId="1" fontId="5" fillId="0" borderId="0" xfId="0" applyNumberFormat="1" applyFont="1" applyAlignment="1">
      <alignment horizontal="left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5" fontId="10" fillId="0" borderId="6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1" fontId="4" fillId="0" borderId="0" xfId="0" applyNumberFormat="1" applyFont="1" applyAlignment="1">
      <alignment horizontal="right" vertical="center"/>
    </xf>
    <xf numFmtId="165" fontId="12" fillId="0" borderId="6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165" fontId="0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vertical="top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1" fontId="12" fillId="0" borderId="0" xfId="62" applyNumberFormat="1" applyFont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29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left" vertical="center" inden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65" fontId="18" fillId="0" borderId="9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left" vertical="center" wrapText="1" inden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5" fontId="17" fillId="0" borderId="44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165" fontId="17" fillId="0" borderId="45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5" fontId="17" fillId="0" borderId="46" xfId="0" applyNumberFormat="1" applyFont="1" applyFill="1" applyBorder="1" applyAlignment="1">
      <alignment horizontal="center" vertical="center" wrapText="1"/>
    </xf>
    <xf numFmtId="165" fontId="17" fillId="0" borderId="41" xfId="0" applyNumberFormat="1" applyFont="1" applyFill="1" applyBorder="1" applyAlignment="1">
      <alignment horizontal="center" vertical="center" wrapText="1"/>
    </xf>
    <xf numFmtId="165" fontId="4" fillId="0" borderId="47" xfId="0" applyNumberFormat="1" applyFont="1" applyFill="1" applyBorder="1" applyAlignment="1">
      <alignment horizontal="center" vertical="center"/>
    </xf>
    <xf numFmtId="165" fontId="4" fillId="0" borderId="48" xfId="0" applyNumberFormat="1" applyFont="1" applyFill="1" applyBorder="1" applyAlignment="1">
      <alignment horizontal="center" vertical="center"/>
    </xf>
    <xf numFmtId="165" fontId="4" fillId="0" borderId="49" xfId="0" applyNumberFormat="1" applyFont="1" applyFill="1" applyBorder="1" applyAlignment="1">
      <alignment horizontal="center" vertical="center"/>
    </xf>
    <xf numFmtId="165" fontId="4" fillId="0" borderId="5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22" fillId="0" borderId="51" xfId="0" applyNumberFormat="1" applyFont="1" applyFill="1" applyBorder="1" applyAlignment="1">
      <alignment horizontal="center" vertical="center" wrapText="1"/>
    </xf>
    <xf numFmtId="165" fontId="22" fillId="0" borderId="52" xfId="0" applyNumberFormat="1" applyFont="1" applyFill="1" applyBorder="1" applyAlignment="1">
      <alignment horizontal="center" vertical="center" wrapText="1"/>
    </xf>
    <xf numFmtId="165" fontId="22" fillId="0" borderId="20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54" xfId="0" applyFont="1" applyFill="1" applyBorder="1" applyAlignment="1">
      <alignment horizontal="left" vertical="center" wrapText="1" inden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165" fontId="25" fillId="0" borderId="59" xfId="0" applyNumberFormat="1" applyFont="1" applyFill="1" applyBorder="1" applyAlignment="1">
      <alignment horizontal="center" vertical="center" wrapText="1"/>
    </xf>
    <xf numFmtId="165" fontId="25" fillId="0" borderId="60" xfId="0" applyNumberFormat="1" applyFont="1" applyFill="1" applyBorder="1" applyAlignment="1">
      <alignment horizontal="center" vertical="center" wrapText="1"/>
    </xf>
    <xf numFmtId="165" fontId="25" fillId="0" borderId="61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left" vertical="center" wrapText="1" indent="1"/>
    </xf>
    <xf numFmtId="0" fontId="12" fillId="0" borderId="64" xfId="0" applyFont="1" applyFill="1" applyBorder="1" applyAlignment="1">
      <alignment horizontal="left" vertical="center" wrapText="1" indent="1"/>
    </xf>
    <xf numFmtId="0" fontId="12" fillId="0" borderId="65" xfId="0" applyFont="1" applyFill="1" applyBorder="1" applyAlignment="1">
      <alignment horizontal="left" vertical="center" wrapText="1" indent="1"/>
    </xf>
    <xf numFmtId="0" fontId="10" fillId="0" borderId="53" xfId="0" applyFont="1" applyFill="1" applyBorder="1" applyAlignment="1">
      <alignment horizontal="left" vertical="center" wrapText="1" indent="1"/>
    </xf>
    <xf numFmtId="0" fontId="10" fillId="0" borderId="54" xfId="0" applyFont="1" applyFill="1" applyBorder="1" applyAlignment="1">
      <alignment horizontal="left" vertical="center" wrapText="1" indent="1"/>
    </xf>
    <xf numFmtId="1" fontId="5" fillId="0" borderId="0" xfId="0" applyNumberFormat="1" applyFont="1" applyAlignment="1">
      <alignment horizontal="left" vertical="center"/>
    </xf>
    <xf numFmtId="0" fontId="0" fillId="0" borderId="66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left" vertical="center" indent="1"/>
    </xf>
    <xf numFmtId="0" fontId="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left" vertical="center" wrapText="1" indent="1"/>
    </xf>
    <xf numFmtId="0" fontId="10" fillId="0" borderId="70" xfId="0" applyFont="1" applyBorder="1" applyAlignment="1">
      <alignment horizontal="left" vertical="center" wrapText="1" indent="1"/>
    </xf>
    <xf numFmtId="0" fontId="0" fillId="0" borderId="38" xfId="0" applyFont="1" applyFill="1" applyBorder="1" applyAlignment="1">
      <alignment horizontal="left" vertical="center" wrapText="1" indent="1"/>
    </xf>
    <xf numFmtId="0" fontId="0" fillId="0" borderId="63" xfId="0" applyFont="1" applyFill="1" applyBorder="1" applyAlignment="1">
      <alignment horizontal="left" vertical="center" wrapText="1" inden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21" fillId="0" borderId="71" xfId="0" applyNumberFormat="1" applyFont="1" applyFill="1" applyBorder="1" applyAlignment="1">
      <alignment horizontal="center" vertical="center" wrapText="1"/>
    </xf>
    <xf numFmtId="165" fontId="21" fillId="0" borderId="40" xfId="0" applyNumberFormat="1" applyFont="1" applyFill="1" applyBorder="1" applyAlignment="1">
      <alignment horizontal="center" vertical="center" wrapText="1"/>
    </xf>
    <xf numFmtId="165" fontId="21" fillId="0" borderId="49" xfId="0" applyNumberFormat="1" applyFont="1" applyFill="1" applyBorder="1" applyAlignment="1">
      <alignment horizontal="center" vertical="center" wrapText="1"/>
    </xf>
    <xf numFmtId="165" fontId="21" fillId="0" borderId="72" xfId="0" applyNumberFormat="1" applyFont="1" applyFill="1" applyBorder="1" applyAlignment="1">
      <alignment horizontal="center" vertical="center" wrapText="1"/>
    </xf>
    <xf numFmtId="165" fontId="21" fillId="0" borderId="73" xfId="0" applyNumberFormat="1" applyFont="1" applyFill="1" applyBorder="1" applyAlignment="1">
      <alignment horizontal="center" vertical="center" wrapText="1"/>
    </xf>
    <xf numFmtId="164" fontId="4" fillId="0" borderId="74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165" fontId="18" fillId="0" borderId="80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 wrapText="1" indent="1"/>
    </xf>
    <xf numFmtId="0" fontId="10" fillId="0" borderId="65" xfId="0" applyFont="1" applyBorder="1" applyAlignment="1">
      <alignment horizontal="left" vertical="center" wrapText="1" inden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žitý 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85725</xdr:rowOff>
    </xdr:from>
    <xdr:to>
      <xdr:col>5</xdr:col>
      <xdr:colOff>1390650</xdr:colOff>
      <xdr:row>1</xdr:row>
      <xdr:rowOff>152400</xdr:rowOff>
    </xdr:to>
    <xdr:pic>
      <xdr:nvPicPr>
        <xdr:cNvPr id="1053" name="obrázek 3" descr="Description: Description: Description: Description: 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10575" y="85725"/>
          <a:ext cx="866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523875</xdr:colOff>
      <xdr:row>0</xdr:row>
      <xdr:rowOff>85725</xdr:rowOff>
    </xdr:from>
    <xdr:to>
      <xdr:col>5</xdr:col>
      <xdr:colOff>1390650</xdr:colOff>
      <xdr:row>1</xdr:row>
      <xdr:rowOff>152400</xdr:rowOff>
    </xdr:to>
    <xdr:pic>
      <xdr:nvPicPr>
        <xdr:cNvPr id="3" name="obrázek 3" descr="Description: Description: Description: Description: 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10575" y="85725"/>
          <a:ext cx="866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.michal@fnbrno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="110" zoomScaleNormal="110" zoomScalePageLayoutView="125" workbookViewId="0" topLeftCell="A5">
      <selection activeCell="A12" sqref="A12"/>
    </sheetView>
  </sheetViews>
  <sheetFormatPr defaultColWidth="8.8515625" defaultRowHeight="12.75"/>
  <cols>
    <col min="1" max="1" width="54.8515625" style="1" customWidth="1"/>
    <col min="2" max="2" width="15.421875" style="1" customWidth="1"/>
    <col min="3" max="3" width="16.421875" style="1" customWidth="1"/>
    <col min="4" max="4" width="22.7109375" style="1" customWidth="1"/>
    <col min="5" max="5" width="8.8515625" style="1" customWidth="1"/>
    <col min="6" max="6" width="20.8515625" style="1" customWidth="1"/>
    <col min="7" max="7" width="1.7109375" style="1" hidden="1" customWidth="1"/>
    <col min="8" max="9" width="8.8515625" style="1" hidden="1" customWidth="1"/>
    <col min="10" max="10" width="8.8515625" style="1" customWidth="1"/>
    <col min="11" max="12" width="10.140625" style="1" bestFit="1" customWidth="1"/>
    <col min="13" max="13" width="8.8515625" style="1" customWidth="1"/>
    <col min="14" max="14" width="9.140625" style="1" bestFit="1" customWidth="1"/>
    <col min="15" max="16384" width="8.8515625" style="1" customWidth="1"/>
  </cols>
  <sheetData>
    <row r="1" spans="1:6" ht="18.95" customHeight="1">
      <c r="A1" s="76" t="s">
        <v>45</v>
      </c>
      <c r="B1" s="76"/>
      <c r="C1" s="76"/>
      <c r="D1" s="76"/>
      <c r="E1" s="76"/>
      <c r="F1" s="76"/>
    </row>
    <row r="2" spans="1:6" ht="33.95" customHeight="1">
      <c r="A2" s="79" t="s">
        <v>46</v>
      </c>
      <c r="B2" s="79"/>
      <c r="C2" s="79"/>
      <c r="D2" s="79"/>
      <c r="E2" s="79"/>
      <c r="F2" s="79"/>
    </row>
    <row r="3" spans="1:6" ht="30" customHeight="1">
      <c r="A3" s="81" t="s">
        <v>64</v>
      </c>
      <c r="B3" s="81"/>
      <c r="C3" s="81"/>
      <c r="D3" s="81"/>
      <c r="E3" s="81"/>
      <c r="F3" s="81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80" t="s">
        <v>7</v>
      </c>
      <c r="B5" s="80"/>
      <c r="C5" s="77" t="s">
        <v>69</v>
      </c>
      <c r="D5" s="77"/>
      <c r="E5" s="77"/>
      <c r="F5" s="77"/>
    </row>
    <row r="6" spans="1:6" ht="15" customHeight="1">
      <c r="A6" s="80" t="s">
        <v>26</v>
      </c>
      <c r="B6" s="80"/>
      <c r="C6" s="77" t="s">
        <v>47</v>
      </c>
      <c r="D6" s="77"/>
      <c r="E6" s="77"/>
      <c r="F6" s="77"/>
    </row>
    <row r="7" spans="1:6" ht="15" customHeight="1">
      <c r="A7" s="80" t="s">
        <v>25</v>
      </c>
      <c r="B7" s="80"/>
      <c r="C7" s="77">
        <f>C42</f>
        <v>90</v>
      </c>
      <c r="D7" s="77"/>
      <c r="E7" s="77"/>
      <c r="F7" s="77"/>
    </row>
    <row r="8" spans="1:9" ht="15" customHeight="1">
      <c r="A8" s="80" t="s">
        <v>8</v>
      </c>
      <c r="B8" s="80"/>
      <c r="C8" s="77" t="s">
        <v>48</v>
      </c>
      <c r="D8" s="77"/>
      <c r="E8" s="77"/>
      <c r="F8" s="77"/>
      <c r="I8" s="1" t="s">
        <v>36</v>
      </c>
    </row>
    <row r="9" spans="1:9" ht="15" customHeight="1">
      <c r="A9" s="80" t="s">
        <v>9</v>
      </c>
      <c r="B9" s="80"/>
      <c r="C9" s="90" t="s">
        <v>50</v>
      </c>
      <c r="D9" s="90"/>
      <c r="E9" s="90"/>
      <c r="F9" s="90"/>
      <c r="I9" s="1" t="s">
        <v>39</v>
      </c>
    </row>
    <row r="10" spans="1:9" ht="15" customHeight="1">
      <c r="A10" s="80" t="s">
        <v>10</v>
      </c>
      <c r="B10" s="80"/>
      <c r="C10" s="91" t="s">
        <v>49</v>
      </c>
      <c r="D10" s="77"/>
      <c r="E10" s="77"/>
      <c r="F10" s="77"/>
      <c r="I10" s="1" t="s">
        <v>40</v>
      </c>
    </row>
    <row r="11" spans="1:11" ht="15" customHeight="1">
      <c r="A11" s="1" t="s">
        <v>41</v>
      </c>
      <c r="C11" s="155"/>
      <c r="D11" s="155"/>
      <c r="E11" s="155"/>
      <c r="F11" s="44">
        <v>39</v>
      </c>
      <c r="H11" s="3"/>
      <c r="I11" s="3" t="s">
        <v>37</v>
      </c>
      <c r="J11" s="3"/>
      <c r="K11" s="3"/>
    </row>
    <row r="12" spans="3:11" ht="15" customHeight="1">
      <c r="C12" s="54"/>
      <c r="D12" s="54"/>
      <c r="E12" s="54"/>
      <c r="F12" s="44"/>
      <c r="H12" s="3"/>
      <c r="I12" s="3"/>
      <c r="J12" s="3"/>
      <c r="K12" s="3"/>
    </row>
    <row r="13" spans="1:11" s="66" customFormat="1" ht="15" customHeight="1">
      <c r="A13" s="82" t="s">
        <v>68</v>
      </c>
      <c r="B13" s="82"/>
      <c r="C13" s="82"/>
      <c r="D13" s="63"/>
      <c r="E13" s="63"/>
      <c r="F13" s="63">
        <v>21</v>
      </c>
      <c r="H13" s="67"/>
      <c r="I13" s="67"/>
      <c r="J13" s="67"/>
      <c r="K13" s="67"/>
    </row>
    <row r="14" spans="1:11" s="66" customFormat="1" ht="15" customHeight="1">
      <c r="A14" s="82" t="s">
        <v>72</v>
      </c>
      <c r="B14" s="82"/>
      <c r="C14" s="82"/>
      <c r="E14" s="70"/>
      <c r="F14" s="70">
        <v>18</v>
      </c>
      <c r="H14" s="67"/>
      <c r="I14" s="75"/>
      <c r="J14" s="67"/>
      <c r="K14" s="67"/>
    </row>
    <row r="15" spans="1:11" s="3" customFormat="1" ht="15" customHeight="1">
      <c r="A15" s="83" t="s">
        <v>71</v>
      </c>
      <c r="B15" s="83"/>
      <c r="C15" s="83"/>
      <c r="E15" s="68"/>
      <c r="F15" s="68">
        <v>17</v>
      </c>
      <c r="H15" s="4"/>
      <c r="I15" s="65"/>
      <c r="J15" s="4"/>
      <c r="K15" s="4"/>
    </row>
    <row r="16" spans="1:11" s="3" customFormat="1" ht="15" customHeight="1">
      <c r="A16" s="71"/>
      <c r="B16" s="71"/>
      <c r="C16" s="71"/>
      <c r="E16" s="68"/>
      <c r="F16" s="68"/>
      <c r="H16" s="4"/>
      <c r="I16" s="65"/>
      <c r="J16" s="4"/>
      <c r="K16" s="4"/>
    </row>
    <row r="17" spans="1:11" s="3" customFormat="1" ht="15" customHeight="1">
      <c r="A17" s="71"/>
      <c r="B17" s="71"/>
      <c r="C17" s="71"/>
      <c r="E17" s="68"/>
      <c r="F17" s="68"/>
      <c r="H17" s="4"/>
      <c r="I17" s="65"/>
      <c r="J17" s="4"/>
      <c r="K17" s="4"/>
    </row>
    <row r="18" spans="1:11" s="3" customFormat="1" ht="15" customHeight="1">
      <c r="A18" s="71"/>
      <c r="B18" s="71"/>
      <c r="C18" s="71"/>
      <c r="E18" s="68"/>
      <c r="F18" s="68"/>
      <c r="H18" s="4"/>
      <c r="I18" s="65"/>
      <c r="J18" s="4"/>
      <c r="K18" s="4"/>
    </row>
    <row r="19" spans="1:11" ht="15" customHeight="1">
      <c r="A19" s="5" t="s">
        <v>70</v>
      </c>
      <c r="B19" s="6"/>
      <c r="C19" s="6"/>
      <c r="D19" s="6"/>
      <c r="E19" s="6"/>
      <c r="F19" s="74">
        <f>SUM(F11:F18)</f>
        <v>95</v>
      </c>
      <c r="H19" s="4"/>
      <c r="I19" s="4"/>
      <c r="J19" s="4"/>
      <c r="K19" s="4"/>
    </row>
    <row r="20" spans="1:11" ht="15" customHeight="1">
      <c r="A20" s="5"/>
      <c r="B20" s="6"/>
      <c r="C20" s="6"/>
      <c r="D20" s="6"/>
      <c r="E20" s="6"/>
      <c r="F20" s="6"/>
      <c r="H20" s="4"/>
      <c r="I20" s="4"/>
      <c r="J20" s="4"/>
      <c r="K20" s="4"/>
    </row>
    <row r="21" spans="1:11" ht="27" thickBot="1">
      <c r="A21" s="78" t="s">
        <v>14</v>
      </c>
      <c r="B21" s="78"/>
      <c r="C21" s="78"/>
      <c r="D21" s="78"/>
      <c r="E21" s="78"/>
      <c r="F21" s="78"/>
      <c r="H21" s="4"/>
      <c r="I21" s="4"/>
      <c r="J21" s="4"/>
      <c r="K21" s="4"/>
    </row>
    <row r="22" spans="1:6" ht="15" customHeight="1">
      <c r="A22" s="87" t="s">
        <v>51</v>
      </c>
      <c r="B22" s="88"/>
      <c r="C22" s="88"/>
      <c r="D22" s="88"/>
      <c r="E22" s="88"/>
      <c r="F22" s="89"/>
    </row>
    <row r="23" spans="1:13" s="9" customFormat="1" ht="15" customHeight="1">
      <c r="A23" s="92"/>
      <c r="B23" s="93"/>
      <c r="C23" s="7" t="s">
        <v>2</v>
      </c>
      <c r="D23" s="8" t="s">
        <v>15</v>
      </c>
      <c r="E23" s="99" t="s">
        <v>3</v>
      </c>
      <c r="F23" s="100"/>
      <c r="I23" s="2"/>
      <c r="M23" s="73"/>
    </row>
    <row r="24" spans="1:14" ht="30" customHeight="1">
      <c r="A24" s="94" t="s">
        <v>65</v>
      </c>
      <c r="B24" s="95"/>
      <c r="C24" s="55">
        <v>43290</v>
      </c>
      <c r="D24" s="96" t="s">
        <v>52</v>
      </c>
      <c r="E24" s="97"/>
      <c r="F24" s="98"/>
      <c r="G24" s="10"/>
      <c r="J24" s="10"/>
      <c r="L24" s="72"/>
      <c r="M24" s="10"/>
      <c r="N24" s="72"/>
    </row>
    <row r="25" spans="1:11" ht="30" customHeight="1" thickBot="1">
      <c r="A25" s="159" t="s">
        <v>63</v>
      </c>
      <c r="B25" s="160"/>
      <c r="C25" s="45">
        <v>43290</v>
      </c>
      <c r="D25" s="84" t="s">
        <v>5</v>
      </c>
      <c r="E25" s="85"/>
      <c r="F25" s="86"/>
      <c r="G25" s="10"/>
      <c r="J25" s="10"/>
      <c r="K25" s="72"/>
    </row>
    <row r="26" spans="1:7" ht="29.1" customHeight="1" thickBot="1">
      <c r="A26" s="158"/>
      <c r="B26" s="158"/>
      <c r="C26" s="158"/>
      <c r="D26" s="158"/>
      <c r="E26" s="158"/>
      <c r="F26" s="158"/>
      <c r="G26" s="10"/>
    </row>
    <row r="27" spans="1:6" ht="15" customHeight="1">
      <c r="A27" s="87" t="s">
        <v>6</v>
      </c>
      <c r="B27" s="88"/>
      <c r="C27" s="88"/>
      <c r="D27" s="88"/>
      <c r="E27" s="88"/>
      <c r="F27" s="89"/>
    </row>
    <row r="28" spans="1:9" s="9" customFormat="1" ht="15" customHeight="1">
      <c r="A28" s="173"/>
      <c r="B28" s="174"/>
      <c r="C28" s="48" t="s">
        <v>2</v>
      </c>
      <c r="D28" s="49" t="s">
        <v>15</v>
      </c>
      <c r="E28" s="101" t="s">
        <v>3</v>
      </c>
      <c r="F28" s="102"/>
      <c r="I28" s="2"/>
    </row>
    <row r="29" spans="1:11" ht="29.1" customHeight="1">
      <c r="A29" s="156" t="s">
        <v>11</v>
      </c>
      <c r="B29" s="11" t="s">
        <v>0</v>
      </c>
      <c r="C29" s="12">
        <f>WORKDAY(C25,2)</f>
        <v>43292</v>
      </c>
      <c r="D29" s="175" t="s">
        <v>66</v>
      </c>
      <c r="E29" s="103" t="s">
        <v>57</v>
      </c>
      <c r="F29" s="104"/>
      <c r="G29" s="10"/>
      <c r="K29" s="10">
        <v>43346</v>
      </c>
    </row>
    <row r="30" spans="1:11" ht="29.1" customHeight="1" thickBot="1">
      <c r="A30" s="157"/>
      <c r="B30" s="13" t="s">
        <v>1</v>
      </c>
      <c r="C30" s="14">
        <f>C44</f>
        <v>43385</v>
      </c>
      <c r="D30" s="176"/>
      <c r="E30" s="105"/>
      <c r="F30" s="106"/>
      <c r="G30" s="10"/>
      <c r="K30" s="10">
        <f>K29+39</f>
        <v>43385</v>
      </c>
    </row>
    <row r="31" spans="1:11" ht="29.1" customHeight="1" thickBot="1">
      <c r="A31" s="15"/>
      <c r="B31" s="16"/>
      <c r="C31" s="17"/>
      <c r="D31" s="17"/>
      <c r="E31" s="18"/>
      <c r="F31" s="18"/>
      <c r="G31" s="10"/>
      <c r="K31" s="10">
        <v>43368</v>
      </c>
    </row>
    <row r="32" spans="1:11" ht="15" customHeight="1">
      <c r="A32" s="87" t="s">
        <v>33</v>
      </c>
      <c r="B32" s="88"/>
      <c r="C32" s="88"/>
      <c r="D32" s="88"/>
      <c r="E32" s="88"/>
      <c r="F32" s="89"/>
      <c r="K32" s="1">
        <f>K30-K31</f>
        <v>17</v>
      </c>
    </row>
    <row r="33" spans="1:9" s="9" customFormat="1" ht="15" customHeight="1">
      <c r="A33" s="92"/>
      <c r="B33" s="93"/>
      <c r="C33" s="50" t="s">
        <v>2</v>
      </c>
      <c r="D33" s="49"/>
      <c r="E33" s="117" t="s">
        <v>3</v>
      </c>
      <c r="F33" s="118"/>
      <c r="I33" s="2"/>
    </row>
    <row r="34" spans="1:7" ht="30" customHeight="1">
      <c r="A34" s="177" t="s">
        <v>67</v>
      </c>
      <c r="B34" s="178"/>
      <c r="C34" s="19">
        <f>C25</f>
        <v>43290</v>
      </c>
      <c r="D34" s="20"/>
      <c r="E34" s="115" t="s">
        <v>29</v>
      </c>
      <c r="F34" s="116"/>
      <c r="G34" s="10"/>
    </row>
    <row r="35" spans="1:6" ht="15" customHeight="1">
      <c r="A35" s="109" t="s">
        <v>16</v>
      </c>
      <c r="B35" s="21" t="s">
        <v>0</v>
      </c>
      <c r="C35" s="22">
        <f>C29</f>
        <v>43292</v>
      </c>
      <c r="D35" s="107" t="s">
        <v>53</v>
      </c>
      <c r="E35" s="23" t="s">
        <v>13</v>
      </c>
      <c r="F35" s="120" t="s">
        <v>5</v>
      </c>
    </row>
    <row r="36" spans="1:6" ht="15" customHeight="1">
      <c r="A36" s="110"/>
      <c r="B36" s="21" t="s">
        <v>28</v>
      </c>
      <c r="C36" s="24">
        <f>WORKDAY(C44,-8)</f>
        <v>43375</v>
      </c>
      <c r="D36" s="108"/>
      <c r="E36" s="23" t="s">
        <v>12</v>
      </c>
      <c r="F36" s="121"/>
    </row>
    <row r="37" spans="1:6" ht="15" customHeight="1">
      <c r="A37" s="109" t="s">
        <v>42</v>
      </c>
      <c r="B37" s="21" t="s">
        <v>0</v>
      </c>
      <c r="C37" s="25">
        <f>WORKDAY(C35,3)</f>
        <v>43297</v>
      </c>
      <c r="D37" s="107" t="s">
        <v>54</v>
      </c>
      <c r="E37" s="111" t="s">
        <v>58</v>
      </c>
      <c r="F37" s="112"/>
    </row>
    <row r="38" spans="1:6" ht="15" customHeight="1">
      <c r="A38" s="110"/>
      <c r="B38" s="21" t="s">
        <v>28</v>
      </c>
      <c r="C38" s="26">
        <f>WORKDAY(C36,3)</f>
        <v>43378</v>
      </c>
      <c r="D38" s="108"/>
      <c r="E38" s="113"/>
      <c r="F38" s="114"/>
    </row>
    <row r="39" spans="1:6" ht="15" customHeight="1">
      <c r="A39" s="109" t="s">
        <v>43</v>
      </c>
      <c r="B39" s="132" t="s">
        <v>28</v>
      </c>
      <c r="C39" s="147">
        <f>WORKDAY(C44,-5)</f>
        <v>43378</v>
      </c>
      <c r="D39" s="107" t="s">
        <v>55</v>
      </c>
      <c r="E39" s="111" t="s">
        <v>58</v>
      </c>
      <c r="F39" s="112"/>
    </row>
    <row r="40" spans="1:6" ht="15" customHeight="1">
      <c r="A40" s="110"/>
      <c r="B40" s="133"/>
      <c r="C40" s="148"/>
      <c r="D40" s="108"/>
      <c r="E40" s="113"/>
      <c r="F40" s="114"/>
    </row>
    <row r="41" spans="1:11" ht="42.95" customHeight="1">
      <c r="A41" s="137" t="s">
        <v>4</v>
      </c>
      <c r="B41" s="138"/>
      <c r="C41" s="56">
        <f>WORKDAY(C44,-13)</f>
        <v>43368</v>
      </c>
      <c r="D41" s="47" t="s">
        <v>56</v>
      </c>
      <c r="E41" s="57">
        <v>0.4166666666666667</v>
      </c>
      <c r="F41" s="58" t="s">
        <v>52</v>
      </c>
      <c r="H41" s="4"/>
      <c r="I41" s="4"/>
      <c r="J41" s="4"/>
      <c r="K41" s="4"/>
    </row>
    <row r="42" spans="1:11" ht="24.95" customHeight="1">
      <c r="A42" s="161" t="s">
        <v>17</v>
      </c>
      <c r="B42" s="28" t="s">
        <v>18</v>
      </c>
      <c r="C42" s="29">
        <v>90</v>
      </c>
      <c r="D42" s="163" t="s">
        <v>59</v>
      </c>
      <c r="E42" s="164"/>
      <c r="F42" s="165"/>
      <c r="H42" s="27"/>
      <c r="I42" s="27"/>
      <c r="J42" s="27"/>
      <c r="K42" s="27"/>
    </row>
    <row r="43" spans="1:6" ht="24.95" customHeight="1" thickBot="1">
      <c r="A43" s="162"/>
      <c r="B43" s="30" t="s">
        <v>1</v>
      </c>
      <c r="C43" s="31">
        <f>C44+C42</f>
        <v>43475</v>
      </c>
      <c r="D43" s="166"/>
      <c r="E43" s="167"/>
      <c r="F43" s="168"/>
    </row>
    <row r="44" spans="1:6" ht="24" customHeight="1" thickTop="1">
      <c r="A44" s="149" t="s">
        <v>35</v>
      </c>
      <c r="B44" s="32" t="s">
        <v>1</v>
      </c>
      <c r="C44" s="128">
        <f>C34+F11+F13+F14+F15</f>
        <v>43385</v>
      </c>
      <c r="D44" s="129"/>
      <c r="E44" s="169">
        <v>0.4583333333333333</v>
      </c>
      <c r="F44" s="171" t="s">
        <v>60</v>
      </c>
    </row>
    <row r="45" spans="1:8" ht="24" customHeight="1" thickBot="1">
      <c r="A45" s="150"/>
      <c r="B45" s="33" t="s">
        <v>0</v>
      </c>
      <c r="C45" s="130"/>
      <c r="D45" s="131"/>
      <c r="E45" s="170"/>
      <c r="F45" s="172"/>
      <c r="H45" s="10"/>
    </row>
    <row r="46" spans="1:6" ht="30" customHeight="1" thickTop="1">
      <c r="A46" s="151" t="s">
        <v>19</v>
      </c>
      <c r="B46" s="152"/>
      <c r="C46" s="69">
        <f>WORKDAY(C44,5)</f>
        <v>43392</v>
      </c>
      <c r="D46" s="34"/>
      <c r="E46" s="35">
        <v>0.4166666666666667</v>
      </c>
      <c r="F46" s="51" t="s">
        <v>61</v>
      </c>
    </row>
    <row r="47" spans="1:6" ht="60" customHeight="1">
      <c r="A47" s="153" t="s">
        <v>20</v>
      </c>
      <c r="B47" s="154"/>
      <c r="C47" s="64">
        <f>WORKDAY(C46,5)</f>
        <v>43399</v>
      </c>
      <c r="D47" s="46" t="s">
        <v>34</v>
      </c>
      <c r="E47" s="36">
        <v>0.4166666666666667</v>
      </c>
      <c r="F47" s="37" t="s">
        <v>5</v>
      </c>
    </row>
    <row r="48" spans="1:6" ht="30" customHeight="1">
      <c r="A48" s="137" t="s">
        <v>21</v>
      </c>
      <c r="B48" s="138"/>
      <c r="C48" s="59">
        <f>WORKDAY(C46,3)</f>
        <v>43397</v>
      </c>
      <c r="D48" s="134" t="s">
        <v>52</v>
      </c>
      <c r="E48" s="135"/>
      <c r="F48" s="136"/>
    </row>
    <row r="49" spans="1:6" ht="60" customHeight="1">
      <c r="A49" s="38" t="s">
        <v>30</v>
      </c>
      <c r="B49" s="21" t="s">
        <v>1</v>
      </c>
      <c r="C49" s="22">
        <f>WORKDAY(C48,2)</f>
        <v>43399</v>
      </c>
      <c r="D49" s="122" t="s">
        <v>32</v>
      </c>
      <c r="E49" s="123"/>
      <c r="F49" s="124"/>
    </row>
    <row r="50" spans="1:6" ht="30" customHeight="1">
      <c r="A50" s="39" t="s">
        <v>31</v>
      </c>
      <c r="B50" s="40" t="s">
        <v>1</v>
      </c>
      <c r="C50" s="22">
        <f>C49+15</f>
        <v>43414</v>
      </c>
      <c r="D50" s="125"/>
      <c r="E50" s="126"/>
      <c r="F50" s="127"/>
    </row>
    <row r="51" spans="1:6" ht="59.1" customHeight="1" thickBot="1">
      <c r="A51" s="61" t="s">
        <v>22</v>
      </c>
      <c r="B51" s="62" t="s">
        <v>27</v>
      </c>
      <c r="C51" s="60">
        <f>WORKDAY(C50,5)</f>
        <v>43420</v>
      </c>
      <c r="D51" s="144" t="s">
        <v>62</v>
      </c>
      <c r="E51" s="145"/>
      <c r="F51" s="146"/>
    </row>
    <row r="52" spans="2:6" ht="12.75">
      <c r="B52" s="41"/>
      <c r="C52" s="41"/>
      <c r="D52" s="41"/>
      <c r="E52" s="42"/>
      <c r="F52" s="41"/>
    </row>
    <row r="53" spans="1:6" ht="29.1" customHeight="1">
      <c r="A53" s="52" t="s">
        <v>23</v>
      </c>
      <c r="B53" s="139" t="s">
        <v>38</v>
      </c>
      <c r="C53" s="140"/>
      <c r="D53" s="140"/>
      <c r="E53" s="140"/>
      <c r="F53" s="141"/>
    </row>
    <row r="54" spans="1:6" ht="29.1" customHeight="1">
      <c r="A54" s="53" t="s">
        <v>24</v>
      </c>
      <c r="B54" s="142"/>
      <c r="C54" s="142"/>
      <c r="D54" s="142"/>
      <c r="E54" s="142"/>
      <c r="F54" s="143"/>
    </row>
    <row r="55" spans="2:6" ht="12.75">
      <c r="B55" s="41"/>
      <c r="C55" s="41"/>
      <c r="D55" s="41"/>
      <c r="E55" s="43"/>
      <c r="F55" s="41"/>
    </row>
    <row r="56" spans="1:6" ht="39.95" customHeight="1">
      <c r="A56" s="119" t="s">
        <v>44</v>
      </c>
      <c r="B56" s="119"/>
      <c r="C56" s="119"/>
      <c r="D56" s="119"/>
      <c r="E56" s="119"/>
      <c r="F56" s="119"/>
    </row>
    <row r="57" spans="2:6" ht="12.75">
      <c r="B57" s="41"/>
      <c r="C57" s="41"/>
      <c r="D57" s="41"/>
      <c r="F57" s="41"/>
    </row>
    <row r="58" spans="2:6" ht="12.75">
      <c r="B58" s="41"/>
      <c r="F58" s="41"/>
    </row>
    <row r="59" spans="2:6" ht="12.75">
      <c r="B59" s="41"/>
      <c r="F59" s="41"/>
    </row>
    <row r="60" spans="2:6" ht="12.75">
      <c r="B60" s="41"/>
      <c r="F60" s="41"/>
    </row>
    <row r="61" ht="12.75">
      <c r="B61" s="41"/>
    </row>
    <row r="62" ht="12.75">
      <c r="B62" s="41"/>
    </row>
    <row r="63" ht="12.75">
      <c r="B63" s="41"/>
    </row>
    <row r="64" ht="12.75">
      <c r="B64" s="41"/>
    </row>
    <row r="65" ht="12.75">
      <c r="B65" s="41"/>
    </row>
    <row r="66" ht="12.75">
      <c r="B66" s="41"/>
    </row>
    <row r="67" ht="12.75">
      <c r="B67" s="41"/>
    </row>
    <row r="68" ht="12.75">
      <c r="B68" s="41"/>
    </row>
    <row r="69" ht="12.75">
      <c r="B69" s="41"/>
    </row>
    <row r="70" ht="12.75">
      <c r="B70" s="41"/>
    </row>
  </sheetData>
  <mergeCells count="65">
    <mergeCell ref="A46:B46"/>
    <mergeCell ref="A47:B47"/>
    <mergeCell ref="C11:E11"/>
    <mergeCell ref="A29:A30"/>
    <mergeCell ref="A26:F26"/>
    <mergeCell ref="A25:B25"/>
    <mergeCell ref="A42:A43"/>
    <mergeCell ref="D42:F43"/>
    <mergeCell ref="A41:B41"/>
    <mergeCell ref="E44:E45"/>
    <mergeCell ref="F44:F45"/>
    <mergeCell ref="A28:B28"/>
    <mergeCell ref="A32:F32"/>
    <mergeCell ref="D29:D30"/>
    <mergeCell ref="A34:B34"/>
    <mergeCell ref="A27:F27"/>
    <mergeCell ref="A56:F56"/>
    <mergeCell ref="F35:F36"/>
    <mergeCell ref="D49:F50"/>
    <mergeCell ref="D35:D36"/>
    <mergeCell ref="C44:D45"/>
    <mergeCell ref="B39:B40"/>
    <mergeCell ref="D48:F48"/>
    <mergeCell ref="A48:B48"/>
    <mergeCell ref="B53:F54"/>
    <mergeCell ref="D51:F51"/>
    <mergeCell ref="C39:C40"/>
    <mergeCell ref="A35:A36"/>
    <mergeCell ref="A39:A40"/>
    <mergeCell ref="D39:D40"/>
    <mergeCell ref="E39:F40"/>
    <mergeCell ref="A44:A45"/>
    <mergeCell ref="E28:F28"/>
    <mergeCell ref="E29:F30"/>
    <mergeCell ref="D37:D38"/>
    <mergeCell ref="A37:A38"/>
    <mergeCell ref="E37:F38"/>
    <mergeCell ref="E34:F34"/>
    <mergeCell ref="A33:B33"/>
    <mergeCell ref="E33:F33"/>
    <mergeCell ref="D25:F25"/>
    <mergeCell ref="A22:F22"/>
    <mergeCell ref="C9:F9"/>
    <mergeCell ref="C10:F10"/>
    <mergeCell ref="A10:B10"/>
    <mergeCell ref="A23:B23"/>
    <mergeCell ref="A24:B24"/>
    <mergeCell ref="D24:F24"/>
    <mergeCell ref="E23:F23"/>
    <mergeCell ref="A14:C14"/>
    <mergeCell ref="A1:F1"/>
    <mergeCell ref="C7:F7"/>
    <mergeCell ref="A21:F21"/>
    <mergeCell ref="A2:F2"/>
    <mergeCell ref="A8:B8"/>
    <mergeCell ref="A5:B5"/>
    <mergeCell ref="A6:B6"/>
    <mergeCell ref="A9:B9"/>
    <mergeCell ref="A3:F3"/>
    <mergeCell ref="C8:F8"/>
    <mergeCell ref="C5:F5"/>
    <mergeCell ref="C6:F6"/>
    <mergeCell ref="A7:B7"/>
    <mergeCell ref="A13:C13"/>
    <mergeCell ref="A15:C15"/>
  </mergeCells>
  <hyperlinks>
    <hyperlink ref="C10" r:id="rId1" display="mailto:dolezal.michal@fnbrno.cz"/>
  </hyperlinks>
  <printOptions horizontalCentered="1"/>
  <pageMargins left="0.28" right="0.28" top="0.59" bottom="0.59" header="0.47" footer="0.47"/>
  <pageSetup fitToHeight="1" fitToWidth="1" horizontalDpi="600" verticalDpi="600" orientation="portrait" paperSize="8" scale="9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Oškrdalová Tereza</cp:lastModifiedBy>
  <cp:lastPrinted>2018-08-17T06:39:04Z</cp:lastPrinted>
  <dcterms:created xsi:type="dcterms:W3CDTF">2004-08-02T11:17:35Z</dcterms:created>
  <dcterms:modified xsi:type="dcterms:W3CDTF">2018-09-03T13:17:02Z</dcterms:modified>
  <cp:category/>
  <cp:version/>
  <cp:contentType/>
  <cp:contentStatus/>
</cp:coreProperties>
</file>