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0575" yWindow="1905" windowWidth="15180" windowHeight="8835" tabRatio="802" firstSheet="1" activeTab="1"/>
  </bookViews>
  <sheets>
    <sheet name="souhrn" sheetId="27" state="hidden" r:id="rId1"/>
    <sheet name="cenová nabídka" sheetId="26" r:id="rId2"/>
  </sheets>
  <definedNames>
    <definedName name="_xlnm.Print_Area" localSheetId="1">'cenová nabídka'!$A$1:$J$54</definedName>
  </definedNames>
  <calcPr calcId="145621"/>
</workbook>
</file>

<file path=xl/sharedStrings.xml><?xml version="1.0" encoding="utf-8"?>
<sst xmlns="http://schemas.openxmlformats.org/spreadsheetml/2006/main" count="101" uniqueCount="101">
  <si>
    <t>1.1 Monitorovací soupravy s převodníkem na jedno použití pro měření fyziologických tlaků</t>
  </si>
  <si>
    <t>1.2 Monitorovací souprava s převodníkem na jedno použití pro měření arteriálního a centrálního žilního tlaku (CVP)</t>
  </si>
  <si>
    <t>1.3 Dvojitá monitorovací souprava s převodníkem na jedno použití pro měření fyziologických tlaků</t>
  </si>
  <si>
    <t>1.4 Dvojitá monitorovací souprava s převodníkem na jedno použití pro měření fyziologických tlaků s fixační deskou</t>
  </si>
  <si>
    <t>1.5 Trojitá monitorovací souprava s převodníkem na jedno použití pro měření fyziologických tlaků</t>
  </si>
  <si>
    <t>1.6 Termodiluční katétr Swan-Ganzova typu  z polyuretanu</t>
  </si>
  <si>
    <t>1.7 Zavaděče</t>
  </si>
  <si>
    <t>2. Filtry pro ventilované pacienty</t>
  </si>
  <si>
    <t>2.1 Filtr bakteriální a virový pro umělou ventilaci dospělých</t>
  </si>
  <si>
    <t>2.2 Filtr bakteriální a virový se zvlhčovačem pro umělou ventilaci dospělých</t>
  </si>
  <si>
    <t>2.3 Filtr bakteriální a virový se zvlhčovačem pro umělou ventilaci dětských pacientů</t>
  </si>
  <si>
    <t>2.4 Nos umělý</t>
  </si>
  <si>
    <t>3.1 Sonda duodenální dle Levina</t>
  </si>
  <si>
    <t xml:space="preserve">3.2 Sonda žaludeční s mandrénem </t>
  </si>
  <si>
    <t>3.3 Rektální rourky</t>
  </si>
  <si>
    <t>3.4 Redonovy láhve kompletní, včetně spojovací hadice s bezpečnostním Luer Lock spojením s lahví</t>
  </si>
  <si>
    <t>3.5 Redonovy láhve samostatné - výměnné</t>
  </si>
  <si>
    <t>3.6 Redovovy drény</t>
  </si>
  <si>
    <t>3.7 Hrudní drenážní systémy</t>
  </si>
  <si>
    <t>3.8 Katétr hrudní</t>
  </si>
  <si>
    <t>3.9 Endotracheální rourky s manžetou pro dlouhodobou intubaci dospělých</t>
  </si>
  <si>
    <t>3.10 Kanyla tracheostomická bez manžety, termosenzitivní</t>
  </si>
  <si>
    <t>3.11 Kanyla tracheostomická s manžetou, termosenzitivní</t>
  </si>
  <si>
    <t>3.12 Kanyla tracheostomická s manžetou, přídatný port</t>
  </si>
  <si>
    <t xml:space="preserve">4.1 Jednorázový vak na sekret </t>
  </si>
  <si>
    <t>4.2 Sací antibakteriální a antivirální filtr s konektorem k proudovým odsávačkám</t>
  </si>
  <si>
    <t>4.3 Odsávací katétry</t>
  </si>
  <si>
    <t>4.4 Souprava na odběr tracheálního sekretu</t>
  </si>
  <si>
    <t>4.5 Uzavřený systém tracheálního/bronchiálního odsávání ventilovaných pacientů</t>
  </si>
  <si>
    <t>4.6 Ventil pro přerušované sání</t>
  </si>
  <si>
    <t>4.7 Spojovací hadice pro operační sání</t>
  </si>
  <si>
    <t>4.8 Sací nástavec Yankauer</t>
  </si>
  <si>
    <t>4.9 Hadice silikon- metráž, nesterilní</t>
  </si>
  <si>
    <t>4.10 Hadice medicínské PVC, metráž, nesterilní</t>
  </si>
  <si>
    <t>4.11 Pohlcovací anestetické vápno</t>
  </si>
  <si>
    <t>1. Jednorázové monitorovací systémy</t>
  </si>
  <si>
    <t>1.8 Elektroda jednorázová pro krátkodobý monitoring a emergency, tekutý gel</t>
  </si>
  <si>
    <t>1.9 Elektroda jednorázová dlouhodobý monitoring a zátěžové EKG, pevný hydrogel</t>
  </si>
  <si>
    <t>5. Jednorázové spotřební materiály pro enterální výživu</t>
  </si>
  <si>
    <t>4. Jednorázové odsávací systémy</t>
  </si>
  <si>
    <t>3. Jednorázové drenážní systémy</t>
  </si>
  <si>
    <t>5.1 Souprava pro pumpu NUTRICIA FLOCARE 800 pro vak</t>
  </si>
  <si>
    <t>5.2 Souprava pro pumpu NUTRICIA FLOCARE 800 pro láhev</t>
  </si>
  <si>
    <t>5.3 Souprava gravitační Flocare na vak</t>
  </si>
  <si>
    <t>5.4 Sonda enterální</t>
  </si>
  <si>
    <t>5.5 Kompletní souprava pro perkutánní endoskopickou gastrostomii</t>
  </si>
  <si>
    <t>sazba DPH v %</t>
  </si>
  <si>
    <t>Katalogové / objednací číslo</t>
  </si>
  <si>
    <t>Nabídková cena za balení v Kč
bez DPH</t>
  </si>
  <si>
    <t>Nabídková cena za balení v Kč
vč. DPH</t>
  </si>
  <si>
    <t>jméno a podpis účastníka</t>
  </si>
  <si>
    <t>Účel spotř. Materiálu</t>
  </si>
  <si>
    <t>Nabízený materiál (obchodní název)</t>
  </si>
  <si>
    <t>Velikost balení (počet ks v 1 balení)</t>
  </si>
  <si>
    <t>Předpokládaný potřebný počet balení za 1 rok</t>
  </si>
  <si>
    <t>Světelný zdroj</t>
  </si>
  <si>
    <t>Artroskopická duální pumpa</t>
  </si>
  <si>
    <t>Koagulační bipolární systém</t>
  </si>
  <si>
    <t>Shaver</t>
  </si>
  <si>
    <t>Předpokládaný odběr ks za rok</t>
  </si>
  <si>
    <t>cena bez DPH</t>
  </si>
  <si>
    <t>cena včetně DPH</t>
  </si>
  <si>
    <t>Celková nabídková cena za spotřební materiál za 1 rok</t>
  </si>
  <si>
    <t>Celková nabídková cena za spotřební materiál za 4 roky</t>
  </si>
  <si>
    <t>návlek na kameru – minimální délka 250 cm</t>
  </si>
  <si>
    <t>rouška s dírou 200 x 320 cm</t>
  </si>
  <si>
    <t>návlek na instrumentační stolek 80 x 140 cm</t>
  </si>
  <si>
    <t>návlek na nohu 30 x 60 cm</t>
  </si>
  <si>
    <t>lepící pásek</t>
  </si>
  <si>
    <t xml:space="preserve">rouška 150 x 200 cm </t>
  </si>
  <si>
    <t>ASK set</t>
  </si>
  <si>
    <t>světlovodný kabel, minimální délka 230 cm, sterilizovatelný</t>
  </si>
  <si>
    <t xml:space="preserve">odsávací set (2 x hadice 300 cm CH 30) </t>
  </si>
  <si>
    <t xml:space="preserve">fyziologický roztok 5 l </t>
  </si>
  <si>
    <t>sonda 1, k resekci měkkých tkání v kloubu</t>
  </si>
  <si>
    <t>sonda 2, k resekci kostí v kloubu</t>
  </si>
  <si>
    <t>Elektrokoagulační háček do kloubu, k bezpečnému protětí tkání v kloubu, musí být kompatibilní s věží</t>
  </si>
  <si>
    <t>Neutrální elektroda, nutná k použití elektrokoagulační sondy v kloubu, musí být kompatibilní se sondou</t>
  </si>
  <si>
    <t>Trokary</t>
  </si>
  <si>
    <t>Artroskopický trokar 1, průměr 5,5 mm, k zavedení kamery do větších kloubů (rameno, koleno)</t>
  </si>
  <si>
    <t>Artroskopický trokar 2, průměr 3,8 mm, k zavedení kamery do menších kloubů</t>
  </si>
  <si>
    <t>ASK nástroje</t>
  </si>
  <si>
    <t>ASK punch rovný</t>
  </si>
  <si>
    <t>ASK punch 60° doprava</t>
  </si>
  <si>
    <t>ASK punch 60° doleva</t>
  </si>
  <si>
    <t>ASK kleště uchopovací</t>
  </si>
  <si>
    <t>ASK abrazivní sonda</t>
  </si>
  <si>
    <t>ASK sonda na uchopení vlákna</t>
  </si>
  <si>
    <t>ASK nůžky</t>
  </si>
  <si>
    <t>ASK dotahovač uzlů</t>
  </si>
  <si>
    <t>ASK rašple</t>
  </si>
  <si>
    <t>ASK zařezávač stehů</t>
  </si>
  <si>
    <t>Redonův drén - set</t>
  </si>
  <si>
    <t>připojná hadice</t>
  </si>
  <si>
    <t>separátní hadička vel. 8-12</t>
  </si>
  <si>
    <t>obsahuje nádobu 500 ml s možností podtlaku</t>
  </si>
  <si>
    <t>Elektrokoagulační sonda do kloubu, ke stavění krvácení v kloubu, musí být kompatibilní s věží</t>
  </si>
  <si>
    <t>přívodný set (musí být kompatibilní s  věží)</t>
  </si>
  <si>
    <t xml:space="preserve">Celková nabídková cena za předpokládaný roční odběr spotřebního materiálu bez DPH </t>
  </si>
  <si>
    <t xml:space="preserve">Celková nabídková cena za předpokládaný roční odběr spotřebního materiálu včetně DPH </t>
  </si>
  <si>
    <r>
      <t>Příloha č.3</t>
    </r>
    <r>
      <rPr>
        <sz val="16"/>
        <rFont val="Arial"/>
        <family val="2"/>
      </rPr>
      <t xml:space="preserve"> - Cenová nabídka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</si>
</sst>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Alignment="1">
      <alignment horizontal="center"/>
    </xf>
    <xf numFmtId="164" fontId="0" fillId="0" borderId="0" xfId="0" applyNumberFormat="1" applyFont="1" applyBorder="1"/>
    <xf numFmtId="0" fontId="2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5" fillId="2" borderId="2" xfId="0" applyFont="1" applyFill="1" applyBorder="1" applyAlignment="1">
      <alignment vertical="center"/>
    </xf>
    <xf numFmtId="0" fontId="2" fillId="3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164" fontId="9" fillId="2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164" fontId="0" fillId="3" borderId="3" xfId="0" applyNumberFormat="1" applyFont="1" applyFill="1" applyBorder="1" applyAlignment="1">
      <alignment horizontal="center" vertical="center"/>
    </xf>
    <xf numFmtId="0" fontId="3" fillId="4" borderId="0" xfId="0" applyFont="1" applyFill="1"/>
    <xf numFmtId="0" fontId="2" fillId="4" borderId="0" xfId="0" applyFont="1" applyFill="1" applyAlignment="1">
      <alignment horizontal="center"/>
    </xf>
    <xf numFmtId="0" fontId="5" fillId="0" borderId="0" xfId="0" applyFont="1"/>
    <xf numFmtId="0" fontId="0" fillId="4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9" fontId="0" fillId="4" borderId="0" xfId="20" applyFont="1" applyFill="1" applyBorder="1" applyAlignment="1">
      <alignment horizontal="center" vertical="center" wrapText="1"/>
    </xf>
    <xf numFmtId="3" fontId="0" fillId="4" borderId="0" xfId="0" applyNumberForma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right" vertical="center" wrapText="1" indent="1"/>
    </xf>
    <xf numFmtId="164" fontId="0" fillId="4" borderId="0" xfId="0" applyNumberFormat="1" applyFont="1" applyFill="1" applyBorder="1" applyAlignment="1">
      <alignment horizontal="right" vertical="center" wrapText="1" indent="1"/>
    </xf>
    <xf numFmtId="164" fontId="0" fillId="4" borderId="0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9" fontId="0" fillId="0" borderId="7" xfId="2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 wrapText="1"/>
    </xf>
    <xf numFmtId="9" fontId="0" fillId="4" borderId="5" xfId="20" applyFont="1" applyFill="1" applyBorder="1" applyAlignment="1">
      <alignment horizontal="center" vertical="center" wrapText="1"/>
    </xf>
    <xf numFmtId="164" fontId="0" fillId="6" borderId="5" xfId="0" applyNumberFormat="1" applyFont="1" applyFill="1" applyBorder="1" applyAlignment="1">
      <alignment horizontal="right" vertical="center" wrapText="1" indent="1"/>
    </xf>
    <xf numFmtId="164" fontId="0" fillId="6" borderId="5" xfId="0" applyNumberFormat="1" applyFont="1" applyFill="1" applyBorder="1" applyAlignment="1">
      <alignment horizontal="right" vertical="center" wrapText="1" indent="1"/>
    </xf>
    <xf numFmtId="164" fontId="0" fillId="6" borderId="7" xfId="0" applyNumberFormat="1" applyFont="1" applyFill="1" applyBorder="1" applyAlignment="1">
      <alignment horizontal="right" vertical="center" wrapText="1" indent="1"/>
    </xf>
    <xf numFmtId="164" fontId="0" fillId="6" borderId="7" xfId="0" applyNumberFormat="1" applyFont="1" applyFill="1" applyBorder="1" applyAlignment="1">
      <alignment horizontal="right" vertical="center" wrapText="1" indent="1"/>
    </xf>
    <xf numFmtId="164" fontId="0" fillId="6" borderId="8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9" fontId="0" fillId="4" borderId="10" xfId="20" applyFont="1" applyFill="1" applyBorder="1" applyAlignment="1">
      <alignment horizontal="center" vertical="center" wrapText="1"/>
    </xf>
    <xf numFmtId="164" fontId="0" fillId="6" borderId="10" xfId="0" applyNumberFormat="1" applyFont="1" applyFill="1" applyBorder="1" applyAlignment="1">
      <alignment horizontal="right" vertical="center" wrapText="1" indent="1"/>
    </xf>
    <xf numFmtId="164" fontId="0" fillId="6" borderId="10" xfId="0" applyNumberFormat="1" applyFont="1" applyFill="1" applyBorder="1" applyAlignment="1">
      <alignment horizontal="right" vertical="center" wrapText="1" indent="1"/>
    </xf>
    <xf numFmtId="164" fontId="0" fillId="6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64" fontId="0" fillId="6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9" fontId="0" fillId="0" borderId="15" xfId="20" applyFont="1" applyFill="1" applyBorder="1" applyAlignment="1">
      <alignment horizontal="center" vertical="center" wrapText="1"/>
    </xf>
    <xf numFmtId="164" fontId="0" fillId="6" borderId="15" xfId="0" applyNumberFormat="1" applyFont="1" applyFill="1" applyBorder="1" applyAlignment="1">
      <alignment horizontal="right" vertical="center" wrapText="1" indent="1"/>
    </xf>
    <xf numFmtId="164" fontId="0" fillId="6" borderId="15" xfId="0" applyNumberFormat="1" applyFont="1" applyFill="1" applyBorder="1" applyAlignment="1">
      <alignment horizontal="right" vertical="center" wrapText="1" indent="1"/>
    </xf>
    <xf numFmtId="164" fontId="0" fillId="6" borderId="16" xfId="0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0" fillId="0" borderId="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2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9" fontId="0" fillId="0" borderId="5" xfId="2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9" fontId="0" fillId="4" borderId="1" xfId="2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right" vertical="center" wrapText="1" indent="1"/>
    </xf>
    <xf numFmtId="164" fontId="0" fillId="4" borderId="1" xfId="0" applyNumberFormat="1" applyFont="1" applyFill="1" applyBorder="1" applyAlignment="1">
      <alignment horizontal="right" vertical="center" wrapText="1" inden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164" fontId="0" fillId="6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" fontId="0" fillId="0" borderId="5" xfId="0" applyNumberFormat="1" applyBorder="1" applyAlignment="1">
      <alignment horizontal="center" vertical="center" wrapText="1"/>
    </xf>
    <xf numFmtId="164" fontId="0" fillId="6" borderId="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3" fontId="0" fillId="0" borderId="15" xfId="0" applyNumberFormat="1" applyBorder="1" applyAlignment="1">
      <alignment horizontal="center" vertical="center" wrapText="1"/>
    </xf>
    <xf numFmtId="164" fontId="0" fillId="6" borderId="1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3" fontId="0" fillId="0" borderId="7" xfId="0" applyNumberFormat="1" applyBorder="1" applyAlignment="1">
      <alignment horizontal="center" vertical="center" wrapText="1"/>
    </xf>
    <xf numFmtId="164" fontId="0" fillId="6" borderId="7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9" fontId="0" fillId="4" borderId="15" xfId="2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85" zoomScaleNormal="85" workbookViewId="0" topLeftCell="A1">
      <selection activeCell="A1" sqref="A1:B46"/>
    </sheetView>
  </sheetViews>
  <sheetFormatPr defaultColWidth="9.140625" defaultRowHeight="12.75" customHeight="1"/>
  <cols>
    <col min="1" max="2" width="3.28125" style="7" customWidth="1"/>
    <col min="3" max="3" width="33.140625" style="8" customWidth="1"/>
    <col min="4" max="4" width="18.00390625" style="8" bestFit="1" customWidth="1"/>
    <col min="5" max="5" width="16.421875" style="8" customWidth="1"/>
    <col min="6" max="6" width="15.8515625" style="7" bestFit="1" customWidth="1"/>
    <col min="7" max="7" width="13.421875" style="7" bestFit="1" customWidth="1"/>
    <col min="8" max="8" width="8.421875" style="7" bestFit="1" customWidth="1"/>
    <col min="9" max="9" width="14.00390625" style="7" customWidth="1"/>
    <col min="10" max="10" width="15.421875" style="7" customWidth="1"/>
    <col min="11" max="11" width="31.421875" style="7" customWidth="1"/>
    <col min="12" max="12" width="25.7109375" style="7" bestFit="1" customWidth="1"/>
    <col min="13" max="16384" width="9.140625" style="7" customWidth="1"/>
  </cols>
  <sheetData>
    <row r="1" spans="1:9" ht="12.75" customHeight="1">
      <c r="A1" s="4" t="s">
        <v>35</v>
      </c>
      <c r="B1" s="4"/>
      <c r="C1" s="5"/>
      <c r="D1" s="5"/>
      <c r="E1" s="5"/>
      <c r="F1" s="4"/>
      <c r="G1" s="4"/>
      <c r="H1" s="4"/>
      <c r="I1" s="6"/>
    </row>
    <row r="2" ht="12.75" customHeight="1">
      <c r="B2" s="7" t="s">
        <v>0</v>
      </c>
    </row>
    <row r="3" ht="12.75" customHeight="1">
      <c r="B3" s="7" t="s">
        <v>1</v>
      </c>
    </row>
    <row r="4" ht="12.75" customHeight="1">
      <c r="B4" s="7" t="s">
        <v>2</v>
      </c>
    </row>
    <row r="5" ht="12.75" customHeight="1">
      <c r="B5" s="7" t="s">
        <v>3</v>
      </c>
    </row>
    <row r="6" ht="12.75" customHeight="1">
      <c r="B6" s="7" t="s">
        <v>4</v>
      </c>
    </row>
    <row r="7" ht="12.75" customHeight="1">
      <c r="B7" s="7" t="s">
        <v>5</v>
      </c>
    </row>
    <row r="8" ht="12.75" customHeight="1">
      <c r="B8" s="7" t="s">
        <v>6</v>
      </c>
    </row>
    <row r="9" ht="12.75" customHeight="1">
      <c r="B9" s="7" t="s">
        <v>36</v>
      </c>
    </row>
    <row r="10" ht="12.75" customHeight="1">
      <c r="B10" s="7" t="s">
        <v>37</v>
      </c>
    </row>
    <row r="11" spans="1:9" ht="12.75" customHeight="1">
      <c r="A11" s="7" t="s">
        <v>7</v>
      </c>
      <c r="I11" s="6"/>
    </row>
    <row r="12" ht="12.75" customHeight="1">
      <c r="B12" s="7" t="s">
        <v>8</v>
      </c>
    </row>
    <row r="13" ht="12.75" customHeight="1">
      <c r="B13" s="7" t="s">
        <v>9</v>
      </c>
    </row>
    <row r="14" ht="12.75" customHeight="1">
      <c r="B14" s="7" t="s">
        <v>10</v>
      </c>
    </row>
    <row r="15" ht="12.75" customHeight="1">
      <c r="B15" s="7" t="s">
        <v>11</v>
      </c>
    </row>
    <row r="16" spans="1:9" ht="12.75" customHeight="1">
      <c r="A16" s="7" t="s">
        <v>40</v>
      </c>
      <c r="I16" s="6"/>
    </row>
    <row r="17" ht="12.75" customHeight="1">
      <c r="B17" s="7" t="s">
        <v>12</v>
      </c>
    </row>
    <row r="18" ht="12.75" customHeight="1">
      <c r="B18" s="7" t="s">
        <v>13</v>
      </c>
    </row>
    <row r="19" ht="12.75" customHeight="1">
      <c r="B19" s="7" t="s">
        <v>14</v>
      </c>
    </row>
    <row r="20" ht="12.75" customHeight="1">
      <c r="B20" s="7" t="s">
        <v>15</v>
      </c>
    </row>
    <row r="21" ht="12.75" customHeight="1">
      <c r="B21" s="7" t="s">
        <v>16</v>
      </c>
    </row>
    <row r="22" ht="12.75" customHeight="1">
      <c r="B22" s="7" t="s">
        <v>17</v>
      </c>
    </row>
    <row r="23" ht="12.75" customHeight="1">
      <c r="B23" s="7" t="s">
        <v>18</v>
      </c>
    </row>
    <row r="24" ht="12.75" customHeight="1">
      <c r="B24" s="7" t="s">
        <v>19</v>
      </c>
    </row>
    <row r="25" ht="12.75" customHeight="1">
      <c r="B25" s="7" t="s">
        <v>20</v>
      </c>
    </row>
    <row r="26" ht="12.75" customHeight="1">
      <c r="B26" s="7" t="s">
        <v>21</v>
      </c>
    </row>
    <row r="27" ht="12.75" customHeight="1">
      <c r="B27" s="7" t="s">
        <v>22</v>
      </c>
    </row>
    <row r="28" ht="12.75" customHeight="1">
      <c r="B28" s="7" t="s">
        <v>23</v>
      </c>
    </row>
    <row r="29" spans="1:9" ht="12.75" customHeight="1">
      <c r="A29" s="7" t="s">
        <v>39</v>
      </c>
      <c r="I29" s="6"/>
    </row>
    <row r="30" ht="12.75" customHeight="1">
      <c r="B30" s="7" t="s">
        <v>24</v>
      </c>
    </row>
    <row r="31" ht="12.75" customHeight="1">
      <c r="B31" s="7" t="s">
        <v>25</v>
      </c>
    </row>
    <row r="32" ht="12.75" customHeight="1">
      <c r="B32" s="7" t="s">
        <v>26</v>
      </c>
    </row>
    <row r="33" ht="12.75" customHeight="1">
      <c r="B33" s="7" t="s">
        <v>27</v>
      </c>
    </row>
    <row r="34" ht="12.75" customHeight="1">
      <c r="B34" s="7" t="s">
        <v>28</v>
      </c>
    </row>
    <row r="35" ht="12.75" customHeight="1">
      <c r="B35" s="7" t="s">
        <v>29</v>
      </c>
    </row>
    <row r="36" ht="12.75" customHeight="1">
      <c r="B36" s="7" t="s">
        <v>30</v>
      </c>
    </row>
    <row r="37" ht="12.75" customHeight="1">
      <c r="B37" s="7" t="s">
        <v>31</v>
      </c>
    </row>
    <row r="38" ht="12.75" customHeight="1">
      <c r="B38" s="7" t="s">
        <v>32</v>
      </c>
    </row>
    <row r="39" ht="12.75" customHeight="1">
      <c r="B39" s="7" t="s">
        <v>33</v>
      </c>
    </row>
    <row r="40" ht="12.75" customHeight="1">
      <c r="B40" s="7" t="s">
        <v>34</v>
      </c>
    </row>
    <row r="41" spans="1:9" ht="12.75" customHeight="1">
      <c r="A41" s="7" t="s">
        <v>38</v>
      </c>
      <c r="I41" s="6"/>
    </row>
    <row r="42" ht="12.75" customHeight="1">
      <c r="B42" s="7" t="s">
        <v>41</v>
      </c>
    </row>
    <row r="43" ht="12.75" customHeight="1">
      <c r="B43" s="7" t="s">
        <v>42</v>
      </c>
    </row>
    <row r="44" ht="12.75" customHeight="1">
      <c r="B44" s="7" t="s">
        <v>43</v>
      </c>
    </row>
    <row r="45" ht="12.75" customHeight="1">
      <c r="B45" s="7" t="s">
        <v>44</v>
      </c>
    </row>
    <row r="46" ht="12.75" customHeight="1">
      <c r="B46" s="7" t="s">
        <v>45</v>
      </c>
    </row>
  </sheetData>
  <printOptions/>
  <pageMargins left="0.7874015748031497" right="0.7874015748031497" top="0.984251968503937" bottom="0.984251968503937" header="0.5118110236220472" footer="0.5118110236220472"/>
  <pageSetup fitToHeight="10" fitToWidth="1" horizontalDpi="300" verticalDpi="300" orientation="landscape" paperSize="9" scale="76" r:id="rId1"/>
  <headerFooter alignWithMargins="0">
    <oddHeader>&amp;CFN Plzeň – spotřební materiál pro intenzivní medicínu – zadávací dokumentace</oddHeader>
    <oddFooter>&amp;CStrana &amp;P+13 (celkem 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="85" zoomScaleNormal="85" zoomScalePageLayoutView="55" workbookViewId="0" topLeftCell="A1">
      <selection activeCell="N4" sqref="N4"/>
    </sheetView>
  </sheetViews>
  <sheetFormatPr defaultColWidth="9.140625" defaultRowHeight="12.75" customHeight="1"/>
  <cols>
    <col min="1" max="1" width="22.57421875" style="1" customWidth="1"/>
    <col min="2" max="2" width="14.57421875" style="2" customWidth="1"/>
    <col min="3" max="3" width="14.8515625" style="8" customWidth="1"/>
    <col min="4" max="4" width="18.8515625" style="8" customWidth="1"/>
    <col min="5" max="5" width="16.00390625" style="8" customWidth="1"/>
    <col min="6" max="6" width="17.8515625" style="8" customWidth="1"/>
    <col min="7" max="7" width="10.7109375" style="8" customWidth="1"/>
    <col min="8" max="9" width="16.7109375" style="7" bestFit="1" customWidth="1"/>
    <col min="10" max="11" width="24.7109375" style="7" customWidth="1"/>
    <col min="12" max="12" width="27.57421875" style="7" customWidth="1"/>
    <col min="13" max="13" width="25.7109375" style="7" bestFit="1" customWidth="1"/>
    <col min="14" max="16384" width="9.140625" style="7" customWidth="1"/>
  </cols>
  <sheetData>
    <row r="1" spans="1:7" s="2" customFormat="1" ht="24.75" customHeight="1">
      <c r="A1" s="73" t="s">
        <v>100</v>
      </c>
      <c r="B1" s="27"/>
      <c r="C1" s="28"/>
      <c r="D1" s="28"/>
      <c r="E1" s="11"/>
      <c r="F1" s="3"/>
      <c r="G1" s="3"/>
    </row>
    <row r="2" ht="24.75" customHeight="1" thickBot="1">
      <c r="A2" s="29"/>
    </row>
    <row r="3" spans="1:11" ht="60" customHeight="1" thickBot="1">
      <c r="A3" s="42" t="s">
        <v>51</v>
      </c>
      <c r="B3" s="86" t="s">
        <v>59</v>
      </c>
      <c r="C3" s="87" t="s">
        <v>47</v>
      </c>
      <c r="D3" s="43" t="s">
        <v>52</v>
      </c>
      <c r="E3" s="86" t="s">
        <v>53</v>
      </c>
      <c r="F3" s="86" t="s">
        <v>54</v>
      </c>
      <c r="G3" s="88" t="s">
        <v>46</v>
      </c>
      <c r="H3" s="88" t="s">
        <v>48</v>
      </c>
      <c r="I3" s="88" t="s">
        <v>49</v>
      </c>
      <c r="J3" s="86" t="s">
        <v>98</v>
      </c>
      <c r="K3" s="103" t="s">
        <v>99</v>
      </c>
    </row>
    <row r="4" spans="1:11" ht="26.25" customHeight="1" thickBot="1">
      <c r="A4" s="32" t="s">
        <v>70</v>
      </c>
      <c r="B4" s="33"/>
      <c r="C4" s="31"/>
      <c r="D4" s="31"/>
      <c r="E4" s="33"/>
      <c r="F4" s="33"/>
      <c r="G4" s="33"/>
      <c r="H4" s="33"/>
      <c r="I4" s="33"/>
      <c r="J4" s="33"/>
      <c r="K4" s="33"/>
    </row>
    <row r="5" spans="1:11" ht="38.25" customHeight="1">
      <c r="A5" s="89" t="s">
        <v>64</v>
      </c>
      <c r="B5" s="90">
        <v>300</v>
      </c>
      <c r="C5" s="57"/>
      <c r="D5" s="57"/>
      <c r="E5" s="58"/>
      <c r="F5" s="58"/>
      <c r="G5" s="76">
        <v>0.21</v>
      </c>
      <c r="H5" s="60"/>
      <c r="I5" s="61">
        <f aca="true" t="shared" si="0" ref="I5:I10">H5*(1+G5)</f>
        <v>0</v>
      </c>
      <c r="J5" s="91">
        <f aca="true" t="shared" si="1" ref="J5:J10">H5*F5</f>
        <v>0</v>
      </c>
      <c r="K5" s="62">
        <f aca="true" t="shared" si="2" ref="K5:K10">F5*I5</f>
        <v>0</v>
      </c>
    </row>
    <row r="6" spans="1:11" ht="38.25" customHeight="1">
      <c r="A6" s="92" t="s">
        <v>65</v>
      </c>
      <c r="B6" s="93">
        <v>300</v>
      </c>
      <c r="C6" s="40"/>
      <c r="D6" s="40"/>
      <c r="E6" s="41"/>
      <c r="F6" s="41"/>
      <c r="G6" s="78">
        <v>0.21</v>
      </c>
      <c r="H6" s="50"/>
      <c r="I6" s="51">
        <f t="shared" si="0"/>
        <v>0</v>
      </c>
      <c r="J6" s="94">
        <f t="shared" si="1"/>
        <v>0</v>
      </c>
      <c r="K6" s="64">
        <f t="shared" si="2"/>
        <v>0</v>
      </c>
    </row>
    <row r="7" spans="1:11" ht="38.25" customHeight="1">
      <c r="A7" s="92" t="s">
        <v>66</v>
      </c>
      <c r="B7" s="93">
        <v>300</v>
      </c>
      <c r="C7" s="40"/>
      <c r="D7" s="40"/>
      <c r="E7" s="41"/>
      <c r="F7" s="41"/>
      <c r="G7" s="78">
        <v>0.21</v>
      </c>
      <c r="H7" s="50"/>
      <c r="I7" s="51">
        <f t="shared" si="0"/>
        <v>0</v>
      </c>
      <c r="J7" s="94">
        <f t="shared" si="1"/>
        <v>0</v>
      </c>
      <c r="K7" s="64">
        <f t="shared" si="2"/>
        <v>0</v>
      </c>
    </row>
    <row r="8" spans="1:11" ht="38.25" customHeight="1">
      <c r="A8" s="92" t="s">
        <v>67</v>
      </c>
      <c r="B8" s="93">
        <v>300</v>
      </c>
      <c r="C8" s="40"/>
      <c r="D8" s="40"/>
      <c r="E8" s="41"/>
      <c r="F8" s="41"/>
      <c r="G8" s="78">
        <v>0.21</v>
      </c>
      <c r="H8" s="50"/>
      <c r="I8" s="51">
        <f t="shared" si="0"/>
        <v>0</v>
      </c>
      <c r="J8" s="94">
        <f t="shared" si="1"/>
        <v>0</v>
      </c>
      <c r="K8" s="64">
        <f t="shared" si="2"/>
        <v>0</v>
      </c>
    </row>
    <row r="9" spans="1:11" ht="38.25" customHeight="1">
      <c r="A9" s="92" t="s">
        <v>68</v>
      </c>
      <c r="B9" s="93">
        <v>300</v>
      </c>
      <c r="C9" s="40"/>
      <c r="D9" s="40"/>
      <c r="E9" s="41"/>
      <c r="F9" s="41"/>
      <c r="G9" s="78">
        <v>0.21</v>
      </c>
      <c r="H9" s="50"/>
      <c r="I9" s="51">
        <f t="shared" si="0"/>
        <v>0</v>
      </c>
      <c r="J9" s="94">
        <f t="shared" si="1"/>
        <v>0</v>
      </c>
      <c r="K9" s="64">
        <f t="shared" si="2"/>
        <v>0</v>
      </c>
    </row>
    <row r="10" spans="1:11" ht="38.25" customHeight="1" thickBot="1">
      <c r="A10" s="95" t="s">
        <v>69</v>
      </c>
      <c r="B10" s="96">
        <v>300</v>
      </c>
      <c r="C10" s="67"/>
      <c r="D10" s="67"/>
      <c r="E10" s="68"/>
      <c r="F10" s="68"/>
      <c r="G10" s="69">
        <v>0.21</v>
      </c>
      <c r="H10" s="70"/>
      <c r="I10" s="71">
        <f t="shared" si="0"/>
        <v>0</v>
      </c>
      <c r="J10" s="97">
        <f t="shared" si="1"/>
        <v>0</v>
      </c>
      <c r="K10" s="72">
        <f t="shared" si="2"/>
        <v>0</v>
      </c>
    </row>
    <row r="11" spans="1:11" ht="28.5" customHeight="1" thickBot="1">
      <c r="A11" s="32" t="s">
        <v>55</v>
      </c>
      <c r="B11" s="35"/>
      <c r="C11" s="30"/>
      <c r="D11" s="30"/>
      <c r="E11" s="36"/>
      <c r="F11" s="36"/>
      <c r="G11" s="34"/>
      <c r="H11" s="37"/>
      <c r="I11" s="38"/>
      <c r="J11" s="39"/>
      <c r="K11" s="39"/>
    </row>
    <row r="12" spans="1:11" ht="38.25" customHeight="1" thickBot="1">
      <c r="A12" s="98" t="s">
        <v>71</v>
      </c>
      <c r="B12" s="99">
        <v>3</v>
      </c>
      <c r="C12" s="44"/>
      <c r="D12" s="45"/>
      <c r="E12" s="45"/>
      <c r="F12" s="45"/>
      <c r="G12" s="46">
        <v>0.21</v>
      </c>
      <c r="H12" s="52"/>
      <c r="I12" s="53">
        <f>H12*(1+G12)</f>
        <v>0</v>
      </c>
      <c r="J12" s="100">
        <f>H12*F12</f>
        <v>0</v>
      </c>
      <c r="K12" s="54">
        <f>F12*I12</f>
        <v>0</v>
      </c>
    </row>
    <row r="13" spans="1:11" ht="34.5" customHeight="1" thickBot="1">
      <c r="A13" s="32" t="s">
        <v>56</v>
      </c>
      <c r="B13" s="35"/>
      <c r="C13" s="30"/>
      <c r="D13" s="36"/>
      <c r="E13" s="36"/>
      <c r="F13" s="36"/>
      <c r="G13" s="34"/>
      <c r="H13" s="37"/>
      <c r="I13" s="38"/>
      <c r="J13" s="39"/>
      <c r="K13" s="39"/>
    </row>
    <row r="14" spans="1:11" ht="37.5" customHeight="1">
      <c r="A14" s="55" t="s">
        <v>72</v>
      </c>
      <c r="B14" s="75">
        <v>300</v>
      </c>
      <c r="C14" s="57"/>
      <c r="D14" s="58"/>
      <c r="E14" s="58"/>
      <c r="F14" s="58"/>
      <c r="G14" s="76">
        <v>0.21</v>
      </c>
      <c r="H14" s="60"/>
      <c r="I14" s="61">
        <f>H14*(1+G14)</f>
        <v>0</v>
      </c>
      <c r="J14" s="91">
        <f>H14*F14</f>
        <v>0</v>
      </c>
      <c r="K14" s="62">
        <f>F14*I14</f>
        <v>0</v>
      </c>
    </row>
    <row r="15" spans="1:11" ht="37.5" customHeight="1">
      <c r="A15" s="63" t="s">
        <v>97</v>
      </c>
      <c r="B15" s="77">
        <v>300</v>
      </c>
      <c r="C15" s="40"/>
      <c r="D15" s="41"/>
      <c r="E15" s="41"/>
      <c r="F15" s="41"/>
      <c r="G15" s="78">
        <v>0.21</v>
      </c>
      <c r="H15" s="50"/>
      <c r="I15" s="51">
        <f>H15*(1+G15)</f>
        <v>0</v>
      </c>
      <c r="J15" s="94">
        <f>H15*F15</f>
        <v>0</v>
      </c>
      <c r="K15" s="64">
        <f>F15*I15</f>
        <v>0</v>
      </c>
    </row>
    <row r="16" spans="1:11" ht="37.5" customHeight="1" thickBot="1">
      <c r="A16" s="65" t="s">
        <v>73</v>
      </c>
      <c r="B16" s="66">
        <v>300</v>
      </c>
      <c r="C16" s="67"/>
      <c r="D16" s="68"/>
      <c r="E16" s="68"/>
      <c r="F16" s="68"/>
      <c r="G16" s="69">
        <v>0.21</v>
      </c>
      <c r="H16" s="70"/>
      <c r="I16" s="71">
        <f>H16*(1+G16)</f>
        <v>0</v>
      </c>
      <c r="J16" s="97">
        <f>H16*F16</f>
        <v>0</v>
      </c>
      <c r="K16" s="72">
        <f>F16*I16</f>
        <v>0</v>
      </c>
    </row>
    <row r="17" spans="1:11" ht="37.5" customHeight="1" thickBot="1">
      <c r="A17" s="47" t="s">
        <v>58</v>
      </c>
      <c r="B17" s="36"/>
      <c r="C17" s="30"/>
      <c r="D17" s="36"/>
      <c r="E17" s="36"/>
      <c r="F17" s="36"/>
      <c r="G17" s="34"/>
      <c r="H17" s="37"/>
      <c r="I17" s="38"/>
      <c r="J17" s="39"/>
      <c r="K17" s="39"/>
    </row>
    <row r="18" spans="1:11" ht="37.5" customHeight="1">
      <c r="A18" s="55" t="s">
        <v>74</v>
      </c>
      <c r="B18" s="75">
        <v>250</v>
      </c>
      <c r="C18" s="57"/>
      <c r="D18" s="58"/>
      <c r="E18" s="58"/>
      <c r="F18" s="58"/>
      <c r="G18" s="76">
        <v>0.21</v>
      </c>
      <c r="H18" s="60"/>
      <c r="I18" s="61">
        <f>H18*(1+G18)</f>
        <v>0</v>
      </c>
      <c r="J18" s="91">
        <f>H18*F18</f>
        <v>0</v>
      </c>
      <c r="K18" s="62">
        <f>F18*I18</f>
        <v>0</v>
      </c>
    </row>
    <row r="19" spans="1:11" ht="37.5" customHeight="1" thickBot="1">
      <c r="A19" s="65" t="s">
        <v>75</v>
      </c>
      <c r="B19" s="66">
        <v>30</v>
      </c>
      <c r="C19" s="67"/>
      <c r="D19" s="68"/>
      <c r="E19" s="68"/>
      <c r="F19" s="68"/>
      <c r="G19" s="69">
        <v>0.21</v>
      </c>
      <c r="H19" s="70"/>
      <c r="I19" s="71">
        <f>H19*(1+G19)</f>
        <v>0</v>
      </c>
      <c r="J19" s="97">
        <f>H19*F19</f>
        <v>0</v>
      </c>
      <c r="K19" s="72">
        <f>F19*I19</f>
        <v>0</v>
      </c>
    </row>
    <row r="20" spans="1:11" ht="37.5" customHeight="1" thickBot="1">
      <c r="A20" s="47" t="s">
        <v>57</v>
      </c>
      <c r="B20" s="36"/>
      <c r="C20" s="30"/>
      <c r="D20" s="36"/>
      <c r="E20" s="36"/>
      <c r="F20" s="36"/>
      <c r="G20" s="34"/>
      <c r="H20" s="37"/>
      <c r="I20" s="38"/>
      <c r="J20" s="39"/>
      <c r="K20" s="39"/>
    </row>
    <row r="21" spans="1:11" ht="51" customHeight="1">
      <c r="A21" s="55" t="s">
        <v>96</v>
      </c>
      <c r="B21" s="75">
        <v>200</v>
      </c>
      <c r="C21" s="57"/>
      <c r="D21" s="58"/>
      <c r="E21" s="58"/>
      <c r="F21" s="58"/>
      <c r="G21" s="76">
        <v>0.21</v>
      </c>
      <c r="H21" s="60"/>
      <c r="I21" s="61">
        <f>H21*(1+G21)</f>
        <v>0</v>
      </c>
      <c r="J21" s="91">
        <f>H21*F21</f>
        <v>0</v>
      </c>
      <c r="K21" s="62">
        <f>F21*I21</f>
        <v>0</v>
      </c>
    </row>
    <row r="22" spans="1:11" ht="51" customHeight="1">
      <c r="A22" s="63" t="s">
        <v>76</v>
      </c>
      <c r="B22" s="77">
        <v>50</v>
      </c>
      <c r="C22" s="40"/>
      <c r="D22" s="41"/>
      <c r="E22" s="41"/>
      <c r="F22" s="41"/>
      <c r="G22" s="78">
        <v>0.21</v>
      </c>
      <c r="H22" s="50"/>
      <c r="I22" s="51">
        <f>H22*(1+G22)</f>
        <v>0</v>
      </c>
      <c r="J22" s="94">
        <f>H22*F22</f>
        <v>0</v>
      </c>
      <c r="K22" s="64">
        <f>F22*I22</f>
        <v>0</v>
      </c>
    </row>
    <row r="23" spans="1:11" ht="51" customHeight="1" thickBot="1">
      <c r="A23" s="65" t="s">
        <v>77</v>
      </c>
      <c r="B23" s="66">
        <v>300</v>
      </c>
      <c r="C23" s="67"/>
      <c r="D23" s="68"/>
      <c r="E23" s="68"/>
      <c r="F23" s="68"/>
      <c r="G23" s="69">
        <v>0.21</v>
      </c>
      <c r="H23" s="70"/>
      <c r="I23" s="71">
        <f>H23*(1+G23)</f>
        <v>0</v>
      </c>
      <c r="J23" s="97">
        <f>H23*F23</f>
        <v>0</v>
      </c>
      <c r="K23" s="72">
        <f>F23*I23</f>
        <v>0</v>
      </c>
    </row>
    <row r="24" spans="1:11" ht="37.5" customHeight="1" thickBot="1">
      <c r="A24" s="47" t="s">
        <v>78</v>
      </c>
      <c r="B24" s="36"/>
      <c r="C24" s="30"/>
      <c r="D24" s="36"/>
      <c r="E24" s="36"/>
      <c r="F24" s="36"/>
      <c r="G24" s="34"/>
      <c r="H24" s="37"/>
      <c r="I24" s="38"/>
      <c r="J24" s="39"/>
      <c r="K24" s="39"/>
    </row>
    <row r="25" spans="1:11" ht="51" customHeight="1">
      <c r="A25" s="55" t="s">
        <v>79</v>
      </c>
      <c r="B25" s="56">
        <v>5</v>
      </c>
      <c r="C25" s="57"/>
      <c r="D25" s="58"/>
      <c r="E25" s="58"/>
      <c r="F25" s="58"/>
      <c r="G25" s="59">
        <v>0.21</v>
      </c>
      <c r="H25" s="60"/>
      <c r="I25" s="61">
        <f aca="true" t="shared" si="3" ref="I25:I37">H25*(1+G25)</f>
        <v>0</v>
      </c>
      <c r="J25" s="91">
        <f aca="true" t="shared" si="4" ref="J25:J37">H25*F25</f>
        <v>0</v>
      </c>
      <c r="K25" s="62">
        <f aca="true" t="shared" si="5" ref="K25:K37">F25*I25</f>
        <v>0</v>
      </c>
    </row>
    <row r="26" spans="1:11" ht="51" customHeight="1" thickBot="1">
      <c r="A26" s="65" t="s">
        <v>80</v>
      </c>
      <c r="B26" s="101">
        <v>1</v>
      </c>
      <c r="C26" s="67"/>
      <c r="D26" s="68"/>
      <c r="E26" s="68"/>
      <c r="F26" s="68"/>
      <c r="G26" s="102">
        <v>0.21</v>
      </c>
      <c r="H26" s="70"/>
      <c r="I26" s="71">
        <f t="shared" si="3"/>
        <v>0</v>
      </c>
      <c r="J26" s="97">
        <f t="shared" si="4"/>
        <v>0</v>
      </c>
      <c r="K26" s="72">
        <f t="shared" si="5"/>
        <v>0</v>
      </c>
    </row>
    <row r="27" spans="1:11" ht="37.5" customHeight="1" thickBot="1">
      <c r="A27" s="79" t="s">
        <v>81</v>
      </c>
      <c r="B27" s="80"/>
      <c r="C27" s="81"/>
      <c r="D27" s="80"/>
      <c r="E27" s="80"/>
      <c r="F27" s="80"/>
      <c r="G27" s="82"/>
      <c r="H27" s="83"/>
      <c r="I27" s="84"/>
      <c r="J27" s="85"/>
      <c r="K27" s="85"/>
    </row>
    <row r="28" spans="1:11" ht="37.5" customHeight="1">
      <c r="A28" s="55" t="s">
        <v>82</v>
      </c>
      <c r="B28" s="56">
        <v>1</v>
      </c>
      <c r="C28" s="57"/>
      <c r="D28" s="58"/>
      <c r="E28" s="58"/>
      <c r="F28" s="58"/>
      <c r="G28" s="59">
        <v>0.21</v>
      </c>
      <c r="H28" s="60"/>
      <c r="I28" s="61">
        <f aca="true" t="shared" si="6" ref="I28:I30">H28*(1+G28)</f>
        <v>0</v>
      </c>
      <c r="J28" s="91">
        <f aca="true" t="shared" si="7" ref="J28:J30">H28*F28</f>
        <v>0</v>
      </c>
      <c r="K28" s="62">
        <f aca="true" t="shared" si="8" ref="K28:K30">F28*I28</f>
        <v>0</v>
      </c>
    </row>
    <row r="29" spans="1:11" ht="37.5" customHeight="1">
      <c r="A29" s="63" t="s">
        <v>83</v>
      </c>
      <c r="B29" s="48">
        <v>1</v>
      </c>
      <c r="C29" s="40"/>
      <c r="D29" s="41"/>
      <c r="E29" s="41"/>
      <c r="F29" s="41"/>
      <c r="G29" s="49">
        <v>0.21</v>
      </c>
      <c r="H29" s="50"/>
      <c r="I29" s="51">
        <f t="shared" si="6"/>
        <v>0</v>
      </c>
      <c r="J29" s="94">
        <f t="shared" si="7"/>
        <v>0</v>
      </c>
      <c r="K29" s="64">
        <f t="shared" si="8"/>
        <v>0</v>
      </c>
    </row>
    <row r="30" spans="1:11" ht="37.5" customHeight="1">
      <c r="A30" s="63" t="s">
        <v>84</v>
      </c>
      <c r="B30" s="48">
        <v>1</v>
      </c>
      <c r="C30" s="40"/>
      <c r="D30" s="41"/>
      <c r="E30" s="41"/>
      <c r="F30" s="41"/>
      <c r="G30" s="49">
        <v>0.21</v>
      </c>
      <c r="H30" s="50"/>
      <c r="I30" s="51">
        <f t="shared" si="6"/>
        <v>0</v>
      </c>
      <c r="J30" s="64">
        <f t="shared" si="7"/>
        <v>0</v>
      </c>
      <c r="K30" s="64">
        <f t="shared" si="8"/>
        <v>0</v>
      </c>
    </row>
    <row r="31" spans="1:11" ht="37.5" customHeight="1">
      <c r="A31" s="63" t="s">
        <v>85</v>
      </c>
      <c r="B31" s="48">
        <v>1</v>
      </c>
      <c r="C31" s="40"/>
      <c r="D31" s="41"/>
      <c r="E31" s="41"/>
      <c r="F31" s="41"/>
      <c r="G31" s="49">
        <v>0.21</v>
      </c>
      <c r="H31" s="50"/>
      <c r="I31" s="51">
        <f aca="true" t="shared" si="9" ref="I31:I32">H31*(1+G31)</f>
        <v>0</v>
      </c>
      <c r="J31" s="64">
        <f aca="true" t="shared" si="10" ref="J31:J32">H31*F31</f>
        <v>0</v>
      </c>
      <c r="K31" s="64">
        <f aca="true" t="shared" si="11" ref="K31:K32">F31*I31</f>
        <v>0</v>
      </c>
    </row>
    <row r="32" spans="1:11" ht="37.5" customHeight="1">
      <c r="A32" s="63" t="s">
        <v>86</v>
      </c>
      <c r="B32" s="48">
        <v>1</v>
      </c>
      <c r="C32" s="40"/>
      <c r="D32" s="41"/>
      <c r="E32" s="41"/>
      <c r="F32" s="41"/>
      <c r="G32" s="49">
        <v>0.21</v>
      </c>
      <c r="H32" s="50"/>
      <c r="I32" s="51">
        <f t="shared" si="9"/>
        <v>0</v>
      </c>
      <c r="J32" s="64">
        <f t="shared" si="10"/>
        <v>0</v>
      </c>
      <c r="K32" s="64">
        <f t="shared" si="11"/>
        <v>0</v>
      </c>
    </row>
    <row r="33" spans="1:11" ht="37.5" customHeight="1">
      <c r="A33" s="63" t="s">
        <v>87</v>
      </c>
      <c r="B33" s="48">
        <v>1</v>
      </c>
      <c r="C33" s="40"/>
      <c r="D33" s="41"/>
      <c r="E33" s="41"/>
      <c r="F33" s="41"/>
      <c r="G33" s="49">
        <v>0.21</v>
      </c>
      <c r="H33" s="50"/>
      <c r="I33" s="51">
        <f aca="true" t="shared" si="12" ref="I33:I34">H33*(1+G33)</f>
        <v>0</v>
      </c>
      <c r="J33" s="64">
        <f aca="true" t="shared" si="13" ref="J33:J34">H33*F33</f>
        <v>0</v>
      </c>
      <c r="K33" s="64">
        <f aca="true" t="shared" si="14" ref="K33:K34">F33*I33</f>
        <v>0</v>
      </c>
    </row>
    <row r="34" spans="1:11" ht="37.5" customHeight="1">
      <c r="A34" s="63" t="s">
        <v>88</v>
      </c>
      <c r="B34" s="48">
        <v>1</v>
      </c>
      <c r="C34" s="40"/>
      <c r="D34" s="41"/>
      <c r="E34" s="41"/>
      <c r="F34" s="41"/>
      <c r="G34" s="49">
        <v>0.21</v>
      </c>
      <c r="H34" s="50"/>
      <c r="I34" s="51">
        <f t="shared" si="12"/>
        <v>0</v>
      </c>
      <c r="J34" s="64">
        <f t="shared" si="13"/>
        <v>0</v>
      </c>
      <c r="K34" s="64">
        <f t="shared" si="14"/>
        <v>0</v>
      </c>
    </row>
    <row r="35" spans="1:11" ht="37.5" customHeight="1">
      <c r="A35" s="63" t="s">
        <v>89</v>
      </c>
      <c r="B35" s="48">
        <v>1</v>
      </c>
      <c r="C35" s="40"/>
      <c r="D35" s="41"/>
      <c r="E35" s="41"/>
      <c r="F35" s="41"/>
      <c r="G35" s="49">
        <v>0.21</v>
      </c>
      <c r="H35" s="50"/>
      <c r="I35" s="51">
        <f t="shared" si="3"/>
        <v>0</v>
      </c>
      <c r="J35" s="64">
        <f t="shared" si="4"/>
        <v>0</v>
      </c>
      <c r="K35" s="64">
        <f t="shared" si="5"/>
        <v>0</v>
      </c>
    </row>
    <row r="36" spans="1:11" ht="37.5" customHeight="1">
      <c r="A36" s="63" t="s">
        <v>90</v>
      </c>
      <c r="B36" s="48">
        <v>1</v>
      </c>
      <c r="C36" s="40"/>
      <c r="D36" s="41"/>
      <c r="E36" s="41"/>
      <c r="F36" s="41"/>
      <c r="G36" s="49">
        <v>0.21</v>
      </c>
      <c r="H36" s="50"/>
      <c r="I36" s="51">
        <f t="shared" si="3"/>
        <v>0</v>
      </c>
      <c r="J36" s="64">
        <f t="shared" si="4"/>
        <v>0</v>
      </c>
      <c r="K36" s="64">
        <f t="shared" si="5"/>
        <v>0</v>
      </c>
    </row>
    <row r="37" spans="1:11" ht="37.5" customHeight="1" thickBot="1">
      <c r="A37" s="65" t="s">
        <v>91</v>
      </c>
      <c r="B37" s="66">
        <v>1</v>
      </c>
      <c r="C37" s="67"/>
      <c r="D37" s="68"/>
      <c r="E37" s="68"/>
      <c r="F37" s="68"/>
      <c r="G37" s="69">
        <v>0.21</v>
      </c>
      <c r="H37" s="70"/>
      <c r="I37" s="71">
        <f t="shared" si="3"/>
        <v>0</v>
      </c>
      <c r="J37" s="97">
        <f t="shared" si="4"/>
        <v>0</v>
      </c>
      <c r="K37" s="72">
        <f t="shared" si="5"/>
        <v>0</v>
      </c>
    </row>
    <row r="38" spans="1:11" ht="37.5" customHeight="1" thickBot="1">
      <c r="A38" s="47" t="s">
        <v>92</v>
      </c>
      <c r="B38" s="36"/>
      <c r="C38" s="30"/>
      <c r="D38" s="36"/>
      <c r="E38" s="36"/>
      <c r="F38" s="36"/>
      <c r="G38" s="34"/>
      <c r="H38" s="37"/>
      <c r="I38" s="38"/>
      <c r="J38" s="39"/>
      <c r="K38" s="39"/>
    </row>
    <row r="39" spans="1:11" ht="37.5" customHeight="1">
      <c r="A39" s="55" t="s">
        <v>95</v>
      </c>
      <c r="B39" s="75">
        <v>300</v>
      </c>
      <c r="C39" s="57"/>
      <c r="D39" s="58"/>
      <c r="E39" s="58"/>
      <c r="F39" s="58"/>
      <c r="G39" s="76">
        <v>0.21</v>
      </c>
      <c r="H39" s="60"/>
      <c r="I39" s="61">
        <f>H39*(1+G39)</f>
        <v>0</v>
      </c>
      <c r="J39" s="91">
        <f>H39*F39</f>
        <v>0</v>
      </c>
      <c r="K39" s="62">
        <f>F39*I39</f>
        <v>0</v>
      </c>
    </row>
    <row r="40" spans="1:11" ht="37.5" customHeight="1">
      <c r="A40" s="63" t="s">
        <v>93</v>
      </c>
      <c r="B40" s="77">
        <v>300</v>
      </c>
      <c r="C40" s="40"/>
      <c r="D40" s="41"/>
      <c r="E40" s="41"/>
      <c r="F40" s="41"/>
      <c r="G40" s="78">
        <v>0.21</v>
      </c>
      <c r="H40" s="50"/>
      <c r="I40" s="51">
        <f>H40*(1+G40)</f>
        <v>0</v>
      </c>
      <c r="J40" s="94">
        <f>H40*F40</f>
        <v>0</v>
      </c>
      <c r="K40" s="64">
        <f>F40*I40</f>
        <v>0</v>
      </c>
    </row>
    <row r="41" spans="1:11" ht="37.5" customHeight="1" thickBot="1">
      <c r="A41" s="65" t="s">
        <v>94</v>
      </c>
      <c r="B41" s="66">
        <v>300</v>
      </c>
      <c r="C41" s="67"/>
      <c r="D41" s="68"/>
      <c r="E41" s="68"/>
      <c r="F41" s="68"/>
      <c r="G41" s="69">
        <v>0.21</v>
      </c>
      <c r="H41" s="70"/>
      <c r="I41" s="71">
        <f>H41*(1+G41)</f>
        <v>0</v>
      </c>
      <c r="J41" s="97">
        <f>H41*F41</f>
        <v>0</v>
      </c>
      <c r="K41" s="72">
        <f>F41*I41</f>
        <v>0</v>
      </c>
    </row>
    <row r="42" spans="3:11" ht="16.5" customHeight="1" thickBot="1">
      <c r="C42" s="9"/>
      <c r="D42" s="9"/>
      <c r="E42" s="9"/>
      <c r="F42" s="9"/>
      <c r="G42" s="9"/>
      <c r="H42" s="10"/>
      <c r="I42" s="10"/>
      <c r="J42" s="12"/>
      <c r="K42" s="12"/>
    </row>
    <row r="43" spans="3:11" ht="16.5" customHeight="1" thickBot="1">
      <c r="C43" s="9"/>
      <c r="D43" s="9"/>
      <c r="E43" s="9"/>
      <c r="F43" s="9"/>
      <c r="G43" s="9"/>
      <c r="H43" s="10"/>
      <c r="I43" s="10"/>
      <c r="J43" s="74" t="s">
        <v>60</v>
      </c>
      <c r="K43" s="74" t="s">
        <v>61</v>
      </c>
    </row>
    <row r="44" spans="1:11" ht="32.25" customHeight="1" thickBot="1">
      <c r="A44" s="16" t="s">
        <v>62</v>
      </c>
      <c r="B44" s="13"/>
      <c r="C44" s="14"/>
      <c r="D44" s="14"/>
      <c r="E44" s="14"/>
      <c r="F44" s="14"/>
      <c r="G44" s="14"/>
      <c r="H44" s="15"/>
      <c r="I44" s="15"/>
      <c r="J44" s="22">
        <f>SUM(J5:J41)</f>
        <v>0</v>
      </c>
      <c r="K44" s="22">
        <f>SUM(K5:K41)</f>
        <v>0</v>
      </c>
    </row>
    <row r="45" ht="9.75" customHeight="1" thickBot="1"/>
    <row r="46" spans="1:11" ht="32.25" customHeight="1" thickBot="1">
      <c r="A46" s="23" t="s">
        <v>63</v>
      </c>
      <c r="B46" s="17"/>
      <c r="C46" s="24"/>
      <c r="D46" s="24"/>
      <c r="E46" s="24"/>
      <c r="F46" s="24"/>
      <c r="G46" s="24"/>
      <c r="H46" s="25"/>
      <c r="I46" s="25"/>
      <c r="J46" s="26">
        <f>J44*4</f>
        <v>0</v>
      </c>
      <c r="K46" s="26">
        <f>K44*4</f>
        <v>0</v>
      </c>
    </row>
    <row r="47" ht="9.75" customHeight="1"/>
    <row r="49" spans="1:9" ht="12.75" customHeight="1">
      <c r="A49" s="21"/>
      <c r="B49" s="18"/>
      <c r="C49" s="18"/>
      <c r="D49" s="19"/>
      <c r="E49" s="19"/>
      <c r="F49" s="19"/>
      <c r="G49" s="18"/>
      <c r="H49" s="18"/>
      <c r="I49" s="18"/>
    </row>
    <row r="50" spans="1:9" ht="12.75" customHeight="1">
      <c r="A50" s="20"/>
      <c r="D50" s="19"/>
      <c r="E50" s="19"/>
      <c r="F50" s="19"/>
      <c r="G50" s="18"/>
      <c r="H50" s="18"/>
      <c r="I50" s="18"/>
    </row>
    <row r="53" spans="9:10" ht="12.75" customHeight="1">
      <c r="I53" s="104"/>
      <c r="J53" s="104"/>
    </row>
    <row r="54" spans="9:10" ht="12.75" customHeight="1">
      <c r="I54" s="105" t="s">
        <v>50</v>
      </c>
      <c r="J54" s="105"/>
    </row>
  </sheetData>
  <mergeCells count="2">
    <mergeCell ref="I53:J53"/>
    <mergeCell ref="I54:J54"/>
  </mergeCells>
  <printOptions horizontalCentered="1"/>
  <pageMargins left="0.5511811023622047" right="0.6692913385826772" top="0.8661417322834646" bottom="0.5511811023622047" header="0.5118110236220472" footer="0.5118110236220472"/>
  <pageSetup fitToHeight="1" fitToWidth="1" horizontalDpi="300" verticalDpi="300" orientation="portrait" paperSize="9" scale="4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I4vlAd3t/OsaKvrpTIK6jinm2as=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D+RhrM8ii9m+UMR94zejc4Z2oZk=</DigestValue>
    </Reference>
  </SignedInfo>
  <SignatureValue>gLK7K/q40FDcVNiD/yI0+MvWQmcHFWCTzCHKX+0hi2a2atG4lNtI4qXIKVmlxftizPQngHlu3sYe
snzgBKTr9TcVHfxdBeujK0FkH1FrO11Tww8MU9D8XbVpjR0N/h8aph+VVFhyOQ/Hmtsa+X+VWpLU
gklroeykIoYe/hxbTBedGKEHSgkbJI63LwaEjERiHAxE1TDc2EOY/JJl4FxW28Hjny8Jq+tT0fqC
nUsh8QuqZDPJcl2AvPCq690cRue4VDgMuBmFHCjBpI0LD53cnJ1fk5bi3uzL6Ke8+tFYpJSW39D1
wd/DUySrILh/uB52B6eZ7HI074d3x045e3EO/w==</SignatureValue>
  <KeyInfo>
    <X509Data>
      <X509Certificate>MIIIFDCCBfygAwIBAgIEAK7LtDANBgkqhkiG9w0BAQsFADB/MQswCQYDVQQGEwJDWjEoMCYGA1UE
AwwfSS5DQSBRdWFsaWZpZWQgMiBDQS9SU0EgMDIvMjAxNjEtMCsGA1UECgwkUHJ2bsOtIGNlcnRp
ZmlrYcSNbsOtIGF1dG9yaXRhLCBhLnMuMRcwFQYDVQQFEw5OVFJDWi0yNjQzOTM5NTAeFw0xODEw
MjkwOTI4NTJaFw0xOTEwMjkwOTI4NTJaMIGPMRwwGgYDVQQDDBNUZXJlemEgT8Wha3JkYWxvdsOh
MQ8wDQYDVQQqDAZUZXJlemExFTATBgNVBAQMDE/FoWtyZGFsb3bDoTELMAkGA1UEBhMCQ1oxITAf
BgNVBAoMGEZha3VsdG7DrSBuZW1vY25pY2UgQnJubzEXMBUGA1UEBRMOSUNBIC0gMTA0MzMxOTMw
ggEiMA0GCSqGSIb3DQEBAQUAA4IBDwAwggEKAoIBAQCm+ngKdg58vJ1lrXKfJt7LASBt88jlgR/q
YJGfkFt5crkx6zmDj4HqpTqce6nvhG2uyiRy3IdzU5228Zx7SXoirSUHG4nB0HQkw2YUIW9eCHMU
Wk2Y+aCi2WYXqaNmUQe1kWUIPOwuOBTZzrnqXwNse7qYF4oroagnGnhb3T1jKsmOU/WPY/GTcrvC
Ta5znAyO/7WqvRv3crPbnbi3BYi754j/rbcfs/hPAWzH+Zh8VSwD8StmBpYl4MUifKiCYgi01Br7
8SWlzM2kyBcV6zOalixmnVU0veSqEISLNFQC/2vaY3wqBPR8Gx2HgbKHsFTnWhhZ2CuFavLAntN+
IhGJAgMBAAGjggOFMIIDgTA0BgNVHREELTArgQ8zMjMwNkBmbmJybm8uY3qgGAYKKwYBBAGBuEgE
BqAKDAgxMDQzMzE5MzAfBglghkgBhvhCAQ0EEhYQOTIwMzA1MDEwMDAwMjc5MzAOBgNVHQ8BAf8E
BAMCBsAwCQYDVR0TBAIwADCCASgGA1UdIASCAR8wggEbMIIBDAYNKwYBBAGBuEgKAR4BATCB+jAd
BggrBgEFBQcCARYRaHR0cDovL3d3dy5pY2EuY3owgdgGCCsGAQUFBwICMIHLGoHIVGVudG8ga3Zh
bGlmaWtvdmFueSBjZXJ0aWZpa2F0IHBybyBlbGVrdHJvbmlja3kgcG9kcGlzIGJ5bCB2eWRhbiB2
IHNvdWxhZHUgcyBuYXJpemVuaW0gRVUgYy4gOTEwLzIwMTQuVGhpcyBpcyBhIHF1YWxpZmllZCBj
ZXJ0aWZpY2F0ZSBmb3IgZWxlY3Ryb25pYyBzaWduYXR1cmUgYWNjb3JkaW5nIHRvIFJlZ3VsYXRp
b24gKEVVKSBObyA5MTAvMjAxNC4wCQYHBACL7EABAjCBjwYDVR0fBIGHMIGEMCqgKKAmhiRodHRw
Oi8vcWNybGRwMS5pY2EuY3ovMnFjYTE2X3JzYS5jcmwwKqAooCaGJGh0dHA6Ly9xY3JsZHAyLmlj
YS5jei8ycWNhMTZfcnNhLmNybDAqoCigJoYkaHR0cDovL3FjcmxkcDMuaWNhLmN6LzJxY2ExNl9y
c2EuY3JsMIGSBggrBgEFBQcBAwSBhTCBgjAIBgYEAI5GAQEwCAYGBACORgEEMFcGBgQAjkYBBTBN
MC0WJ2h0dHBzOi8vd3d3LmljYS5jei9acHJhdnktcHJvLXV6aXZhdGVsZRMCY3MwHBYWaHR0cHM6
Ly93d3cuaWNhLmN6L1BEUxMCZW4wEwYGBACORgEGMAkGBwQAjkYBBgEwZQYIKwYBBQUHAQEEWTBX
MCoGCCsGAQUFBzAChh5odHRwOi8vcS5pY2EuY3ovMnFjYTE2X3JzYS5jZXIwKQYIKwYBBQUHMAGG
HWh0dHA6Ly9vY3NwLmljYS5jei8ycWNhMTZfcnNhMB8GA1UdIwQYMBaAFHSCCJHj2WRocYXW6zHk
ct+LJrFtMB0GA1UdDgQWBBQSijG0Nim2nj8NqLWF5+BsMj8yszATBgNVHSUEDDAKBggrBgEFBQcD
BDANBgkqhkiG9w0BAQsFAAOCAgEAq0Qp9y+GUZDoArzCcCIgqeZ1Yy4jib9xxZvpimDHWXMftSw5
WJLr1mXRKxtDhbZ06M7GCuamGch+7Za+qOUoyDwQ3jCSMHGe670dhKI+l37JrnqQwNl7qWM9J5iy
sq11U5n03mTxeOFn8R1ca+fjwzo/T9oXhpokemQpVSs/kT9RmgQJiO+Sz5bY1YZmIuOA5Rx7HApz
CDyWM57TNcdm5/gN6ix4XWyIIehYNeZ6yOG56q/pqHiAAwxfRxb5CmCT0rj0ll0PrWkRF7oXkDaU
y0TTA0Od5OtVDnxT23NOSgmhE0Clrr1xKxySB9eieVBrJmItmfRNYaqFZd7SP76WlIMzkE3eeua/
WI874ztmx3C7d/5wuDDWq1WrQV0VxJTAfnKcf3WgqquDzCPef4BDPb6AT+BH5sOmV8YB13QpKGIb
b56RRhRWopQRKw97bJwcOp3i5//wo8uL8joXjWCY3GjRPc1wwq8uP5UVrV1SwIyzH7TQPGNclRBU
V5+lM33Fpc1xH3GeJe3Dc+/IMAzzKhcZO5SVLj+Wk+hAPkz06SRfWD1mYJdwl4OfuFswG243WD3c
x7JsLzGT46R/JUzmNLphKXxFwHubmlO2U0Q+pbS6STplpiHCKBR0yxz+nozImoLZNpQ65hFJVhDA
um3fH91pjCyuG494p4BOqODFnbE=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OnBQw1To5/Eyx6cGTJU53X2QRIE=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I6GdcD2ASvJTY/3+zZaP6I588us=</DigestValue>
      </Reference>
      <Reference URI="/xl/sharedStrings.xml?ContentType=application/vnd.openxmlformats-officedocument.spreadsheetml.sharedStrings+xml">
        <DigestMethod Algorithm="http://www.w3.org/2000/09/xmldsig#sha1"/>
        <DigestValue>ZNc2yhkqK+Ga+V9igkI+QRX69vE=</DigestValue>
      </Reference>
      <Reference URI="/xl/worksheets/sheet1.xml?ContentType=application/vnd.openxmlformats-officedocument.spreadsheetml.worksheet+xml">
        <DigestMethod Algorithm="http://www.w3.org/2000/09/xmldsig#sha1"/>
        <DigestValue>Uy/PYRZyQmVO3RiR+LiLlf7mJ6Q=</DigestValue>
      </Reference>
      <Reference URI="/xl/calcChain.xml?ContentType=application/vnd.openxmlformats-officedocument.spreadsheetml.calcChain+xml">
        <DigestMethod Algorithm="http://www.w3.org/2000/09/xmldsig#sha1"/>
        <DigestValue>F/6PDcDFjMCBFALrGyPlGMGGCWc=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ArbAW/nyzye3CTlBDbK6+jFYKMw=</DigestValue>
      </Reference>
      <Reference URI="/xl/styles.xml?ContentType=application/vnd.openxmlformats-officedocument.spreadsheetml.styles+xml">
        <DigestMethod Algorithm="http://www.w3.org/2000/09/xmldsig#sha1"/>
        <DigestValue>+rF9J5Ez6m+QZZCk8og2n0lY6qQ=</DigestValue>
      </Reference>
      <Reference URI="/xl/workbook.xml?ContentType=application/vnd.openxmlformats-officedocument.spreadsheetml.sheet.main+xml">
        <DigestMethod Algorithm="http://www.w3.org/2000/09/xmldsig#sha1"/>
        <DigestValue>tdMHyvkuTe0qJvfUl3CWZGCo/6c=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2019-07-23T10:46:26Z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2019-07-23T10:46:26Z</xd:SigningTime>
          <xd:SigningCertificate>
            <xd:Cert>
              <xd:CertDigest>
                <DigestMethod Algorithm="http://www.w3.org/2000/09/xmldsig#sha1"/>
                <DigestValue>bDJddN/fohRINfqbgUn/RG47nEM=</DigestValue>
              </xd:CertDigest>
              <xd:IssuerSerial>
                <X509IssuerName>SERIALNUMBER=NTRCZ-26439395, O="První certifikační autorita, a.s.", CN=I.CA Qualified 2 CA/RSA 02/2016, C=CZ</X509IssuerName>
                <X509SerialNumber>11455412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1144ED5BEC5A4FB0AE2A8B741546D2" ma:contentTypeVersion="3" ma:contentTypeDescription="Vytvoří nový dokument" ma:contentTypeScope="" ma:versionID="73dbe1c95f900b0aa15ac53a343d0a59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2DWAXVAW3MHF-699315170-14</_dlc_DocId>
    <_dlc_DocIdUrl xmlns="a7e37686-00e6-405d-9032-d05dd3ba55a9">
      <Url>https://vis.fnbrno.cz/c012/WebVZVZ/_layouts/15/DocIdRedir.aspx?ID=2DWAXVAW3MHF-699315170-14</Url>
      <Description>2DWAXVAW3MHF-699315170-14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A400CD-AF99-4376-B86A-88B6E47C236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606393B-3EDC-4BA8-9B97-75B67E3F7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DA154C-1CB0-4064-8908-89FA492FA6BC}">
  <ds:schemaRefs>
    <ds:schemaRef ds:uri="http://purl.org/dc/terms/"/>
    <ds:schemaRef ds:uri="a7e37686-00e6-405d-9032-d05dd3ba55a9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C9739B1-DDF7-4E1D-9D5E-F93398417B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Dialýza - zadávací dokumentace</dc:title>
  <dc:subject/>
  <dc:creator>Ures Lukas</dc:creator>
  <cp:keywords/>
  <dc:description/>
  <cp:lastModifiedBy>Oškrdalová Tereza</cp:lastModifiedBy>
  <cp:lastPrinted>2019-07-12T10:35:47Z</cp:lastPrinted>
  <dcterms:created xsi:type="dcterms:W3CDTF">2005-05-11T12:40:34Z</dcterms:created>
  <dcterms:modified xsi:type="dcterms:W3CDTF">2019-07-16T08:58:26Z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0x010100CE1144ED5BEC5A4FB0AE2A8B741546D2</vt:lpwstr>
  </property>
  <property fmtid="{D5CDD505-2E9C-101B-9397-08002B2CF9AE}" pid="3" name="_dlc_DocIdItemGuid">
    <vt:lpwstr>0a4fbc8b-c836-4619-ae1a-0bb2421f183f</vt:lpwstr>
  </property>
</Properties>
</file>