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tabRatio="802" firstSheet="1" activeTab="1"/>
  </bookViews>
  <sheets>
    <sheet name="souhrn" sheetId="27" state="hidden" r:id="rId1"/>
    <sheet name="cenová nabídka" sheetId="26" r:id="rId2"/>
  </sheets>
  <definedNames>
    <definedName name="_xlnm.Print_Area" localSheetId="1">'cenová nabídka'!$A$1:$M$57</definedName>
  </definedNames>
  <calcPr calcId="162913"/>
</workbook>
</file>

<file path=xl/sharedStrings.xml><?xml version="1.0" encoding="utf-8"?>
<sst xmlns="http://schemas.openxmlformats.org/spreadsheetml/2006/main" count="100" uniqueCount="91">
  <si>
    <t>1.1 Monitorovací soupravy s převodníkem na jedno použití pro měření fyziologických tlaků</t>
  </si>
  <si>
    <t>1.2 Monitorovací souprava s převodníkem na jedno použití pro měření arteriálního a centrálního žilního tlaku (CVP)</t>
  </si>
  <si>
    <t>1.3 Dvojitá monitorovací souprava s převodníkem na jedno použití pro měření fyziologických tlaků</t>
  </si>
  <si>
    <t>1.4 Dvojitá monitorovací souprava s převodníkem na jedno použití pro měření fyziologických tlaků s fixační deskou</t>
  </si>
  <si>
    <t>1.5 Trojitá monitorovací souprava s převodníkem na jedno použití pro měření fyziologických tlaků</t>
  </si>
  <si>
    <t>1.6 Termodiluční katétr Swan-Ganzova typu  z polyuretanu</t>
  </si>
  <si>
    <t>1.7 Zavaděče</t>
  </si>
  <si>
    <t>2. Filtry pro ventilované pacienty</t>
  </si>
  <si>
    <t>2.1 Filtr bakteriální a virový pro umělou ventilaci dospělých</t>
  </si>
  <si>
    <t>2.2 Filtr bakteriální a virový se zvlhčovačem pro umělou ventilaci dospělých</t>
  </si>
  <si>
    <t>2.3 Filtr bakteriální a virový se zvlhčovačem pro umělou ventilaci dětských pacientů</t>
  </si>
  <si>
    <t>2.4 Nos umělý</t>
  </si>
  <si>
    <t>3.1 Sonda duodenální dle Levina</t>
  </si>
  <si>
    <t xml:space="preserve">3.2 Sonda žaludeční s mandrénem </t>
  </si>
  <si>
    <t>3.3 Rektální rourky</t>
  </si>
  <si>
    <t>3.4 Redonovy láhve kompletní, včetně spojovací hadice s bezpečnostním Luer Lock spojením s lahví</t>
  </si>
  <si>
    <t>3.5 Redonovy láhve samostatné - výměnné</t>
  </si>
  <si>
    <t>3.6 Redovovy drény</t>
  </si>
  <si>
    <t>3.7 Hrudní drenážní systémy</t>
  </si>
  <si>
    <t>3.8 Katétr hrudní</t>
  </si>
  <si>
    <t>3.9 Endotracheální rourky s manžetou pro dlouhodobou intubaci dospělých</t>
  </si>
  <si>
    <t>3.10 Kanyla tracheostomická bez manžety, termosenzitivní</t>
  </si>
  <si>
    <t>3.11 Kanyla tracheostomická s manžetou, termosenzitivní</t>
  </si>
  <si>
    <t>3.12 Kanyla tracheostomická s manžetou, přídatný port</t>
  </si>
  <si>
    <t xml:space="preserve">4.1 Jednorázový vak na sekret </t>
  </si>
  <si>
    <t>4.2 Sací antibakteriální a antivirální filtr s konektorem k proudovým odsávačkám</t>
  </si>
  <si>
    <t>4.3 Odsávací katétry</t>
  </si>
  <si>
    <t>4.4 Souprava na odběr tracheálního sekretu</t>
  </si>
  <si>
    <t>4.5 Uzavřený systém tracheálního/bronchiálního odsávání ventilovaných pacientů</t>
  </si>
  <si>
    <t>4.6 Ventil pro přerušované sání</t>
  </si>
  <si>
    <t>4.7 Spojovací hadice pro operační sání</t>
  </si>
  <si>
    <t>4.8 Sací nástavec Yankauer</t>
  </si>
  <si>
    <t>4.9 Hadice silikon- metráž, nesterilní</t>
  </si>
  <si>
    <t>4.10 Hadice medicínské PVC, metráž, nesterilní</t>
  </si>
  <si>
    <t>4.11 Pohlcovací anestetické vápno</t>
  </si>
  <si>
    <t>1. Jednorázové monitorovací systémy</t>
  </si>
  <si>
    <t>1.8 Elektroda jednorázová pro krátkodobý monitoring a emergency, tekutý gel</t>
  </si>
  <si>
    <t>1.9 Elektroda jednorázová dlouhodobý monitoring a zátěžové EKG, pevný hydrogel</t>
  </si>
  <si>
    <t>5. Jednorázové spotřební materiály pro enterální výživu</t>
  </si>
  <si>
    <t>4. Jednorázové odsávací systémy</t>
  </si>
  <si>
    <t>3. Jednorázové drenážní systémy</t>
  </si>
  <si>
    <t>5.1 Souprava pro pumpu NUTRICIA FLOCARE 800 pro vak</t>
  </si>
  <si>
    <t>5.2 Souprava pro pumpu NUTRICIA FLOCARE 800 pro láhev</t>
  </si>
  <si>
    <t>5.3 Souprava gravitační Flocare na vak</t>
  </si>
  <si>
    <t>5.4 Sonda enterální</t>
  </si>
  <si>
    <t>5.5 Kompletní souprava pro perkutánní endoskopickou gastrostomii</t>
  </si>
  <si>
    <t>sazba DPH v %</t>
  </si>
  <si>
    <t>Název vyšetření</t>
  </si>
  <si>
    <t>Katalogové / objednací číslo</t>
  </si>
  <si>
    <t>Účel spotř. materiálu</t>
  </si>
  <si>
    <t>Velikost balení (počet vyšetření/ objem či počet ks v 1 balení)</t>
  </si>
  <si>
    <t>Nabídková cena za balení v Kč
bez DPH</t>
  </si>
  <si>
    <t>Nabídková cena za balení v Kč
vč. DPH</t>
  </si>
  <si>
    <t>Poznámka:</t>
  </si>
  <si>
    <r>
      <t>Předpokládaný roční počet vyšetření</t>
    </r>
    <r>
      <rPr>
        <vertAlign val="superscript"/>
        <sz val="10"/>
        <rFont val="Arial"/>
        <family val="2"/>
      </rPr>
      <t>1</t>
    </r>
  </si>
  <si>
    <r>
      <t>Nabízený materiál (obchodní název)</t>
    </r>
    <r>
      <rPr>
        <vertAlign val="superscript"/>
        <sz val="10"/>
        <rFont val="Arial"/>
        <family val="2"/>
      </rPr>
      <t>2</t>
    </r>
  </si>
  <si>
    <r>
      <t>Předpokládaný potřebný počet balení za 1 rok</t>
    </r>
    <r>
      <rPr>
        <vertAlign val="superscript"/>
        <sz val="10"/>
        <rFont val="Arial"/>
        <family val="2"/>
      </rPr>
      <t>3</t>
    </r>
  </si>
  <si>
    <t>Velikost balení (objem či počet ks v 1 balení)</t>
  </si>
  <si>
    <t>Související spotřební materiál k provádění kontrolních měření, čištění a nezbytné údržby přístroje (promývací a ředicí roztoky, atd.), pokud nejde vztáhnout k jednotlivým vyšetřením.</t>
  </si>
  <si>
    <r>
      <t>Frekvence použití</t>
    </r>
    <r>
      <rPr>
        <vertAlign val="superscript"/>
        <sz val="10"/>
        <rFont val="Arial"/>
        <family val="2"/>
      </rPr>
      <t>5</t>
    </r>
  </si>
  <si>
    <t>2 - Řádky u jednotlivých vyšetření lze přidávat podle spotřebního materiálu nutného k danému vyšetření.</t>
  </si>
  <si>
    <t>Nabídková cena za předpokládaný roční počet v Kč 
vč. DPH</t>
  </si>
  <si>
    <t xml:space="preserve">Celková nabídková cena za předpokládaný roční počet vyšetření včetně DPH </t>
  </si>
  <si>
    <r>
      <t>→ z toho na kontrolu za rok</t>
    </r>
    <r>
      <rPr>
        <i/>
        <vertAlign val="superscript"/>
        <sz val="10"/>
        <rFont val="Arial"/>
        <family val="2"/>
      </rPr>
      <t>4</t>
    </r>
  </si>
  <si>
    <t>4 - Účastník uvede předpokládaný počet balení (vyčleněný ze sloupce F) potřebný pouze pro provádění kontroly, a to u těch položek, kterých se provádění kontroly týká.</t>
  </si>
  <si>
    <t>5 - Periodicita provádění kontrol, čištění přístroje, atd. stanovená účastníkem jako dostatečná pro spolehlivý provoz (např. 1x měsíčně, po každém x.vyšetření apod.) - účastník vyplní u materiálu, u kterého připadá v úvahu (promývací roztoky aj.)</t>
  </si>
  <si>
    <t>jméno a podpis účastníka</t>
  </si>
  <si>
    <t xml:space="preserve">Celková nabídková cena za předpokládaný roční počet  včetně DPH </t>
  </si>
  <si>
    <t>Název:</t>
  </si>
  <si>
    <t>Celková nabídková cena za spotřební materiál pro stanovení XXXXXXX včetně DPH za 1 rok</t>
  </si>
  <si>
    <r>
      <t xml:space="preserve">Celková nabídková cena za spotřební materiál pro </t>
    </r>
    <r>
      <rPr>
        <sz val="12"/>
        <color rgb="FFFFFF00"/>
        <rFont val="Arial"/>
        <family val="2"/>
      </rPr>
      <t>XXXXXXX</t>
    </r>
    <r>
      <rPr>
        <sz val="12"/>
        <rFont val="Arial"/>
        <family val="2"/>
      </rPr>
      <t xml:space="preserve">  včetně DPH za 4 roky</t>
    </r>
  </si>
  <si>
    <t>hCG</t>
  </si>
  <si>
    <t>reakční zkumavky</t>
  </si>
  <si>
    <t>vzorkové kepy</t>
  </si>
  <si>
    <t>Cena vč. DPH</t>
  </si>
  <si>
    <t>Cyklosporin</t>
  </si>
  <si>
    <t>Homocystein</t>
  </si>
  <si>
    <t>Anti-CCP</t>
  </si>
  <si>
    <t>Karbamazepin</t>
  </si>
  <si>
    <t>Fenytoin</t>
  </si>
  <si>
    <t>Valproát</t>
  </si>
  <si>
    <t>Vankomycin</t>
  </si>
  <si>
    <t>spotřební roztok nutný pro analýzu</t>
  </si>
  <si>
    <t>víčka na reagenční kity</t>
  </si>
  <si>
    <t>promývací roztok(y) na údržbu</t>
  </si>
  <si>
    <t>ředící roztok pro vyšetření</t>
  </si>
  <si>
    <t>kontrolní materiál pro jednotlivá vyšetření</t>
  </si>
  <si>
    <t xml:space="preserve">kalibrační set pro jednotlivá vyšetření </t>
  </si>
  <si>
    <t>Reagencie a spotřební materiál pro pracoviště OKB Bohunice záložní analyzátor</t>
  </si>
  <si>
    <r>
      <t>3 - Předpokládaný potřebný počet balení/ rok vychází z předpokládaného počtu vyšetření za rok a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z předpokládaného počtu kontrol, které probíhají každý den na 1 hladině. Potřebný počet balení musí respektovat expirační doby dané výrobcem. Účastník může uvést potřebný počet balení za 1 rok jako část celého balení, a to tak, aby za celou délku platnosti smlouvy byl zaokrouhlen počet na celá balení (směrem nahoru).</t>
    </r>
  </si>
  <si>
    <t>1 - Stanovení hCG probíhá 7 dní v týdnu; stanovení  cyklosporin, homocystein, anti-CCP, valproát   probíhá 5 dní v týdnu; karbamazepin, fenytoin probíhá 3 dnů v týdnu;  vankomycin 1 den v týdnu.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</si>
</sst>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K_č_-;\-* #,##0\ _K_č_-;_-* &quot;-&quot;\ _K_č_-;_-@_-"/>
    <numFmt numFmtId="165" formatCode="#,##0.00\ &quot;Kč&quot;"/>
  </numFmts>
  <fonts count="17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2"/>
      <color rgb="FFFFFF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0" borderId="0" xfId="0" applyFont="1"/>
    <xf numFmtId="165" fontId="0" fillId="0" borderId="0" xfId="0" applyNumberFormat="1" applyFont="1" applyBorder="1"/>
    <xf numFmtId="0" fontId="0" fillId="0" borderId="3" xfId="0" applyFont="1" applyBorder="1" applyAlignment="1">
      <alignment horizontal="center" vertical="center" wrapText="1"/>
    </xf>
    <xf numFmtId="165" fontId="0" fillId="0" borderId="0" xfId="0" applyNumberFormat="1" applyFont="1"/>
    <xf numFmtId="0" fontId="0" fillId="0" borderId="4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/>
    <xf numFmtId="0" fontId="0" fillId="3" borderId="10" xfId="0" applyFont="1" applyFill="1" applyBorder="1"/>
    <xf numFmtId="0" fontId="5" fillId="3" borderId="11" xfId="0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right" vertical="center" wrapText="1" indent="1"/>
    </xf>
    <xf numFmtId="165" fontId="0" fillId="0" borderId="13" xfId="0" applyNumberFormat="1" applyFont="1" applyFill="1" applyBorder="1" applyAlignment="1">
      <alignment horizontal="right" vertical="center" wrapText="1" indent="1"/>
    </xf>
    <xf numFmtId="165" fontId="0" fillId="0" borderId="14" xfId="0" applyNumberFormat="1" applyFont="1" applyFill="1" applyBorder="1" applyAlignment="1">
      <alignment horizontal="right" vertical="center" wrapText="1" indent="1"/>
    </xf>
    <xf numFmtId="0" fontId="2" fillId="4" borderId="4" xfId="0" applyFont="1" applyFill="1" applyBorder="1"/>
    <xf numFmtId="0" fontId="0" fillId="5" borderId="15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3" fontId="0" fillId="5" borderId="18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165" fontId="0" fillId="0" borderId="6" xfId="0" applyNumberFormat="1" applyFont="1" applyFill="1" applyBorder="1" applyAlignment="1">
      <alignment horizontal="right" vertical="center" wrapText="1" indent="1"/>
    </xf>
    <xf numFmtId="165" fontId="0" fillId="0" borderId="7" xfId="0" applyNumberFormat="1" applyFont="1" applyFill="1" applyBorder="1" applyAlignment="1">
      <alignment horizontal="right" vertical="center" wrapText="1" indent="1"/>
    </xf>
    <xf numFmtId="165" fontId="0" fillId="0" borderId="9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left"/>
    </xf>
    <xf numFmtId="0" fontId="0" fillId="0" borderId="19" xfId="0" applyFont="1" applyBorder="1" applyAlignment="1">
      <alignment vertical="center" wrapText="1"/>
    </xf>
    <xf numFmtId="165" fontId="0" fillId="0" borderId="20" xfId="0" applyNumberFormat="1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65" fontId="0" fillId="5" borderId="10" xfId="0" applyNumberFormat="1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left" vertical="center"/>
    </xf>
    <xf numFmtId="165" fontId="15" fillId="3" borderId="3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10" xfId="0" applyFont="1" applyFill="1" applyBorder="1"/>
    <xf numFmtId="165" fontId="0" fillId="4" borderId="3" xfId="0" applyNumberFormat="1" applyFont="1" applyFill="1" applyBorder="1" applyAlignment="1">
      <alignment horizontal="center" vertical="center"/>
    </xf>
    <xf numFmtId="0" fontId="0" fillId="0" borderId="27" xfId="0" applyFont="1" applyBorder="1"/>
    <xf numFmtId="0" fontId="12" fillId="6" borderId="28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9" fontId="0" fillId="2" borderId="33" xfId="20" applyFont="1" applyFill="1" applyBorder="1" applyAlignment="1">
      <alignment horizontal="center" vertical="center" wrapText="1"/>
    </xf>
    <xf numFmtId="165" fontId="0" fillId="2" borderId="32" xfId="0" applyNumberFormat="1" applyFont="1" applyFill="1" applyBorder="1" applyAlignment="1">
      <alignment horizontal="right" vertical="center" wrapText="1" indent="1"/>
    </xf>
    <xf numFmtId="0" fontId="0" fillId="2" borderId="34" xfId="0" applyFont="1" applyFill="1" applyBorder="1" applyAlignment="1">
      <alignment horizontal="center" vertical="center" wrapText="1"/>
    </xf>
    <xf numFmtId="9" fontId="0" fillId="2" borderId="35" xfId="2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9" fontId="0" fillId="2" borderId="36" xfId="20" applyFont="1" applyFill="1" applyBorder="1" applyAlignment="1">
      <alignment horizontal="center" vertical="center" wrapText="1"/>
    </xf>
    <xf numFmtId="9" fontId="0" fillId="2" borderId="27" xfId="2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 wrapText="1"/>
    </xf>
    <xf numFmtId="9" fontId="0" fillId="2" borderId="39" xfId="20" applyFont="1" applyFill="1" applyBorder="1" applyAlignment="1">
      <alignment horizontal="center" vertical="center" wrapText="1"/>
    </xf>
    <xf numFmtId="165" fontId="0" fillId="2" borderId="40" xfId="0" applyNumberFormat="1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3" fillId="7" borderId="0" xfId="0" applyFont="1" applyFill="1"/>
    <xf numFmtId="0" fontId="2" fillId="7" borderId="0" xfId="0" applyFont="1" applyFill="1" applyAlignment="1">
      <alignment horizontal="center"/>
    </xf>
    <xf numFmtId="0" fontId="0" fillId="0" borderId="13" xfId="0" applyFont="1" applyBorder="1" applyAlignment="1">
      <alignment vertical="center"/>
    </xf>
    <xf numFmtId="0" fontId="0" fillId="2" borderId="35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0" borderId="41" xfId="0" applyFont="1" applyBorder="1"/>
    <xf numFmtId="0" fontId="0" fillId="0" borderId="41" xfId="0" applyFont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wrapText="1" inden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0" fillId="2" borderId="33" xfId="21" applyNumberFormat="1" applyFont="1" applyFill="1" applyBorder="1" applyAlignment="1">
      <alignment horizontal="center" vertical="center" wrapText="1"/>
    </xf>
    <xf numFmtId="1" fontId="0" fillId="2" borderId="33" xfId="20" applyNumberFormat="1" applyFont="1" applyFill="1" applyBorder="1" applyAlignment="1">
      <alignment horizontal="center" vertical="center" wrapText="1"/>
    </xf>
    <xf numFmtId="1" fontId="0" fillId="2" borderId="35" xfId="20" applyNumberFormat="1" applyFont="1" applyFill="1" applyBorder="1" applyAlignment="1">
      <alignment horizontal="center" vertical="center" wrapText="1"/>
    </xf>
    <xf numFmtId="1" fontId="0" fillId="2" borderId="36" xfId="20" applyNumberFormat="1" applyFont="1" applyFill="1" applyBorder="1" applyAlignment="1">
      <alignment horizontal="center" vertical="center" wrapText="1"/>
    </xf>
    <xf numFmtId="1" fontId="0" fillId="2" borderId="27" xfId="2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2" borderId="43" xfId="2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165" fontId="0" fillId="0" borderId="38" xfId="0" applyNumberFormat="1" applyFont="1" applyFill="1" applyBorder="1" applyAlignment="1">
      <alignment horizontal="right" vertical="center" wrapText="1" indent="1"/>
    </xf>
    <xf numFmtId="165" fontId="0" fillId="0" borderId="39" xfId="0" applyNumberFormat="1" applyFont="1" applyFill="1" applyBorder="1" applyAlignment="1">
      <alignment horizontal="right" vertical="center" wrapText="1" indent="1"/>
    </xf>
    <xf numFmtId="9" fontId="0" fillId="2" borderId="47" xfId="20" applyFont="1" applyFill="1" applyBorder="1" applyAlignment="1">
      <alignment horizontal="center" vertical="center" wrapText="1"/>
    </xf>
    <xf numFmtId="9" fontId="0" fillId="2" borderId="11" xfId="20" applyFont="1" applyFill="1" applyBorder="1" applyAlignment="1">
      <alignment horizontal="center" vertical="center" wrapText="1"/>
    </xf>
    <xf numFmtId="1" fontId="0" fillId="2" borderId="4" xfId="21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right" vertical="center" wrapText="1" indent="1"/>
    </xf>
    <xf numFmtId="165" fontId="0" fillId="0" borderId="48" xfId="0" applyNumberFormat="1" applyFont="1" applyFill="1" applyBorder="1" applyAlignment="1">
      <alignment horizontal="right" vertical="center" wrapText="1" indent="1"/>
    </xf>
    <xf numFmtId="165" fontId="0" fillId="0" borderId="3" xfId="0" applyNumberFormat="1" applyFont="1" applyFill="1" applyBorder="1" applyAlignment="1">
      <alignment horizontal="right" vertical="center" wrapText="1" indent="1"/>
    </xf>
    <xf numFmtId="165" fontId="0" fillId="0" borderId="49" xfId="0" applyNumberFormat="1" applyFont="1" applyFill="1" applyBorder="1" applyAlignment="1">
      <alignment horizontal="right" vertical="center" wrapText="1" indent="1"/>
    </xf>
    <xf numFmtId="165" fontId="0" fillId="0" borderId="8" xfId="0" applyNumberFormat="1" applyFont="1" applyFill="1" applyBorder="1" applyAlignment="1">
      <alignment horizontal="right" vertical="center" wrapText="1" indent="1"/>
    </xf>
    <xf numFmtId="0" fontId="0" fillId="0" borderId="41" xfId="0" applyFont="1" applyBorder="1" applyAlignment="1">
      <alignment vertical="center"/>
    </xf>
    <xf numFmtId="0" fontId="0" fillId="8" borderId="0" xfId="0" applyFont="1" applyFill="1" applyBorder="1"/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/>
    </xf>
    <xf numFmtId="9" fontId="0" fillId="8" borderId="0" xfId="20" applyFont="1" applyFill="1" applyBorder="1" applyAlignment="1">
      <alignment horizontal="center" vertical="center" wrapText="1"/>
    </xf>
    <xf numFmtId="165" fontId="0" fillId="8" borderId="0" xfId="0" applyNumberFormat="1" applyFont="1" applyFill="1" applyBorder="1" applyAlignment="1">
      <alignment horizontal="right" vertical="center" wrapText="1" inden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50" xfId="0" applyNumberFormat="1" applyFont="1" applyBorder="1" applyAlignment="1">
      <alignment horizontal="center" vertical="center" wrapText="1"/>
    </xf>
    <xf numFmtId="165" fontId="0" fillId="0" borderId="25" xfId="0" applyNumberFormat="1" applyFont="1" applyFill="1" applyBorder="1" applyAlignment="1">
      <alignment horizontal="center" vertical="center" wrapText="1"/>
    </xf>
    <xf numFmtId="165" fontId="0" fillId="0" borderId="18" xfId="0" applyNumberFormat="1" applyFont="1" applyFill="1" applyBorder="1" applyAlignment="1">
      <alignment horizontal="center" vertical="center" wrapText="1"/>
    </xf>
    <xf numFmtId="165" fontId="0" fillId="0" borderId="5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Čárky bez des. míst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85" zoomScaleNormal="85" workbookViewId="0" topLeftCell="A1">
      <selection activeCell="A1" sqref="A1:B46"/>
    </sheetView>
  </sheetViews>
  <sheetFormatPr defaultColWidth="9.140625" defaultRowHeight="12.75" customHeight="1"/>
  <cols>
    <col min="1" max="2" width="3.28125" style="7" customWidth="1"/>
    <col min="3" max="3" width="33.140625" style="8" customWidth="1"/>
    <col min="4" max="4" width="18.00390625" style="8" bestFit="1" customWidth="1"/>
    <col min="5" max="5" width="16.421875" style="8" customWidth="1"/>
    <col min="6" max="6" width="15.8515625" style="7" bestFit="1" customWidth="1"/>
    <col min="7" max="7" width="13.421875" style="7" bestFit="1" customWidth="1"/>
    <col min="8" max="8" width="8.421875" style="7" bestFit="1" customWidth="1"/>
    <col min="9" max="9" width="14.00390625" style="7" customWidth="1"/>
    <col min="10" max="10" width="15.421875" style="7" customWidth="1"/>
    <col min="11" max="11" width="31.421875" style="7" customWidth="1"/>
    <col min="12" max="12" width="25.7109375" style="7" bestFit="1" customWidth="1"/>
    <col min="13" max="16384" width="9.140625" style="7" customWidth="1"/>
  </cols>
  <sheetData>
    <row r="1" spans="1:9" ht="12.75" customHeight="1">
      <c r="A1" s="4" t="s">
        <v>35</v>
      </c>
      <c r="B1" s="4"/>
      <c r="C1" s="5"/>
      <c r="D1" s="5"/>
      <c r="E1" s="5"/>
      <c r="F1" s="4"/>
      <c r="G1" s="4"/>
      <c r="H1" s="4"/>
      <c r="I1" s="6"/>
    </row>
    <row r="2" ht="12.75" customHeight="1">
      <c r="B2" s="7" t="s">
        <v>0</v>
      </c>
    </row>
    <row r="3" ht="12.75" customHeight="1">
      <c r="B3" s="7" t="s">
        <v>1</v>
      </c>
    </row>
    <row r="4" ht="12.75" customHeight="1">
      <c r="B4" s="7" t="s">
        <v>2</v>
      </c>
    </row>
    <row r="5" ht="12.75" customHeight="1">
      <c r="B5" s="7" t="s">
        <v>3</v>
      </c>
    </row>
    <row r="6" ht="12.75" customHeight="1">
      <c r="B6" s="7" t="s">
        <v>4</v>
      </c>
    </row>
    <row r="7" ht="12.75" customHeight="1">
      <c r="B7" s="7" t="s">
        <v>5</v>
      </c>
    </row>
    <row r="8" ht="12.75" customHeight="1">
      <c r="B8" s="7" t="s">
        <v>6</v>
      </c>
    </row>
    <row r="9" ht="12.75" customHeight="1">
      <c r="B9" s="7" t="s">
        <v>36</v>
      </c>
    </row>
    <row r="10" ht="12.75" customHeight="1">
      <c r="B10" s="7" t="s">
        <v>37</v>
      </c>
    </row>
    <row r="11" spans="1:9" ht="12.75" customHeight="1">
      <c r="A11" s="7" t="s">
        <v>7</v>
      </c>
      <c r="I11" s="6"/>
    </row>
    <row r="12" ht="12.75" customHeight="1">
      <c r="B12" s="7" t="s">
        <v>8</v>
      </c>
    </row>
    <row r="13" ht="12.75" customHeight="1">
      <c r="B13" s="7" t="s">
        <v>9</v>
      </c>
    </row>
    <row r="14" ht="12.75" customHeight="1">
      <c r="B14" s="7" t="s">
        <v>10</v>
      </c>
    </row>
    <row r="15" ht="12.75" customHeight="1">
      <c r="B15" s="7" t="s">
        <v>11</v>
      </c>
    </row>
    <row r="16" spans="1:9" ht="12.75" customHeight="1">
      <c r="A16" s="7" t="s">
        <v>40</v>
      </c>
      <c r="I16" s="6"/>
    </row>
    <row r="17" ht="12.75" customHeight="1">
      <c r="B17" s="7" t="s">
        <v>12</v>
      </c>
    </row>
    <row r="18" ht="12.75" customHeight="1">
      <c r="B18" s="7" t="s">
        <v>13</v>
      </c>
    </row>
    <row r="19" ht="12.75" customHeight="1">
      <c r="B19" s="7" t="s">
        <v>14</v>
      </c>
    </row>
    <row r="20" ht="12.75" customHeight="1">
      <c r="B20" s="7" t="s">
        <v>15</v>
      </c>
    </row>
    <row r="21" ht="12.75" customHeight="1">
      <c r="B21" s="7" t="s">
        <v>16</v>
      </c>
    </row>
    <row r="22" ht="12.75" customHeight="1">
      <c r="B22" s="7" t="s">
        <v>17</v>
      </c>
    </row>
    <row r="23" ht="12.75" customHeight="1">
      <c r="B23" s="7" t="s">
        <v>18</v>
      </c>
    </row>
    <row r="24" ht="12.75" customHeight="1">
      <c r="B24" s="7" t="s">
        <v>19</v>
      </c>
    </row>
    <row r="25" ht="12.75" customHeight="1">
      <c r="B25" s="7" t="s">
        <v>20</v>
      </c>
    </row>
    <row r="26" ht="12.75" customHeight="1">
      <c r="B26" s="7" t="s">
        <v>21</v>
      </c>
    </row>
    <row r="27" ht="12.75" customHeight="1">
      <c r="B27" s="7" t="s">
        <v>22</v>
      </c>
    </row>
    <row r="28" ht="12.75" customHeight="1">
      <c r="B28" s="7" t="s">
        <v>23</v>
      </c>
    </row>
    <row r="29" spans="1:9" ht="12.75" customHeight="1">
      <c r="A29" s="7" t="s">
        <v>39</v>
      </c>
      <c r="I29" s="6"/>
    </row>
    <row r="30" ht="12.75" customHeight="1">
      <c r="B30" s="7" t="s">
        <v>24</v>
      </c>
    </row>
    <row r="31" ht="12.75" customHeight="1">
      <c r="B31" s="7" t="s">
        <v>25</v>
      </c>
    </row>
    <row r="32" ht="12.75" customHeight="1">
      <c r="B32" s="7" t="s">
        <v>26</v>
      </c>
    </row>
    <row r="33" ht="12.75" customHeight="1">
      <c r="B33" s="7" t="s">
        <v>27</v>
      </c>
    </row>
    <row r="34" ht="12.75" customHeight="1">
      <c r="B34" s="7" t="s">
        <v>28</v>
      </c>
    </row>
    <row r="35" ht="12.75" customHeight="1">
      <c r="B35" s="7" t="s">
        <v>29</v>
      </c>
    </row>
    <row r="36" ht="12.75" customHeight="1">
      <c r="B36" s="7" t="s">
        <v>30</v>
      </c>
    </row>
    <row r="37" ht="12.75" customHeight="1">
      <c r="B37" s="7" t="s">
        <v>31</v>
      </c>
    </row>
    <row r="38" ht="12.75" customHeight="1">
      <c r="B38" s="7" t="s">
        <v>32</v>
      </c>
    </row>
    <row r="39" ht="12.75" customHeight="1">
      <c r="B39" s="7" t="s">
        <v>33</v>
      </c>
    </row>
    <row r="40" ht="12.75" customHeight="1">
      <c r="B40" s="7" t="s">
        <v>34</v>
      </c>
    </row>
    <row r="41" spans="1:9" ht="12.75" customHeight="1">
      <c r="A41" s="7" t="s">
        <v>38</v>
      </c>
      <c r="I41" s="6"/>
    </row>
    <row r="42" ht="12.75" customHeight="1">
      <c r="B42" s="7" t="s">
        <v>41</v>
      </c>
    </row>
    <row r="43" ht="12.75" customHeight="1">
      <c r="B43" s="7" t="s">
        <v>42</v>
      </c>
    </row>
    <row r="44" ht="12.75" customHeight="1">
      <c r="B44" s="7" t="s">
        <v>43</v>
      </c>
    </row>
    <row r="45" ht="12.75" customHeight="1">
      <c r="B45" s="7" t="s">
        <v>44</v>
      </c>
    </row>
    <row r="46" ht="12.75" customHeight="1">
      <c r="B46" s="7" t="s">
        <v>45</v>
      </c>
    </row>
  </sheetData>
  <printOptions/>
  <pageMargins left="0.7874015748031497" right="0.7874015748031497" top="0.984251968503937" bottom="0.984251968503937" header="0.5118110236220472" footer="0.5118110236220472"/>
  <pageSetup fitToHeight="10" fitToWidth="1" horizontalDpi="300" verticalDpi="300" orientation="landscape" paperSize="9" scale="76" r:id="rId1"/>
  <headerFooter alignWithMargins="0">
    <oddHeader>&amp;CFN Plzeň – spotřební materiál pro intenzivní medicínu – zadávací dokumentace</oddHeader>
    <oddFooter>&amp;CStrana &amp;P+13 (celkem 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="70" zoomScaleNormal="70" zoomScalePageLayoutView="55" workbookViewId="0" topLeftCell="A8">
      <selection activeCell="B39" sqref="B39"/>
    </sheetView>
  </sheetViews>
  <sheetFormatPr defaultColWidth="9.140625" defaultRowHeight="12.75" customHeight="1"/>
  <cols>
    <col min="1" max="1" width="38.00390625" style="1" customWidth="1"/>
    <col min="2" max="2" width="14.57421875" style="2" customWidth="1"/>
    <col min="3" max="3" width="14.8515625" style="8" customWidth="1"/>
    <col min="4" max="4" width="31.140625" style="8" customWidth="1"/>
    <col min="5" max="5" width="19.7109375" style="8" customWidth="1"/>
    <col min="6" max="6" width="17.8515625" style="8" customWidth="1"/>
    <col min="7" max="8" width="10.7109375" style="8" customWidth="1"/>
    <col min="9" max="9" width="10.7109375" style="8" hidden="1" customWidth="1"/>
    <col min="10" max="11" width="15.7109375" style="7" customWidth="1"/>
    <col min="12" max="12" width="18.28125" style="7" customWidth="1"/>
    <col min="13" max="13" width="24.7109375" style="7" customWidth="1"/>
    <col min="14" max="14" width="21.00390625" style="7" customWidth="1"/>
    <col min="15" max="15" width="27.57421875" style="7" customWidth="1"/>
    <col min="16" max="16" width="25.7109375" style="7" bestFit="1" customWidth="1"/>
    <col min="17" max="16384" width="9.140625" style="7" customWidth="1"/>
  </cols>
  <sheetData>
    <row r="1" spans="1:9" s="2" customFormat="1" ht="20.25">
      <c r="A1" s="14" t="s">
        <v>68</v>
      </c>
      <c r="B1" s="89" t="s">
        <v>88</v>
      </c>
      <c r="C1" s="90"/>
      <c r="D1" s="90"/>
      <c r="E1" s="11"/>
      <c r="F1" s="3"/>
      <c r="G1" s="3"/>
      <c r="H1" s="3"/>
      <c r="I1" s="3"/>
    </row>
    <row r="2" ht="12.75" customHeight="1" thickBot="1"/>
    <row r="3" spans="1:13" ht="60" customHeight="1" thickBot="1">
      <c r="A3" s="20" t="s">
        <v>47</v>
      </c>
      <c r="B3" s="16" t="s">
        <v>54</v>
      </c>
      <c r="C3" s="12" t="s">
        <v>48</v>
      </c>
      <c r="D3" s="18" t="s">
        <v>55</v>
      </c>
      <c r="E3" s="41" t="s">
        <v>50</v>
      </c>
      <c r="F3" s="39" t="s">
        <v>56</v>
      </c>
      <c r="G3" s="60" t="s">
        <v>63</v>
      </c>
      <c r="H3" s="53" t="s">
        <v>46</v>
      </c>
      <c r="I3" s="101" t="s">
        <v>74</v>
      </c>
      <c r="J3" s="54" t="s">
        <v>51</v>
      </c>
      <c r="K3" s="55" t="s">
        <v>52</v>
      </c>
      <c r="L3" s="56" t="s">
        <v>61</v>
      </c>
      <c r="M3" s="57" t="s">
        <v>62</v>
      </c>
    </row>
    <row r="4" spans="1:14" ht="20.1" customHeight="1" thickBot="1">
      <c r="A4" s="140" t="s">
        <v>71</v>
      </c>
      <c r="B4" s="143">
        <v>770</v>
      </c>
      <c r="C4" s="76"/>
      <c r="D4" s="92"/>
      <c r="E4" s="21"/>
      <c r="F4" s="76"/>
      <c r="G4" s="71"/>
      <c r="H4" s="77">
        <v>0.21</v>
      </c>
      <c r="I4" s="102">
        <v>3727</v>
      </c>
      <c r="J4" s="78"/>
      <c r="K4" s="30">
        <f>J4*(1+H4)</f>
        <v>0</v>
      </c>
      <c r="L4" s="46">
        <f aca="true" t="shared" si="0" ref="L4:L6">K4*F4</f>
        <v>0</v>
      </c>
      <c r="M4" s="146">
        <f>SUM(L4:L6)</f>
        <v>0</v>
      </c>
      <c r="N4" s="17"/>
    </row>
    <row r="5" spans="1:14" ht="20.1" customHeight="1" thickBot="1">
      <c r="A5" s="141"/>
      <c r="B5" s="144"/>
      <c r="C5" s="79"/>
      <c r="D5" s="92"/>
      <c r="E5" s="22"/>
      <c r="F5" s="79"/>
      <c r="G5" s="72"/>
      <c r="H5" s="80">
        <v>0.21</v>
      </c>
      <c r="I5" s="104">
        <v>5379</v>
      </c>
      <c r="J5" s="78"/>
      <c r="K5" s="31">
        <f aca="true" t="shared" si="1" ref="K5:K6">J5*(1+H5)</f>
        <v>0</v>
      </c>
      <c r="L5" s="47">
        <f t="shared" si="0"/>
        <v>0</v>
      </c>
      <c r="M5" s="147"/>
      <c r="N5" s="17"/>
    </row>
    <row r="6" spans="1:14" ht="20.1" customHeight="1" thickBot="1">
      <c r="A6" s="142"/>
      <c r="B6" s="145"/>
      <c r="C6" s="13"/>
      <c r="D6" s="113"/>
      <c r="E6" s="23"/>
      <c r="F6" s="81"/>
      <c r="G6" s="73"/>
      <c r="H6" s="82">
        <v>0.21</v>
      </c>
      <c r="I6" s="105"/>
      <c r="J6" s="78"/>
      <c r="K6" s="32">
        <f t="shared" si="1"/>
        <v>0</v>
      </c>
      <c r="L6" s="48">
        <f t="shared" si="0"/>
        <v>0</v>
      </c>
      <c r="M6" s="148"/>
      <c r="N6" s="17"/>
    </row>
    <row r="7" spans="1:14" ht="20.1" customHeight="1" thickBot="1">
      <c r="A7" s="140" t="s">
        <v>75</v>
      </c>
      <c r="B7" s="143">
        <v>1551</v>
      </c>
      <c r="C7" s="76"/>
      <c r="D7" s="111"/>
      <c r="E7" s="21"/>
      <c r="F7" s="76"/>
      <c r="G7" s="71"/>
      <c r="H7" s="83">
        <v>0.21</v>
      </c>
      <c r="I7" s="106">
        <v>27678</v>
      </c>
      <c r="J7" s="78"/>
      <c r="K7" s="30">
        <f aca="true" t="shared" si="2" ref="K7:K17">J7*(1+H7)</f>
        <v>0</v>
      </c>
      <c r="L7" s="46">
        <f aca="true" t="shared" si="3" ref="L7:L17">K7*F7</f>
        <v>0</v>
      </c>
      <c r="M7" s="146">
        <f aca="true" t="shared" si="4" ref="M7">SUM(L7:L9)</f>
        <v>0</v>
      </c>
      <c r="N7" s="17"/>
    </row>
    <row r="8" spans="1:14" ht="20.1" customHeight="1" thickBot="1">
      <c r="A8" s="141"/>
      <c r="B8" s="144"/>
      <c r="C8" s="79"/>
      <c r="D8" s="92"/>
      <c r="E8" s="22"/>
      <c r="F8" s="79"/>
      <c r="G8" s="72"/>
      <c r="H8" s="80">
        <v>0.21</v>
      </c>
      <c r="I8" s="104">
        <v>3509</v>
      </c>
      <c r="J8" s="78"/>
      <c r="K8" s="31">
        <f t="shared" si="2"/>
        <v>0</v>
      </c>
      <c r="L8" s="47">
        <f t="shared" si="3"/>
        <v>0</v>
      </c>
      <c r="M8" s="147"/>
      <c r="N8" s="17"/>
    </row>
    <row r="9" spans="1:14" ht="20.1" customHeight="1" thickBot="1">
      <c r="A9" s="142"/>
      <c r="B9" s="145"/>
      <c r="C9" s="84"/>
      <c r="D9" s="93"/>
      <c r="E9" s="24"/>
      <c r="F9" s="84"/>
      <c r="G9" s="74"/>
      <c r="H9" s="82">
        <v>0.21</v>
      </c>
      <c r="I9" s="105">
        <v>7865</v>
      </c>
      <c r="J9" s="78"/>
      <c r="K9" s="32">
        <f t="shared" si="2"/>
        <v>0</v>
      </c>
      <c r="L9" s="48">
        <f t="shared" si="3"/>
        <v>0</v>
      </c>
      <c r="M9" s="148"/>
      <c r="N9" s="17"/>
    </row>
    <row r="10" spans="1:14" ht="20.1" customHeight="1" thickBot="1">
      <c r="A10" s="140" t="s">
        <v>76</v>
      </c>
      <c r="B10" s="143">
        <v>1702</v>
      </c>
      <c r="C10" s="76"/>
      <c r="D10" s="92"/>
      <c r="E10" s="21"/>
      <c r="F10" s="76"/>
      <c r="G10" s="71"/>
      <c r="H10" s="83">
        <v>0.21</v>
      </c>
      <c r="I10" s="106">
        <v>15125</v>
      </c>
      <c r="J10" s="78"/>
      <c r="K10" s="30">
        <f>J10*(1+H10)</f>
        <v>0</v>
      </c>
      <c r="L10" s="46">
        <f aca="true" t="shared" si="5" ref="L10:L12">K10*F10</f>
        <v>0</v>
      </c>
      <c r="M10" s="146">
        <f>SUM(L10:L12)</f>
        <v>0</v>
      </c>
      <c r="N10" s="17"/>
    </row>
    <row r="11" spans="1:14" ht="20.1" customHeight="1" thickBot="1">
      <c r="A11" s="141"/>
      <c r="B11" s="144"/>
      <c r="C11" s="79"/>
      <c r="D11" s="92"/>
      <c r="E11" s="22"/>
      <c r="F11" s="79"/>
      <c r="G11" s="72"/>
      <c r="H11" s="80">
        <v>0.21</v>
      </c>
      <c r="I11" s="104">
        <v>2226</v>
      </c>
      <c r="J11" s="78"/>
      <c r="K11" s="31">
        <f aca="true" t="shared" si="6" ref="K11:K12">J11*(1+H11)</f>
        <v>0</v>
      </c>
      <c r="L11" s="47">
        <f t="shared" si="5"/>
        <v>0</v>
      </c>
      <c r="M11" s="147"/>
      <c r="N11" s="17"/>
    </row>
    <row r="12" spans="1:14" ht="20.1" customHeight="1" thickBot="1">
      <c r="A12" s="142"/>
      <c r="B12" s="145"/>
      <c r="C12" s="84"/>
      <c r="D12" s="93"/>
      <c r="E12" s="24"/>
      <c r="F12" s="84"/>
      <c r="G12" s="74"/>
      <c r="H12" s="80">
        <v>0.21</v>
      </c>
      <c r="I12" s="105">
        <v>1948</v>
      </c>
      <c r="J12" s="78"/>
      <c r="K12" s="32">
        <f t="shared" si="6"/>
        <v>0</v>
      </c>
      <c r="L12" s="48">
        <f t="shared" si="5"/>
        <v>0</v>
      </c>
      <c r="M12" s="148"/>
      <c r="N12" s="17"/>
    </row>
    <row r="13" spans="1:14" ht="20.1" customHeight="1" thickBot="1">
      <c r="A13" s="140" t="s">
        <v>77</v>
      </c>
      <c r="B13" s="143">
        <v>1030</v>
      </c>
      <c r="C13" s="76"/>
      <c r="D13" s="92"/>
      <c r="E13" s="21"/>
      <c r="F13" s="76"/>
      <c r="G13" s="75"/>
      <c r="H13" s="77">
        <v>0.21</v>
      </c>
      <c r="I13" s="103">
        <v>20328</v>
      </c>
      <c r="J13" s="78"/>
      <c r="K13" s="30">
        <f t="shared" si="2"/>
        <v>0</v>
      </c>
      <c r="L13" s="46">
        <f t="shared" si="3"/>
        <v>0</v>
      </c>
      <c r="M13" s="146">
        <f aca="true" t="shared" si="7" ref="M13">SUM(L13:L15)</f>
        <v>0</v>
      </c>
      <c r="N13" s="17"/>
    </row>
    <row r="14" spans="1:14" ht="20.1" customHeight="1" thickBot="1">
      <c r="A14" s="141"/>
      <c r="B14" s="144"/>
      <c r="C14" s="79"/>
      <c r="D14" s="92"/>
      <c r="E14" s="22"/>
      <c r="F14" s="79"/>
      <c r="G14" s="72"/>
      <c r="H14" s="80">
        <v>0.21</v>
      </c>
      <c r="I14" s="104">
        <v>3146</v>
      </c>
      <c r="J14" s="78"/>
      <c r="K14" s="31">
        <f t="shared" si="2"/>
        <v>0</v>
      </c>
      <c r="L14" s="47">
        <f t="shared" si="3"/>
        <v>0</v>
      </c>
      <c r="M14" s="147"/>
      <c r="N14" s="17"/>
    </row>
    <row r="15" spans="1:14" ht="20.1" customHeight="1" thickBot="1">
      <c r="A15" s="141"/>
      <c r="B15" s="145"/>
      <c r="C15" s="84"/>
      <c r="D15" s="93"/>
      <c r="E15" s="24"/>
      <c r="F15" s="84"/>
      <c r="G15" s="73"/>
      <c r="H15" s="82">
        <v>0.21</v>
      </c>
      <c r="I15" s="105">
        <v>2867</v>
      </c>
      <c r="J15" s="78"/>
      <c r="K15" s="32">
        <f t="shared" si="2"/>
        <v>0</v>
      </c>
      <c r="L15" s="48">
        <f t="shared" si="3"/>
        <v>0</v>
      </c>
      <c r="M15" s="148"/>
      <c r="N15" s="17"/>
    </row>
    <row r="16" spans="1:14" ht="20.1" customHeight="1" thickBot="1">
      <c r="A16" s="140" t="s">
        <v>78</v>
      </c>
      <c r="B16" s="143">
        <v>176</v>
      </c>
      <c r="C16" s="76"/>
      <c r="D16" s="92"/>
      <c r="E16" s="21"/>
      <c r="F16" s="76"/>
      <c r="G16" s="71"/>
      <c r="H16" s="77">
        <v>0.21</v>
      </c>
      <c r="I16" s="102">
        <v>19752</v>
      </c>
      <c r="J16" s="78"/>
      <c r="K16" s="30">
        <f t="shared" si="2"/>
        <v>0</v>
      </c>
      <c r="L16" s="46">
        <f t="shared" si="3"/>
        <v>0</v>
      </c>
      <c r="M16" s="146">
        <f aca="true" t="shared" si="8" ref="M16">SUM(L16:L18)</f>
        <v>0</v>
      </c>
      <c r="N16" s="17"/>
    </row>
    <row r="17" spans="1:14" ht="20.1" customHeight="1" thickBot="1">
      <c r="A17" s="141"/>
      <c r="B17" s="144"/>
      <c r="C17" s="79"/>
      <c r="D17" s="92"/>
      <c r="E17" s="22"/>
      <c r="F17" s="79"/>
      <c r="G17" s="72"/>
      <c r="H17" s="125">
        <v>0.21</v>
      </c>
      <c r="I17" s="104">
        <v>4223</v>
      </c>
      <c r="J17" s="78"/>
      <c r="K17" s="31">
        <f t="shared" si="2"/>
        <v>0</v>
      </c>
      <c r="L17" s="47">
        <f t="shared" si="3"/>
        <v>0</v>
      </c>
      <c r="M17" s="147"/>
      <c r="N17" s="17"/>
    </row>
    <row r="18" spans="1:14" ht="20.1" customHeight="1" thickBot="1">
      <c r="A18" s="142"/>
      <c r="B18" s="145"/>
      <c r="C18" s="13"/>
      <c r="D18" s="113"/>
      <c r="E18" s="23"/>
      <c r="F18" s="81"/>
      <c r="G18" s="73"/>
      <c r="H18" s="126">
        <v>0.21</v>
      </c>
      <c r="I18" s="127">
        <v>19752</v>
      </c>
      <c r="J18" s="128"/>
      <c r="K18" s="129">
        <f aca="true" t="shared" si="9" ref="K18:K19">J18*(1+H18)</f>
        <v>0</v>
      </c>
      <c r="L18" s="130">
        <f aca="true" t="shared" si="10" ref="L18:L19">K18*F18</f>
        <v>0</v>
      </c>
      <c r="M18" s="148"/>
      <c r="N18" s="17"/>
    </row>
    <row r="19" spans="1:14" ht="20.1" customHeight="1" thickBot="1">
      <c r="A19" s="140" t="s">
        <v>79</v>
      </c>
      <c r="B19" s="143">
        <v>126</v>
      </c>
      <c r="C19" s="76"/>
      <c r="D19" s="111"/>
      <c r="E19" s="21"/>
      <c r="F19" s="76"/>
      <c r="G19" s="71"/>
      <c r="H19" s="83">
        <v>0.21</v>
      </c>
      <c r="I19" s="106">
        <v>4223</v>
      </c>
      <c r="J19" s="87"/>
      <c r="K19" s="123">
        <f t="shared" si="9"/>
        <v>0</v>
      </c>
      <c r="L19" s="124">
        <f t="shared" si="10"/>
        <v>0</v>
      </c>
      <c r="M19" s="146">
        <f>SUM(L19:L21)</f>
        <v>0</v>
      </c>
      <c r="N19" s="17"/>
    </row>
    <row r="20" spans="1:14" ht="20.1" customHeight="1" thickBot="1">
      <c r="A20" s="141"/>
      <c r="B20" s="144"/>
      <c r="C20" s="79"/>
      <c r="D20" s="92"/>
      <c r="E20" s="22"/>
      <c r="F20" s="79"/>
      <c r="G20" s="72"/>
      <c r="H20" s="80">
        <v>0.21</v>
      </c>
      <c r="I20" s="104">
        <v>3315</v>
      </c>
      <c r="J20" s="78"/>
      <c r="K20" s="131">
        <f aca="true" t="shared" si="11" ref="K20:K25">J20*(1+H20)</f>
        <v>0</v>
      </c>
      <c r="L20" s="132">
        <f>K20*F20</f>
        <v>0</v>
      </c>
      <c r="M20" s="147"/>
      <c r="N20" s="17"/>
    </row>
    <row r="21" spans="1:14" ht="20.1" customHeight="1" thickBot="1">
      <c r="A21" s="142"/>
      <c r="B21" s="145"/>
      <c r="C21" s="114"/>
      <c r="D21" s="113"/>
      <c r="E21" s="24"/>
      <c r="F21" s="84"/>
      <c r="G21" s="74"/>
      <c r="H21" s="77">
        <v>0.21</v>
      </c>
      <c r="I21" s="102">
        <v>19752</v>
      </c>
      <c r="J21" s="78"/>
      <c r="K21" s="32">
        <f t="shared" si="11"/>
        <v>0</v>
      </c>
      <c r="L21" s="48">
        <f aca="true" t="shared" si="12" ref="L21:L22">K21*F21</f>
        <v>0</v>
      </c>
      <c r="M21" s="148"/>
      <c r="N21" s="17"/>
    </row>
    <row r="22" spans="1:14" ht="20.1" customHeight="1" thickBot="1">
      <c r="A22" s="140" t="s">
        <v>80</v>
      </c>
      <c r="B22" s="143">
        <v>1358</v>
      </c>
      <c r="C22" s="117"/>
      <c r="D22" s="120"/>
      <c r="E22" s="21"/>
      <c r="F22" s="111"/>
      <c r="G22" s="115"/>
      <c r="H22" s="80">
        <v>0.21</v>
      </c>
      <c r="I22" s="104">
        <v>4223</v>
      </c>
      <c r="J22" s="78"/>
      <c r="K22" s="123">
        <f t="shared" si="11"/>
        <v>0</v>
      </c>
      <c r="L22" s="124">
        <f t="shared" si="12"/>
        <v>0</v>
      </c>
      <c r="M22" s="146">
        <f>SUM(L22:L24)</f>
        <v>0</v>
      </c>
      <c r="N22" s="17"/>
    </row>
    <row r="23" spans="1:14" ht="20.1" customHeight="1" thickBot="1">
      <c r="A23" s="141"/>
      <c r="B23" s="144"/>
      <c r="C23" s="118"/>
      <c r="D23" s="121"/>
      <c r="E23" s="22"/>
      <c r="F23" s="92"/>
      <c r="G23" s="116"/>
      <c r="H23" s="80">
        <v>0.21</v>
      </c>
      <c r="I23" s="104">
        <v>4223</v>
      </c>
      <c r="J23" s="78"/>
      <c r="K23" s="131">
        <f t="shared" si="11"/>
        <v>0</v>
      </c>
      <c r="L23" s="132">
        <f aca="true" t="shared" si="13" ref="L23:L25">K23*F23</f>
        <v>0</v>
      </c>
      <c r="M23" s="147"/>
      <c r="N23" s="17"/>
    </row>
    <row r="24" spans="1:14" ht="20.1" customHeight="1" thickBot="1">
      <c r="A24" s="142"/>
      <c r="B24" s="145"/>
      <c r="C24" s="119"/>
      <c r="D24" s="122"/>
      <c r="E24" s="24"/>
      <c r="F24" s="93"/>
      <c r="G24" s="116"/>
      <c r="H24" s="77">
        <v>0.21</v>
      </c>
      <c r="I24" s="102">
        <v>19752</v>
      </c>
      <c r="J24" s="78"/>
      <c r="K24" s="32">
        <f t="shared" si="11"/>
        <v>0</v>
      </c>
      <c r="L24" s="48">
        <f t="shared" si="13"/>
        <v>0</v>
      </c>
      <c r="M24" s="148"/>
      <c r="N24" s="17"/>
    </row>
    <row r="25" spans="1:14" ht="20.1" customHeight="1" thickBot="1">
      <c r="A25" s="140" t="s">
        <v>81</v>
      </c>
      <c r="B25" s="143">
        <v>50</v>
      </c>
      <c r="C25" s="110"/>
      <c r="D25" s="111"/>
      <c r="E25" s="112"/>
      <c r="F25" s="110"/>
      <c r="G25" s="75"/>
      <c r="H25" s="80">
        <v>0.21</v>
      </c>
      <c r="I25" s="104">
        <v>4223</v>
      </c>
      <c r="J25" s="78"/>
      <c r="K25" s="123">
        <f t="shared" si="11"/>
        <v>0</v>
      </c>
      <c r="L25" s="124">
        <f t="shared" si="13"/>
        <v>0</v>
      </c>
      <c r="M25" s="146">
        <f>SUM(L25:L27)</f>
        <v>0</v>
      </c>
      <c r="N25" s="17"/>
    </row>
    <row r="26" spans="1:14" ht="20.1" customHeight="1" thickBot="1">
      <c r="A26" s="141"/>
      <c r="B26" s="144"/>
      <c r="C26" s="79"/>
      <c r="D26" s="92"/>
      <c r="E26" s="22"/>
      <c r="F26" s="79"/>
      <c r="G26" s="72"/>
      <c r="H26" s="80">
        <v>0.21</v>
      </c>
      <c r="I26" s="104">
        <v>3025</v>
      </c>
      <c r="J26" s="78"/>
      <c r="K26" s="131">
        <f>J26*(1+H26)</f>
        <v>0</v>
      </c>
      <c r="L26" s="132">
        <f>K26*F26</f>
        <v>0</v>
      </c>
      <c r="M26" s="147"/>
      <c r="N26" s="17"/>
    </row>
    <row r="27" spans="1:14" ht="20.1" customHeight="1" thickBot="1">
      <c r="A27" s="142"/>
      <c r="B27" s="145"/>
      <c r="C27" s="13"/>
      <c r="D27" s="19"/>
      <c r="E27" s="23"/>
      <c r="F27" s="81"/>
      <c r="G27" s="73"/>
      <c r="H27" s="77">
        <v>0.21</v>
      </c>
      <c r="I27" s="102">
        <v>19752</v>
      </c>
      <c r="J27" s="78"/>
      <c r="K27" s="32">
        <f aca="true" t="shared" si="14" ref="K27">J27*(1+H27)</f>
        <v>0</v>
      </c>
      <c r="L27" s="48">
        <f aca="true" t="shared" si="15" ref="L27">K27*F27</f>
        <v>0</v>
      </c>
      <c r="M27" s="148"/>
      <c r="N27" s="17"/>
    </row>
    <row r="28" spans="1:14" ht="25.5" customHeight="1" thickBot="1">
      <c r="A28" s="63" t="s">
        <v>58</v>
      </c>
      <c r="B28" s="38"/>
      <c r="C28" s="34"/>
      <c r="D28" s="35"/>
      <c r="E28" s="36"/>
      <c r="F28" s="36"/>
      <c r="G28" s="37"/>
      <c r="H28" s="80"/>
      <c r="I28" s="104"/>
      <c r="J28" s="78"/>
      <c r="K28" s="123"/>
      <c r="L28" s="124"/>
      <c r="M28" s="62"/>
      <c r="N28" s="17"/>
    </row>
    <row r="29" spans="1:13" ht="51.75" customHeight="1" thickBot="1">
      <c r="A29" s="50" t="s">
        <v>49</v>
      </c>
      <c r="B29" s="61" t="s">
        <v>59</v>
      </c>
      <c r="C29" s="39" t="s">
        <v>48</v>
      </c>
      <c r="D29" s="40" t="s">
        <v>55</v>
      </c>
      <c r="E29" s="41" t="s">
        <v>57</v>
      </c>
      <c r="F29" s="41" t="s">
        <v>56</v>
      </c>
      <c r="G29" s="52"/>
      <c r="H29" s="58" t="s">
        <v>46</v>
      </c>
      <c r="I29" s="107"/>
      <c r="J29" s="39" t="s">
        <v>51</v>
      </c>
      <c r="K29" s="59" t="s">
        <v>52</v>
      </c>
      <c r="L29" s="41" t="s">
        <v>61</v>
      </c>
      <c r="M29" s="88" t="s">
        <v>67</v>
      </c>
    </row>
    <row r="30" spans="1:13" ht="20.1" customHeight="1" thickBot="1">
      <c r="A30" s="94" t="s">
        <v>82</v>
      </c>
      <c r="B30" s="94"/>
      <c r="C30" s="109"/>
      <c r="D30" s="96"/>
      <c r="E30" s="97"/>
      <c r="F30" s="95"/>
      <c r="G30" s="85"/>
      <c r="H30" s="86">
        <v>0.21</v>
      </c>
      <c r="I30" s="108"/>
      <c r="J30" s="87"/>
      <c r="K30" s="30">
        <f aca="true" t="shared" si="16" ref="K30:K39">J30*(1+H30)</f>
        <v>0</v>
      </c>
      <c r="L30" s="46">
        <f aca="true" t="shared" si="17" ref="L30:L39">K30*F30</f>
        <v>0</v>
      </c>
      <c r="M30" s="51">
        <f aca="true" t="shared" si="18" ref="M30">L30</f>
        <v>0</v>
      </c>
    </row>
    <row r="31" spans="1:13" ht="20.1" customHeight="1" thickBot="1">
      <c r="A31" s="91" t="s">
        <v>82</v>
      </c>
      <c r="B31" s="94"/>
      <c r="C31" s="96"/>
      <c r="D31" s="92"/>
      <c r="E31" s="97"/>
      <c r="F31" s="95"/>
      <c r="G31" s="85"/>
      <c r="H31" s="86">
        <v>0.21</v>
      </c>
      <c r="I31" s="108"/>
      <c r="J31" s="87"/>
      <c r="K31" s="30">
        <f t="shared" si="16"/>
        <v>0</v>
      </c>
      <c r="L31" s="46">
        <f t="shared" si="17"/>
        <v>0</v>
      </c>
      <c r="M31" s="51">
        <f aca="true" t="shared" si="19" ref="M31:M39">L31</f>
        <v>0</v>
      </c>
    </row>
    <row r="32" spans="1:13" ht="20.1" customHeight="1" thickBot="1">
      <c r="A32" s="91" t="s">
        <v>82</v>
      </c>
      <c r="B32" s="94"/>
      <c r="C32" s="96"/>
      <c r="D32" s="92"/>
      <c r="E32" s="97"/>
      <c r="F32" s="95"/>
      <c r="G32" s="85"/>
      <c r="H32" s="86">
        <v>0.21</v>
      </c>
      <c r="I32" s="108"/>
      <c r="J32" s="87"/>
      <c r="K32" s="30">
        <f t="shared" si="16"/>
        <v>0</v>
      </c>
      <c r="L32" s="46">
        <f t="shared" si="17"/>
        <v>0</v>
      </c>
      <c r="M32" s="51">
        <f t="shared" si="19"/>
        <v>0</v>
      </c>
    </row>
    <row r="33" spans="1:13" ht="20.1" customHeight="1" thickBot="1">
      <c r="A33" s="91" t="s">
        <v>72</v>
      </c>
      <c r="B33" s="94"/>
      <c r="C33" s="96"/>
      <c r="D33" s="92"/>
      <c r="E33" s="97"/>
      <c r="F33" s="95"/>
      <c r="G33" s="85"/>
      <c r="H33" s="86">
        <v>0.21</v>
      </c>
      <c r="I33" s="108"/>
      <c r="J33" s="87"/>
      <c r="K33" s="30">
        <f t="shared" si="16"/>
        <v>0</v>
      </c>
      <c r="L33" s="46">
        <f t="shared" si="17"/>
        <v>0</v>
      </c>
      <c r="M33" s="51">
        <f t="shared" si="19"/>
        <v>0</v>
      </c>
    </row>
    <row r="34" spans="1:13" ht="20.1" customHeight="1" thickBot="1">
      <c r="A34" s="91" t="s">
        <v>73</v>
      </c>
      <c r="B34" s="94"/>
      <c r="C34" s="96"/>
      <c r="D34" s="92"/>
      <c r="E34" s="22"/>
      <c r="F34" s="95"/>
      <c r="G34" s="85"/>
      <c r="H34" s="86">
        <v>0.21</v>
      </c>
      <c r="I34" s="108"/>
      <c r="J34" s="87"/>
      <c r="K34" s="30">
        <f t="shared" si="16"/>
        <v>0</v>
      </c>
      <c r="L34" s="46">
        <f t="shared" si="17"/>
        <v>0</v>
      </c>
      <c r="M34" s="51">
        <f t="shared" si="19"/>
        <v>0</v>
      </c>
    </row>
    <row r="35" spans="1:13" ht="20.1" customHeight="1" thickBot="1">
      <c r="A35" s="91" t="s">
        <v>83</v>
      </c>
      <c r="B35" s="94"/>
      <c r="C35" s="96"/>
      <c r="D35" s="92"/>
      <c r="E35" s="22"/>
      <c r="F35" s="95"/>
      <c r="G35" s="85"/>
      <c r="H35" s="86">
        <v>0.21</v>
      </c>
      <c r="I35" s="108"/>
      <c r="J35" s="87"/>
      <c r="K35" s="30">
        <f t="shared" si="16"/>
        <v>0</v>
      </c>
      <c r="L35" s="46">
        <f t="shared" si="17"/>
        <v>0</v>
      </c>
      <c r="M35" s="51">
        <f t="shared" si="19"/>
        <v>0</v>
      </c>
    </row>
    <row r="36" spans="1:13" ht="20.1" customHeight="1" thickBot="1">
      <c r="A36" s="91" t="s">
        <v>84</v>
      </c>
      <c r="B36" s="94"/>
      <c r="C36" s="96"/>
      <c r="D36" s="92"/>
      <c r="E36" s="22"/>
      <c r="F36" s="95"/>
      <c r="G36" s="85"/>
      <c r="H36" s="86">
        <v>0.21</v>
      </c>
      <c r="I36" s="108"/>
      <c r="J36" s="87"/>
      <c r="K36" s="30">
        <f t="shared" si="16"/>
        <v>0</v>
      </c>
      <c r="L36" s="46">
        <f t="shared" si="17"/>
        <v>0</v>
      </c>
      <c r="M36" s="51">
        <f t="shared" si="19"/>
        <v>0</v>
      </c>
    </row>
    <row r="37" spans="1:13" ht="20.1" customHeight="1" thickBot="1">
      <c r="A37" s="91" t="s">
        <v>85</v>
      </c>
      <c r="B37" s="94"/>
      <c r="C37" s="96"/>
      <c r="D37" s="92"/>
      <c r="E37" s="22"/>
      <c r="F37" s="95"/>
      <c r="G37" s="85"/>
      <c r="H37" s="86">
        <v>0.21</v>
      </c>
      <c r="I37" s="108"/>
      <c r="J37" s="87"/>
      <c r="K37" s="30">
        <f t="shared" si="16"/>
        <v>0</v>
      </c>
      <c r="L37" s="46">
        <f t="shared" si="17"/>
        <v>0</v>
      </c>
      <c r="M37" s="51">
        <f t="shared" si="19"/>
        <v>0</v>
      </c>
    </row>
    <row r="38" spans="1:13" ht="25.5" customHeight="1" thickBot="1">
      <c r="A38" s="91" t="s">
        <v>86</v>
      </c>
      <c r="B38" s="94"/>
      <c r="C38" s="96"/>
      <c r="D38" s="92"/>
      <c r="E38" s="97"/>
      <c r="F38" s="95"/>
      <c r="G38" s="85"/>
      <c r="H38" s="86">
        <v>0.21</v>
      </c>
      <c r="I38" s="108">
        <v>11341.33</v>
      </c>
      <c r="J38" s="78"/>
      <c r="K38" s="30">
        <f t="shared" si="16"/>
        <v>0</v>
      </c>
      <c r="L38" s="46">
        <f t="shared" si="17"/>
        <v>0</v>
      </c>
      <c r="M38" s="51">
        <f t="shared" si="19"/>
        <v>0</v>
      </c>
    </row>
    <row r="39" spans="1:13" ht="20.1" customHeight="1">
      <c r="A39" s="133" t="s">
        <v>87</v>
      </c>
      <c r="B39" s="94"/>
      <c r="C39" s="96"/>
      <c r="D39" s="92"/>
      <c r="E39" s="22"/>
      <c r="F39" s="95"/>
      <c r="G39" s="85"/>
      <c r="H39" s="86">
        <v>0.21</v>
      </c>
      <c r="I39" s="108"/>
      <c r="J39" s="87"/>
      <c r="K39" s="30">
        <f t="shared" si="16"/>
        <v>0</v>
      </c>
      <c r="L39" s="46">
        <f t="shared" si="17"/>
        <v>0</v>
      </c>
      <c r="M39" s="51">
        <f t="shared" si="19"/>
        <v>0</v>
      </c>
    </row>
    <row r="40" spans="1:13" ht="20.1" customHeight="1">
      <c r="A40" s="98"/>
      <c r="B40" s="134"/>
      <c r="C40" s="135"/>
      <c r="D40" s="136"/>
      <c r="E40" s="135"/>
      <c r="F40" s="137"/>
      <c r="G40" s="136"/>
      <c r="H40" s="138"/>
      <c r="I40" s="138"/>
      <c r="J40" s="139"/>
      <c r="K40" s="99"/>
      <c r="L40" s="99"/>
      <c r="M40" s="100"/>
    </row>
    <row r="41" spans="3:14" ht="12.75" customHeight="1" thickBot="1">
      <c r="C41" s="9"/>
      <c r="D41" s="9"/>
      <c r="E41" s="9"/>
      <c r="F41" s="9"/>
      <c r="G41" s="9"/>
      <c r="H41" s="9"/>
      <c r="I41" s="9"/>
      <c r="J41" s="10"/>
      <c r="K41" s="10"/>
      <c r="L41" s="10"/>
      <c r="M41" s="15"/>
      <c r="N41" s="10"/>
    </row>
    <row r="42" spans="1:14" ht="32.25" customHeight="1" thickBot="1">
      <c r="A42" s="29" t="s">
        <v>69</v>
      </c>
      <c r="B42" s="25"/>
      <c r="C42" s="26"/>
      <c r="D42" s="26"/>
      <c r="E42" s="26"/>
      <c r="F42" s="26"/>
      <c r="G42" s="26"/>
      <c r="H42" s="26"/>
      <c r="I42" s="26"/>
      <c r="J42" s="27"/>
      <c r="K42" s="27"/>
      <c r="L42" s="28"/>
      <c r="M42" s="64">
        <f>SUM(M4:M27,M30:M39)</f>
        <v>0</v>
      </c>
      <c r="N42" s="15"/>
    </row>
    <row r="43" ht="9.75" customHeight="1" thickBot="1"/>
    <row r="44" spans="1:14" ht="32.25" customHeight="1" thickBot="1">
      <c r="A44" s="65" t="s">
        <v>70</v>
      </c>
      <c r="B44" s="33"/>
      <c r="C44" s="66"/>
      <c r="D44" s="66"/>
      <c r="E44" s="66"/>
      <c r="F44" s="66"/>
      <c r="G44" s="66"/>
      <c r="H44" s="66"/>
      <c r="I44" s="66"/>
      <c r="J44" s="67"/>
      <c r="K44" s="67"/>
      <c r="L44" s="68"/>
      <c r="M44" s="69">
        <f>M42*4</f>
        <v>0</v>
      </c>
      <c r="N44" s="15"/>
    </row>
    <row r="45" ht="9.75" customHeight="1"/>
    <row r="47" spans="1:11" ht="12.75" customHeight="1">
      <c r="A47" s="49" t="s">
        <v>53</v>
      </c>
      <c r="B47" s="42"/>
      <c r="C47" s="42"/>
      <c r="D47" s="43"/>
      <c r="E47" s="43"/>
      <c r="F47" s="43"/>
      <c r="G47" s="43"/>
      <c r="H47" s="42"/>
      <c r="I47" s="42"/>
      <c r="J47" s="42"/>
      <c r="K47" s="42"/>
    </row>
    <row r="48" spans="1:11" ht="12.75" customHeight="1">
      <c r="A48" s="44" t="s">
        <v>90</v>
      </c>
      <c r="D48" s="43"/>
      <c r="E48" s="43"/>
      <c r="F48" s="43"/>
      <c r="G48" s="43"/>
      <c r="H48" s="42"/>
      <c r="I48" s="42"/>
      <c r="J48" s="42"/>
      <c r="K48" s="42"/>
    </row>
    <row r="49" spans="1:11" ht="12.75" customHeight="1">
      <c r="A49" s="44" t="s">
        <v>60</v>
      </c>
      <c r="D49" s="43"/>
      <c r="E49" s="43"/>
      <c r="F49" s="43"/>
      <c r="G49" s="43"/>
      <c r="H49" s="42"/>
      <c r="I49" s="42"/>
      <c r="J49" s="42"/>
      <c r="K49" s="42"/>
    </row>
    <row r="50" spans="1:13" ht="24.75" customHeight="1">
      <c r="A50" s="150" t="s">
        <v>89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</row>
    <row r="51" spans="1:11" ht="12.75" customHeight="1">
      <c r="A51" s="44" t="s">
        <v>64</v>
      </c>
      <c r="D51" s="43"/>
      <c r="E51" s="43"/>
      <c r="F51" s="43"/>
      <c r="G51" s="43"/>
      <c r="J51" s="42"/>
      <c r="K51" s="42"/>
    </row>
    <row r="52" spans="1:11" ht="12.75" customHeight="1">
      <c r="A52" s="44" t="s">
        <v>65</v>
      </c>
      <c r="D52" s="43"/>
      <c r="E52" s="43"/>
      <c r="F52" s="43"/>
      <c r="G52" s="43"/>
      <c r="J52" s="42"/>
      <c r="K52" s="42"/>
    </row>
    <row r="53" spans="1:11" ht="12.75" customHeight="1">
      <c r="A53" s="42"/>
      <c r="B53" s="42"/>
      <c r="C53" s="7"/>
      <c r="D53" s="43"/>
      <c r="E53" s="43"/>
      <c r="F53" s="43"/>
      <c r="G53" s="43"/>
      <c r="J53" s="45"/>
      <c r="K53" s="42"/>
    </row>
    <row r="56" spans="11:12" ht="12.75" customHeight="1">
      <c r="K56" s="70"/>
      <c r="L56" s="70"/>
    </row>
    <row r="57" spans="11:12" ht="12.75" customHeight="1">
      <c r="K57" s="149" t="s">
        <v>66</v>
      </c>
      <c r="L57" s="149"/>
    </row>
  </sheetData>
  <mergeCells count="26">
    <mergeCell ref="K57:L57"/>
    <mergeCell ref="A4:A6"/>
    <mergeCell ref="A7:A9"/>
    <mergeCell ref="A13:A15"/>
    <mergeCell ref="B7:B9"/>
    <mergeCell ref="B13:B15"/>
    <mergeCell ref="B4:B6"/>
    <mergeCell ref="A50:M50"/>
    <mergeCell ref="M4:M6"/>
    <mergeCell ref="M7:M9"/>
    <mergeCell ref="M13:M15"/>
    <mergeCell ref="A10:A12"/>
    <mergeCell ref="B10:B12"/>
    <mergeCell ref="A16:A18"/>
    <mergeCell ref="M22:M24"/>
    <mergeCell ref="M25:M27"/>
    <mergeCell ref="A25:A27"/>
    <mergeCell ref="B25:B27"/>
    <mergeCell ref="A19:A21"/>
    <mergeCell ref="A22:A24"/>
    <mergeCell ref="M10:M12"/>
    <mergeCell ref="B16:B18"/>
    <mergeCell ref="B19:B21"/>
    <mergeCell ref="B22:B24"/>
    <mergeCell ref="M16:M18"/>
    <mergeCell ref="M19:M21"/>
  </mergeCells>
  <printOptions horizontalCentered="1"/>
  <pageMargins left="0.5511811023622047" right="0.6692913385826772" top="0.8661417322834646" bottom="0.5511811023622047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Dialýza - zadávací dokumentace</dc:title>
  <dc:subject/>
  <dc:creator>Ures Lukas</dc:creator>
  <cp:keywords/>
  <dc:description/>
  <cp:lastModifiedBy>Láníčková Kateřina</cp:lastModifiedBy>
  <cp:lastPrinted>2020-05-21T14:45:04Z</cp:lastPrinted>
  <dcterms:created xsi:type="dcterms:W3CDTF">2005-05-11T12:40:34Z</dcterms:created>
  <dcterms:modified xsi:type="dcterms:W3CDTF">2020-06-24T12:20:17Z</dcterms:modified>
  <cp:category/>
  <cp:version/>
  <cp:contentType/>
  <cp:contentStatus/>
</cp:coreProperties>
</file>