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2705" windowHeight="10110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<sst xmlns="http://schemas.openxmlformats.org/spreadsheetml/2006/main" count="68" uniqueCount="56">
  <si>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</si>
  <si>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</si>
  <si>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</si>
  <si>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</si>
  <si>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</si>
  <si>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</si>
  <si>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</si>
  <si>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</si>
  <si>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</si>
  <si>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</si>
  <si>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</si>
  <si>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</si>
  <si>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</si>
  <si>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</si>
  <si>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</si>
  <si>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</si>
  <si>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</si>
  <si>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</si>
  <si>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</si>
  <si>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</si>
  <si>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</si>
  <si>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</si>
  <si>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</si>
  <si>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</si>
  <si>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</si>
  <si>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</si>
  <si>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</si>
  <si>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</si>
  <si>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</si>
  <si>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</si>
  <si>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</si>
  <si>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</si>
  <si>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</si>
  <si>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</si>
  <si>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</si>
  <si>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</si>
  <si>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</si>
  <si>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</si>
  <si>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</si>
  <si>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</si>
  <si>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</si>
  <si>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</si>
  <si>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</si>
  <si>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</si>
  <si>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</si>
  <si>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</si>
  <si>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</si>
  <si>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</si>
  <si>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</si>
  <si>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Specifický materiál, který se dle výrobce musí vyměnit v rámci BTK/PP</t>
  </si>
  <si>
    <t>Ultrazvukový přístroj s elastografií</t>
  </si>
  <si>
    <t>Konvexní sonda (1 - 6 MHz)</t>
  </si>
  <si>
    <t>Lineární sonda (2 - 10 MHz)</t>
  </si>
  <si>
    <t>Lineární angulovaná sonda (6 -20 MHz)</t>
  </si>
  <si>
    <t>Endokavitální sonda (3 - 12 MHz)</t>
  </si>
  <si>
    <t>Ultrasonografický přístroj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</si>
</sst>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2" fillId="6" borderId="29" xfId="0" applyFont="1" applyFill="1" applyBorder="1" applyAlignment="1" applyProtection="1">
      <alignment vertical="center" wrapText="1"/>
      <protection locked="0"/>
    </xf>
    <xf numFmtId="0" fontId="2" fillId="6" borderId="30" xfId="0" applyFont="1" applyFill="1" applyBorder="1" applyAlignment="1" applyProtection="1">
      <alignment vertical="center" wrapText="1"/>
      <protection locked="0"/>
    </xf>
    <xf numFmtId="0" fontId="2" fillId="6" borderId="31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/>
    </xf>
    <xf numFmtId="0" fontId="2" fillId="7" borderId="38" xfId="0" applyFont="1" applyFill="1" applyBorder="1" applyAlignment="1" applyProtection="1">
      <alignment horizontal="center" vertical="center" wrapText="1"/>
      <protection/>
    </xf>
    <xf numFmtId="4" fontId="6" fillId="6" borderId="39" xfId="0" applyNumberFormat="1" applyFont="1" applyFill="1" applyBorder="1" applyAlignment="1" applyProtection="1">
      <alignment vertical="center"/>
      <protection locked="0"/>
    </xf>
    <xf numFmtId="4" fontId="6" fillId="6" borderId="40" xfId="0" applyNumberFormat="1" applyFont="1" applyFill="1" applyBorder="1" applyAlignment="1" applyProtection="1">
      <alignment vertical="center"/>
      <protection locked="0"/>
    </xf>
    <xf numFmtId="1" fontId="6" fillId="6" borderId="26" xfId="0" applyNumberFormat="1" applyFont="1" applyFill="1" applyBorder="1" applyAlignment="1" applyProtection="1">
      <alignment vertical="center"/>
      <protection locked="0"/>
    </xf>
    <xf numFmtId="1" fontId="6" fillId="6" borderId="41" xfId="0" applyNumberFormat="1" applyFont="1" applyFill="1" applyBorder="1" applyAlignment="1" applyProtection="1">
      <alignment vertical="center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4" fontId="2" fillId="4" borderId="38" xfId="0" applyNumberFormat="1" applyFont="1" applyFill="1" applyBorder="1" applyAlignment="1" applyProtection="1">
      <alignment horizontal="right" vertical="center"/>
      <protection/>
    </xf>
    <xf numFmtId="4" fontId="5" fillId="4" borderId="39" xfId="0" applyNumberFormat="1" applyFont="1" applyFill="1" applyBorder="1" applyAlignment="1" applyProtection="1">
      <alignment horizontal="right" vertical="center"/>
      <protection/>
    </xf>
    <xf numFmtId="4" fontId="5" fillId="4" borderId="40" xfId="0" applyNumberFormat="1" applyFont="1" applyFill="1" applyBorder="1" applyAlignment="1" applyProtection="1">
      <alignment horizontal="right" vertical="center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" fontId="5" fillId="4" borderId="26" xfId="0" applyNumberFormat="1" applyFont="1" applyFill="1" applyBorder="1" applyAlignment="1" applyProtection="1">
      <alignment horizontal="right" vertical="center" wrapText="1"/>
      <protection/>
    </xf>
    <xf numFmtId="49" fontId="2" fillId="7" borderId="27" xfId="0" applyNumberFormat="1" applyFont="1" applyFill="1" applyBorder="1" applyAlignment="1" applyProtection="1">
      <alignment horizontal="left" vertical="center" wrapText="1"/>
      <protection/>
    </xf>
    <xf numFmtId="49" fontId="2" fillId="7" borderId="4" xfId="0" applyNumberFormat="1" applyFont="1" applyFill="1" applyBorder="1" applyAlignment="1" applyProtection="1">
      <alignment horizontal="left" vertical="center" wrapText="1"/>
      <protection/>
    </xf>
    <xf numFmtId="49" fontId="2" fillId="7" borderId="2" xfId="0" applyNumberFormat="1" applyFont="1" applyFill="1" applyBorder="1" applyAlignment="1" applyProtection="1">
      <alignment horizontal="left" vertical="center" wrapText="1"/>
      <protection/>
    </xf>
    <xf numFmtId="49" fontId="2" fillId="7" borderId="34" xfId="0" applyNumberFormat="1" applyFont="1" applyFill="1" applyBorder="1" applyAlignment="1" applyProtection="1">
      <alignment horizontal="left" vertical="center" wrapText="1"/>
      <protection/>
    </xf>
    <xf numFmtId="49" fontId="2" fillId="7" borderId="42" xfId="0" applyNumberFormat="1" applyFont="1" applyFill="1" applyBorder="1" applyAlignment="1" applyProtection="1">
      <alignment horizontal="left" vertical="center" wrapText="1"/>
      <protection/>
    </xf>
    <xf numFmtId="49" fontId="2" fillId="7" borderId="35" xfId="0" applyNumberFormat="1" applyFont="1" applyFill="1" applyBorder="1" applyAlignment="1" applyProtection="1">
      <alignment horizontal="left" vertical="center" wrapText="1"/>
      <protection/>
    </xf>
    <xf numFmtId="49" fontId="2" fillId="7" borderId="32" xfId="0" applyNumberFormat="1" applyFont="1" applyFill="1" applyBorder="1" applyAlignment="1" applyProtection="1">
      <alignment horizontal="left" vertical="center"/>
      <protection/>
    </xf>
    <xf numFmtId="49" fontId="2" fillId="7" borderId="43" xfId="0" applyNumberFormat="1" applyFont="1" applyFill="1" applyBorder="1" applyAlignment="1" applyProtection="1">
      <alignment horizontal="left" vertical="center"/>
      <protection/>
    </xf>
    <xf numFmtId="49" fontId="2" fillId="7" borderId="33" xfId="0" applyNumberFormat="1" applyFont="1" applyFill="1" applyBorder="1" applyAlignment="1" applyProtection="1">
      <alignment horizontal="left" vertical="center"/>
      <protection/>
    </xf>
    <xf numFmtId="49" fontId="2" fillId="7" borderId="34" xfId="0" applyNumberFormat="1" applyFont="1" applyFill="1" applyBorder="1" applyAlignment="1" applyProtection="1">
      <alignment horizontal="left" vertical="center"/>
      <protection/>
    </xf>
    <xf numFmtId="49" fontId="2" fillId="7" borderId="42" xfId="0" applyNumberFormat="1" applyFont="1" applyFill="1" applyBorder="1" applyAlignment="1" applyProtection="1">
      <alignment horizontal="left" vertical="center"/>
      <protection/>
    </xf>
    <xf numFmtId="49" fontId="2" fillId="7" borderId="35" xfId="0" applyNumberFormat="1" applyFont="1" applyFill="1" applyBorder="1" applyAlignment="1" applyProtection="1">
      <alignment horizontal="left" vertical="center"/>
      <protection/>
    </xf>
    <xf numFmtId="49" fontId="2" fillId="7" borderId="18" xfId="0" applyNumberFormat="1" applyFont="1" applyFill="1" applyBorder="1" applyAlignment="1" applyProtection="1">
      <alignment horizontal="left" vertical="center"/>
      <protection/>
    </xf>
    <xf numFmtId="49" fontId="2" fillId="7" borderId="1" xfId="0" applyNumberFormat="1" applyFont="1" applyFill="1" applyBorder="1" applyAlignment="1" applyProtection="1">
      <alignment horizontal="left" vertical="center"/>
      <protection/>
    </xf>
    <xf numFmtId="49" fontId="2" fillId="7" borderId="6" xfId="0" applyNumberFormat="1" applyFont="1" applyFill="1" applyBorder="1" applyAlignment="1" applyProtection="1">
      <alignment horizontal="left" vertical="center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2" fillId="7" borderId="12" xfId="0" applyNumberFormat="1" applyFont="1" applyFill="1" applyBorder="1" applyAlignment="1" applyProtection="1">
      <alignment horizontal="left" vertical="center" wrapText="1"/>
      <protection/>
    </xf>
    <xf numFmtId="49" fontId="2" fillId="7" borderId="7" xfId="0" applyNumberFormat="1" applyFont="1" applyFill="1" applyBorder="1" applyAlignment="1" applyProtection="1">
      <alignment horizontal="left" vertical="center" wrapText="1"/>
      <protection/>
    </xf>
    <xf numFmtId="49" fontId="2" fillId="7" borderId="24" xfId="0" applyNumberFormat="1" applyFont="1" applyFill="1" applyBorder="1" applyAlignment="1" applyProtection="1">
      <alignment horizontal="left" vertical="center" wrapText="1"/>
      <protection/>
    </xf>
    <xf numFmtId="49" fontId="2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25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13" xfId="0" applyNumberFormat="1" applyFont="1" applyFill="1" applyBorder="1" applyAlignment="1" applyProtection="1">
      <alignment horizontal="left" vertical="center"/>
      <protection/>
    </xf>
    <xf numFmtId="49" fontId="2" fillId="7" borderId="9" xfId="0" applyNumberFormat="1" applyFont="1" applyFill="1" applyBorder="1" applyAlignment="1" applyProtection="1">
      <alignment horizontal="left" vertical="center"/>
      <protection/>
    </xf>
    <xf numFmtId="49" fontId="2" fillId="7" borderId="25" xfId="0" applyNumberFormat="1" applyFont="1" applyFill="1" applyBorder="1" applyAlignment="1" applyProtection="1">
      <alignment horizontal="left" vertical="center"/>
      <protection/>
    </xf>
    <xf numFmtId="1" fontId="6" fillId="6" borderId="24" xfId="0" applyNumberFormat="1" applyFont="1" applyFill="1" applyBorder="1" applyAlignment="1" applyProtection="1">
      <alignment vertical="center"/>
      <protection locked="0"/>
    </xf>
    <xf numFmtId="1" fontId="6" fillId="6" borderId="25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0" xfId="0" applyNumberFormat="1" applyFont="1" applyFill="1" applyBorder="1" applyAlignment="1" applyProtection="1">
      <alignment horizontal="left" vertical="center"/>
      <protection/>
    </xf>
    <xf numFmtId="4" fontId="6" fillId="6" borderId="7" xfId="0" applyNumberFormat="1" applyFont="1" applyFill="1" applyBorder="1" applyAlignment="1" applyProtection="1">
      <alignment vertical="center"/>
      <protection locked="0"/>
    </xf>
    <xf numFmtId="4" fontId="6" fillId="6" borderId="9" xfId="0" applyNumberFormat="1" applyFont="1" applyFill="1" applyBorder="1" applyAlignment="1" applyProtection="1">
      <alignment vertical="center"/>
      <protection locked="0"/>
    </xf>
    <xf numFmtId="0" fontId="2" fillId="6" borderId="27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6" borderId="45" xfId="0" applyFont="1" applyFill="1" applyBorder="1" applyAlignment="1" applyProtection="1">
      <alignment vertical="center"/>
      <protection locked="0"/>
    </xf>
    <xf numFmtId="0" fontId="2" fillId="6" borderId="46" xfId="0" applyFont="1" applyFill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vertical="center" wrapText="1"/>
      <protection/>
    </xf>
    <xf numFmtId="0" fontId="10" fillId="0" borderId="45" xfId="0" applyFont="1" applyBorder="1" applyAlignment="1" applyProtection="1">
      <alignment vertical="center" wrapText="1"/>
      <protection/>
    </xf>
    <xf numFmtId="0" fontId="10" fillId="0" borderId="46" xfId="0" applyFont="1" applyBorder="1" applyAlignment="1" applyProtection="1">
      <alignment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15" xfId="0" applyNumberFormat="1" applyFont="1" applyFill="1" applyBorder="1" applyAlignment="1" applyProtection="1">
      <alignment vertical="center"/>
      <protection locked="0"/>
    </xf>
    <xf numFmtId="1" fontId="6" fillId="6" borderId="52" xfId="0" applyNumberFormat="1" applyFont="1" applyFill="1" applyBorder="1" applyAlignment="1" applyProtection="1">
      <alignment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5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47" xfId="0" applyNumberFormat="1" applyFont="1" applyFill="1" applyBorder="1" applyAlignment="1" applyProtection="1">
      <alignment horizontal="left" vertical="center" wrapText="1"/>
      <protection/>
    </xf>
    <xf numFmtId="49" fontId="4" fillId="7" borderId="45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51" xfId="0" applyNumberFormat="1" applyFont="1" applyFill="1" applyBorder="1" applyAlignment="1" applyProtection="1">
      <alignment horizontal="left"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4" fillId="2" borderId="47" xfId="0" applyFont="1" applyFill="1" applyBorder="1" applyAlignment="1" applyProtection="1">
      <alignment horizontal="center" vertical="center"/>
      <protection/>
    </xf>
    <xf numFmtId="0" fontId="4" fillId="2" borderId="45" xfId="0" applyFont="1" applyFill="1" applyBorder="1" applyAlignment="1" applyProtection="1">
      <alignment horizontal="center" vertical="center"/>
      <protection/>
    </xf>
    <xf numFmtId="0" fontId="4" fillId="2" borderId="46" xfId="0" applyFont="1" applyFill="1" applyBorder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0" fontId="4" fillId="2" borderId="47" xfId="0" applyFont="1" applyFill="1" applyBorder="1" applyAlignment="1" applyProtection="1">
      <alignment horizontal="center" vertical="center" wrapText="1"/>
      <protection/>
    </xf>
    <xf numFmtId="0" fontId="4" fillId="2" borderId="45" xfId="0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29" xfId="0" applyFont="1" applyFill="1" applyBorder="1" applyAlignment="1" applyProtection="1">
      <alignment horizontal="left" vertical="center" wrapText="1"/>
      <protection locked="0"/>
    </xf>
    <xf numFmtId="0" fontId="2" fillId="6" borderId="30" xfId="0" applyFont="1" applyFill="1" applyBorder="1" applyAlignment="1" applyProtection="1">
      <alignment horizontal="left" vertical="center" wrapText="1"/>
      <protection locked="0"/>
    </xf>
    <xf numFmtId="0" fontId="2" fillId="6" borderId="3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6" xfId="0" applyFont="1" applyBorder="1" applyAlignment="1" applyProtection="1">
      <alignment vertical="center" wrapText="1"/>
      <protection/>
    </xf>
    <xf numFmtId="0" fontId="2" fillId="5" borderId="47" xfId="0" applyFont="1" applyFill="1" applyBorder="1" applyAlignment="1" applyProtection="1">
      <alignment horizontal="center" vertical="center" wrapText="1"/>
      <protection/>
    </xf>
    <xf numFmtId="0" fontId="2" fillId="5" borderId="45" xfId="0" applyFont="1" applyFill="1" applyBorder="1" applyAlignment="1" applyProtection="1">
      <alignment horizontal="center" vertical="center" wrapText="1"/>
      <protection/>
    </xf>
    <xf numFmtId="0" fontId="2" fillId="5" borderId="46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57" xfId="0" applyFont="1" applyBorder="1" applyAlignment="1" applyProtection="1">
      <alignment vertical="center" wrapText="1"/>
      <protection/>
    </xf>
    <xf numFmtId="0" fontId="11" fillId="0" borderId="58" xfId="0" applyFont="1" applyBorder="1" applyAlignment="1" applyProtection="1">
      <alignment wrapText="1"/>
      <protection/>
    </xf>
    <xf numFmtId="0" fontId="11" fillId="0" borderId="59" xfId="0" applyFont="1" applyBorder="1" applyAlignment="1" applyProtection="1">
      <alignment wrapText="1"/>
      <protection/>
    </xf>
    <xf numFmtId="0" fontId="11" fillId="0" borderId="60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workbookViewId="0" topLeftCell="A1">
      <selection activeCell="B8" sqref="B8:G9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5.75" thickBot="1">
      <c r="A1" s="57"/>
      <c r="B1" s="204" t="s">
        <v>55</v>
      </c>
      <c r="C1" s="205"/>
      <c r="D1" s="205"/>
      <c r="E1" s="205"/>
      <c r="F1" s="205"/>
      <c r="G1" s="205"/>
      <c r="H1" s="205"/>
      <c r="I1" s="205"/>
      <c r="J1" s="205"/>
      <c r="K1" s="206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238" t="s">
        <v>32</v>
      </c>
      <c r="C3" s="239"/>
      <c r="D3" s="239"/>
      <c r="E3" s="239"/>
      <c r="F3" s="239"/>
      <c r="G3" s="240"/>
      <c r="H3" s="7" t="s">
        <v>0</v>
      </c>
      <c r="I3" s="8" t="s">
        <v>1</v>
      </c>
      <c r="J3" s="9" t="s">
        <v>2</v>
      </c>
      <c r="K3" s="8" t="s">
        <v>3</v>
      </c>
      <c r="L3" s="8" t="s">
        <v>19</v>
      </c>
      <c r="M3" s="8" t="s">
        <v>4</v>
      </c>
    </row>
    <row r="4" spans="1:13" ht="12.75" customHeight="1">
      <c r="A4" s="72" t="s">
        <v>5</v>
      </c>
      <c r="B4" s="114" t="s">
        <v>50</v>
      </c>
      <c r="C4" s="115"/>
      <c r="D4" s="115"/>
      <c r="E4" s="115"/>
      <c r="F4" s="115"/>
      <c r="G4" s="116"/>
      <c r="H4" s="237">
        <v>1</v>
      </c>
      <c r="I4" s="153"/>
      <c r="J4" s="141"/>
      <c r="K4" s="200">
        <f>H4*I4</f>
        <v>0</v>
      </c>
      <c r="L4" s="202">
        <f>H4*(I4*J4/100)</f>
        <v>0</v>
      </c>
      <c r="M4" s="233">
        <f>IF(J4&gt;0,H4*I4*(J4/100+1),IF(I4&gt;0,"Zadejte DPH",0))</f>
        <v>0</v>
      </c>
    </row>
    <row r="5" spans="1:13" ht="14.25" customHeight="1">
      <c r="A5" s="73"/>
      <c r="B5" s="117"/>
      <c r="C5" s="118"/>
      <c r="D5" s="118"/>
      <c r="E5" s="118"/>
      <c r="F5" s="118"/>
      <c r="G5" s="119"/>
      <c r="H5" s="216"/>
      <c r="I5" s="154"/>
      <c r="J5" s="142"/>
      <c r="K5" s="201"/>
      <c r="L5" s="203"/>
      <c r="M5" s="113"/>
    </row>
    <row r="6" spans="1:13" ht="12.75" customHeight="1">
      <c r="A6" s="73"/>
      <c r="B6" s="138" t="s">
        <v>51</v>
      </c>
      <c r="C6" s="139"/>
      <c r="D6" s="139"/>
      <c r="E6" s="139"/>
      <c r="F6" s="139"/>
      <c r="G6" s="152"/>
      <c r="H6" s="102">
        <v>1</v>
      </c>
      <c r="I6" s="104"/>
      <c r="J6" s="106"/>
      <c r="K6" s="108">
        <f aca="true" t="shared" si="0" ref="K6:K8">H6*I6</f>
        <v>0</v>
      </c>
      <c r="L6" s="110">
        <f aca="true" t="shared" si="1" ref="L6:L8">H6*(I6*J6/100)</f>
        <v>0</v>
      </c>
      <c r="M6" s="112">
        <f aca="true" t="shared" si="2" ref="M6">IF(J6&gt;0,H6*I6*(J6/100+1),IF(I6&gt;0,"Zadejte DPH",0))</f>
        <v>0</v>
      </c>
    </row>
    <row r="7" spans="1:13" ht="12.75" customHeight="1">
      <c r="A7" s="73"/>
      <c r="B7" s="138"/>
      <c r="C7" s="139"/>
      <c r="D7" s="139"/>
      <c r="E7" s="139"/>
      <c r="F7" s="139"/>
      <c r="G7" s="152"/>
      <c r="H7" s="103"/>
      <c r="I7" s="105"/>
      <c r="J7" s="107"/>
      <c r="K7" s="109"/>
      <c r="L7" s="111"/>
      <c r="M7" s="113"/>
    </row>
    <row r="8" spans="1:13" ht="12.75" customHeight="1">
      <c r="A8" s="73"/>
      <c r="B8" s="138" t="s">
        <v>52</v>
      </c>
      <c r="C8" s="139"/>
      <c r="D8" s="139"/>
      <c r="E8" s="139"/>
      <c r="F8" s="139"/>
      <c r="G8" s="152"/>
      <c r="H8" s="102">
        <v>1</v>
      </c>
      <c r="I8" s="104"/>
      <c r="J8" s="106"/>
      <c r="K8" s="108">
        <f t="shared" si="0"/>
        <v>0</v>
      </c>
      <c r="L8" s="110">
        <f t="shared" si="1"/>
        <v>0</v>
      </c>
      <c r="M8" s="112">
        <f aca="true" t="shared" si="3" ref="M8">IF(J8&gt;0,H8*I8*(J8/100+1),IF(I8&gt;0,"Zadejte DPH",0))</f>
        <v>0</v>
      </c>
    </row>
    <row r="9" spans="1:13" ht="12.75" customHeight="1">
      <c r="A9" s="73"/>
      <c r="B9" s="138"/>
      <c r="C9" s="139"/>
      <c r="D9" s="139"/>
      <c r="E9" s="139"/>
      <c r="F9" s="139"/>
      <c r="G9" s="152"/>
      <c r="H9" s="103"/>
      <c r="I9" s="105"/>
      <c r="J9" s="107"/>
      <c r="K9" s="109"/>
      <c r="L9" s="111"/>
      <c r="M9" s="113"/>
    </row>
    <row r="10" spans="1:13" ht="12.75" customHeight="1">
      <c r="A10" s="73"/>
      <c r="B10" s="120" t="s">
        <v>53</v>
      </c>
      <c r="C10" s="121"/>
      <c r="D10" s="121"/>
      <c r="E10" s="121"/>
      <c r="F10" s="121"/>
      <c r="G10" s="122"/>
      <c r="H10" s="216">
        <v>1</v>
      </c>
      <c r="I10" s="154"/>
      <c r="J10" s="142"/>
      <c r="K10" s="201">
        <f aca="true" t="shared" si="4" ref="K10">H10*I10</f>
        <v>0</v>
      </c>
      <c r="L10" s="203">
        <f aca="true" t="shared" si="5" ref="L10">H10*(I10*J10/100)</f>
        <v>0</v>
      </c>
      <c r="M10" s="112">
        <f aca="true" t="shared" si="6" ref="M10">IF(J10&gt;0,H10*I10*(J10/100+1),IF(I10&gt;0,"Zadejte DPH",0))</f>
        <v>0</v>
      </c>
    </row>
    <row r="11" spans="1:13" ht="12.75" customHeight="1">
      <c r="A11" s="73"/>
      <c r="B11" s="123"/>
      <c r="C11" s="124"/>
      <c r="D11" s="124"/>
      <c r="E11" s="124"/>
      <c r="F11" s="124"/>
      <c r="G11" s="125"/>
      <c r="H11" s="216"/>
      <c r="I11" s="154"/>
      <c r="J11" s="142"/>
      <c r="K11" s="201"/>
      <c r="L11" s="203"/>
      <c r="M11" s="113"/>
    </row>
    <row r="12" spans="1:13" ht="12.75" customHeight="1">
      <c r="A12" s="73"/>
      <c r="B12" s="120" t="s">
        <v>54</v>
      </c>
      <c r="C12" s="121"/>
      <c r="D12" s="121"/>
      <c r="E12" s="121"/>
      <c r="F12" s="121"/>
      <c r="G12" s="122"/>
      <c r="H12" s="216">
        <v>1</v>
      </c>
      <c r="I12" s="154"/>
      <c r="J12" s="142"/>
      <c r="K12" s="201">
        <f aca="true" t="shared" si="7" ref="K12">H12*I12</f>
        <v>0</v>
      </c>
      <c r="L12" s="203">
        <f aca="true" t="shared" si="8" ref="L12">H12*(I12*J12/100)</f>
        <v>0</v>
      </c>
      <c r="M12" s="112">
        <f aca="true" t="shared" si="9" ref="M12">IF(J12&gt;0,H12*I12*(J12/100+1),IF(I12&gt;0,"Zadejte DPH",0))</f>
        <v>0</v>
      </c>
    </row>
    <row r="13" spans="1:13" ht="12.75" customHeight="1" thickBot="1">
      <c r="A13" s="74"/>
      <c r="B13" s="126"/>
      <c r="C13" s="127"/>
      <c r="D13" s="127"/>
      <c r="E13" s="127"/>
      <c r="F13" s="127"/>
      <c r="G13" s="128"/>
      <c r="H13" s="217"/>
      <c r="I13" s="218"/>
      <c r="J13" s="219"/>
      <c r="K13" s="220"/>
      <c r="L13" s="221"/>
      <c r="M13" s="222"/>
    </row>
    <row r="14" spans="1:13" ht="15" customHeight="1" thickBot="1">
      <c r="A14" s="10"/>
      <c r="B14" s="11"/>
      <c r="C14" s="11"/>
      <c r="D14" s="129" t="s">
        <v>33</v>
      </c>
      <c r="E14" s="130"/>
      <c r="F14" s="130"/>
      <c r="G14" s="130"/>
      <c r="H14" s="130"/>
      <c r="I14" s="130"/>
      <c r="J14" s="131"/>
      <c r="K14" s="26">
        <f>SUM(K4:K13)</f>
        <v>0</v>
      </c>
      <c r="L14" s="27">
        <f>SUM(L4:L13)</f>
        <v>0</v>
      </c>
      <c r="M14" s="28">
        <f>SUM(M4:M13)</f>
        <v>0</v>
      </c>
    </row>
    <row r="15" spans="1:13" ht="12" customHeight="1" thickBot="1">
      <c r="A15" s="10"/>
      <c r="B15" s="11"/>
      <c r="C15" s="11"/>
      <c r="D15" s="11"/>
      <c r="E15" s="11"/>
      <c r="F15" s="12"/>
      <c r="G15" s="12"/>
      <c r="H15" s="12"/>
      <c r="K15" s="14"/>
      <c r="L15" s="15"/>
      <c r="M15" s="16"/>
    </row>
    <row r="16" spans="1:13" ht="57.75" customHeight="1" thickBot="1">
      <c r="A16" s="10"/>
      <c r="B16" s="246" t="s">
        <v>41</v>
      </c>
      <c r="C16" s="247"/>
      <c r="D16" s="247"/>
      <c r="E16" s="247"/>
      <c r="F16" s="247"/>
      <c r="G16" s="248"/>
      <c r="H16" s="8" t="s">
        <v>24</v>
      </c>
      <c r="I16" s="7" t="s">
        <v>6</v>
      </c>
      <c r="J16" s="9" t="s">
        <v>2</v>
      </c>
      <c r="K16" s="8" t="s">
        <v>3</v>
      </c>
      <c r="L16" s="8" t="s">
        <v>19</v>
      </c>
      <c r="M16" s="8" t="s">
        <v>4</v>
      </c>
    </row>
    <row r="17" spans="1:13" ht="14.25" customHeight="1">
      <c r="A17" s="290" t="s">
        <v>7</v>
      </c>
      <c r="B17" s="143"/>
      <c r="C17" s="132" t="s">
        <v>8</v>
      </c>
      <c r="D17" s="133"/>
      <c r="E17" s="133"/>
      <c r="F17" s="133"/>
      <c r="G17" s="134"/>
      <c r="H17" s="35"/>
      <c r="I17" s="36"/>
      <c r="J17" s="58"/>
      <c r="K17" s="65">
        <f>H17*I17</f>
        <v>0</v>
      </c>
      <c r="L17" s="29">
        <f>H17*(I17*J17/100)</f>
        <v>0</v>
      </c>
      <c r="M17" s="30">
        <f>IF(J17&gt;0,H17*I17*(J17/100+1),IF(I17&gt;0,"Zadejte DPH",0))</f>
        <v>0</v>
      </c>
    </row>
    <row r="18" spans="1:13" ht="28.5" customHeight="1">
      <c r="A18" s="291"/>
      <c r="B18" s="144"/>
      <c r="C18" s="135" t="s">
        <v>49</v>
      </c>
      <c r="D18" s="136"/>
      <c r="E18" s="136"/>
      <c r="F18" s="136"/>
      <c r="G18" s="137"/>
      <c r="H18" s="37"/>
      <c r="I18" s="38"/>
      <c r="J18" s="59"/>
      <c r="K18" s="66">
        <f aca="true" t="shared" si="10" ref="K18:K19">H18*I18</f>
        <v>0</v>
      </c>
      <c r="L18" s="31">
        <f aca="true" t="shared" si="11" ref="L18:L19">H18*(I18*J18/100)</f>
        <v>0</v>
      </c>
      <c r="M18" s="32">
        <f aca="true" t="shared" si="12" ref="M18:M19">IF(J18&gt;0,H18*I18*(J18/100+1),IF(I18&gt;0,"Zadejte DPH",0))</f>
        <v>0</v>
      </c>
    </row>
    <row r="19" spans="1:13" ht="14.25" customHeight="1" thickBot="1">
      <c r="A19" s="291"/>
      <c r="B19" s="144"/>
      <c r="C19" s="138" t="s">
        <v>9</v>
      </c>
      <c r="D19" s="139"/>
      <c r="E19" s="139"/>
      <c r="F19" s="139"/>
      <c r="G19" s="140"/>
      <c r="H19" s="37"/>
      <c r="I19" s="38"/>
      <c r="J19" s="59"/>
      <c r="K19" s="66">
        <f t="shared" si="10"/>
        <v>0</v>
      </c>
      <c r="L19" s="31">
        <f t="shared" si="11"/>
        <v>0</v>
      </c>
      <c r="M19" s="32">
        <f t="shared" si="12"/>
        <v>0</v>
      </c>
    </row>
    <row r="20" spans="1:13" ht="14.25" customHeight="1" thickBot="1">
      <c r="A20" s="291"/>
      <c r="B20" s="144"/>
      <c r="C20" s="228"/>
      <c r="D20" s="229"/>
      <c r="E20" s="229"/>
      <c r="F20" s="229"/>
      <c r="G20" s="229"/>
      <c r="H20" s="230"/>
      <c r="I20" s="230"/>
      <c r="J20" s="230"/>
      <c r="K20" s="231"/>
      <c r="L20" s="231"/>
      <c r="M20" s="232"/>
    </row>
    <row r="21" spans="1:13" ht="14.25" customHeight="1">
      <c r="A21" s="291"/>
      <c r="B21" s="144"/>
      <c r="C21" s="146"/>
      <c r="D21" s="147"/>
      <c r="E21" s="147"/>
      <c r="F21" s="147"/>
      <c r="G21" s="148"/>
      <c r="H21" s="56"/>
      <c r="I21" s="36"/>
      <c r="J21" s="60"/>
      <c r="K21" s="71">
        <f>H21*I21</f>
        <v>0</v>
      </c>
      <c r="L21" s="29">
        <f>H21*(I21*J21/100)</f>
        <v>0</v>
      </c>
      <c r="M21" s="30">
        <f>IF(J21&gt;0,H21*I21*(J21/100+1),IF(I21&gt;0,"Zadejte DPH",0))</f>
        <v>0</v>
      </c>
    </row>
    <row r="22" spans="1:13" ht="14.25" customHeight="1">
      <c r="A22" s="291"/>
      <c r="B22" s="144"/>
      <c r="C22" s="149"/>
      <c r="D22" s="150"/>
      <c r="E22" s="150"/>
      <c r="F22" s="150"/>
      <c r="G22" s="151"/>
      <c r="H22" s="42"/>
      <c r="I22" s="38"/>
      <c r="J22" s="61"/>
      <c r="K22" s="43">
        <f aca="true" t="shared" si="13" ref="K22:K23">H22*I22</f>
        <v>0</v>
      </c>
      <c r="L22" s="31">
        <f aca="true" t="shared" si="14" ref="L22:L23">H22*(I22*J22/100)</f>
        <v>0</v>
      </c>
      <c r="M22" s="32">
        <f aca="true" t="shared" si="15" ref="M22:M23">IF(J22&gt;0,H22*I22*(J22/100+1),IF(I22&gt;0,"Zadejte DPH",0))</f>
        <v>0</v>
      </c>
    </row>
    <row r="23" spans="1:13" ht="14.25" customHeight="1" thickBot="1">
      <c r="A23" s="292"/>
      <c r="B23" s="145"/>
      <c r="C23" s="225"/>
      <c r="D23" s="226"/>
      <c r="E23" s="226"/>
      <c r="F23" s="226"/>
      <c r="G23" s="227"/>
      <c r="H23" s="39"/>
      <c r="I23" s="40"/>
      <c r="J23" s="62"/>
      <c r="K23" s="67">
        <f t="shared" si="13"/>
        <v>0</v>
      </c>
      <c r="L23" s="46">
        <f t="shared" si="14"/>
        <v>0</v>
      </c>
      <c r="M23" s="47">
        <f t="shared" si="15"/>
        <v>0</v>
      </c>
    </row>
    <row r="24" spans="1:13" ht="15" customHeight="1" thickBot="1">
      <c r="A24" s="11"/>
      <c r="B24" s="17"/>
      <c r="C24" s="17"/>
      <c r="D24" s="213" t="s">
        <v>22</v>
      </c>
      <c r="E24" s="214"/>
      <c r="F24" s="214"/>
      <c r="G24" s="214"/>
      <c r="H24" s="214"/>
      <c r="I24" s="214"/>
      <c r="J24" s="215"/>
      <c r="K24" s="33">
        <f>SUM(K17:K23)</f>
        <v>0</v>
      </c>
      <c r="L24" s="45">
        <f>SUM(L17:L23)</f>
        <v>0</v>
      </c>
      <c r="M24" s="26">
        <f>SUM(M17:M23)</f>
        <v>0</v>
      </c>
    </row>
    <row r="25" spans="1:13" ht="12" customHeight="1" thickBot="1">
      <c r="A25" s="11"/>
      <c r="B25" s="18"/>
      <c r="C25" s="18"/>
      <c r="D25" s="19"/>
      <c r="E25" s="19"/>
      <c r="F25" s="19"/>
      <c r="G25" s="19"/>
      <c r="H25" s="19"/>
      <c r="I25" s="19"/>
      <c r="J25" s="19"/>
      <c r="K25" s="20"/>
      <c r="L25" s="21"/>
      <c r="M25" s="21"/>
    </row>
    <row r="26" spans="2:13" ht="17.25" customHeight="1" thickBot="1">
      <c r="B26" s="281" t="s">
        <v>35</v>
      </c>
      <c r="C26" s="282"/>
      <c r="D26" s="282"/>
      <c r="E26" s="282"/>
      <c r="F26" s="282"/>
      <c r="G26" s="282"/>
      <c r="H26" s="282"/>
      <c r="I26" s="282"/>
      <c r="J26" s="283"/>
      <c r="K26" s="34">
        <f>SUM(_xlfn.IFERROR(K14,0),_xlfn.IFERROR(K24,0),_xlfn.IFERROR(#REF!,0),_xlfn.IFERROR(#REF!,0))</f>
        <v>0</v>
      </c>
      <c r="L26" s="34">
        <f>SUM(_xlfn.IFERROR(L14,0),_xlfn.IFERROR(L24,0),_xlfn.IFERROR(#REF!,0),_xlfn.IFERROR(#REF!,0))</f>
        <v>0</v>
      </c>
      <c r="M26" s="34">
        <f>SUM(_xlfn.IFERROR(M14,0),_xlfn.IFERROR(M24,0),_xlfn.IFERROR(#REF!,0),_xlfn.IFERROR(#REF!,0))</f>
        <v>0</v>
      </c>
    </row>
    <row r="27" spans="2:6" ht="15.75" thickBot="1">
      <c r="B27" s="223" t="s">
        <v>10</v>
      </c>
      <c r="C27" s="223"/>
      <c r="D27" s="223"/>
      <c r="E27" s="23"/>
      <c r="F27" s="23"/>
    </row>
    <row r="28" spans="1:13" ht="36.75" customHeight="1" thickBot="1">
      <c r="A28" s="195" t="s">
        <v>11</v>
      </c>
      <c r="B28" s="169" t="s">
        <v>12</v>
      </c>
      <c r="C28" s="170"/>
      <c r="D28" s="171"/>
      <c r="E28" s="48" t="s">
        <v>25</v>
      </c>
      <c r="F28" s="49" t="s">
        <v>2</v>
      </c>
      <c r="G28" s="224" t="s">
        <v>19</v>
      </c>
      <c r="H28" s="224"/>
      <c r="I28" s="50" t="s">
        <v>26</v>
      </c>
      <c r="K28" s="44"/>
      <c r="L28" s="44"/>
      <c r="M28" s="44"/>
    </row>
    <row r="29" spans="1:13" ht="24.95" customHeight="1" thickBot="1">
      <c r="A29" s="196"/>
      <c r="B29" s="278" t="s">
        <v>29</v>
      </c>
      <c r="C29" s="279"/>
      <c r="D29" s="280"/>
      <c r="E29" s="51"/>
      <c r="F29" s="63"/>
      <c r="G29" s="181">
        <f>I29-E29</f>
        <v>0</v>
      </c>
      <c r="H29" s="181"/>
      <c r="I29" s="52">
        <f>E29*(F29/100+1)</f>
        <v>0</v>
      </c>
      <c r="K29" s="44"/>
      <c r="L29" s="44"/>
      <c r="M29" s="44"/>
    </row>
    <row r="30" spans="1:13" ht="24.95" customHeight="1">
      <c r="A30" s="196"/>
      <c r="B30" s="191" t="s">
        <v>28</v>
      </c>
      <c r="C30" s="186" t="s">
        <v>27</v>
      </c>
      <c r="D30" s="190"/>
      <c r="E30" s="53"/>
      <c r="F30" s="64"/>
      <c r="G30" s="182">
        <f>I30-E30</f>
        <v>0</v>
      </c>
      <c r="H30" s="182"/>
      <c r="I30" s="54">
        <f>E30*(F30/100+1)</f>
        <v>0</v>
      </c>
      <c r="K30" s="44"/>
      <c r="L30" s="44"/>
      <c r="M30" s="44"/>
    </row>
    <row r="31" spans="1:13" ht="24.95" customHeight="1" thickBot="1">
      <c r="A31" s="196"/>
      <c r="B31" s="192"/>
      <c r="C31" s="193" t="s">
        <v>23</v>
      </c>
      <c r="D31" s="194"/>
      <c r="E31" s="53"/>
      <c r="F31" s="64"/>
      <c r="G31" s="182">
        <f aca="true" t="shared" si="16" ref="G31:G34">I31-E31</f>
        <v>0</v>
      </c>
      <c r="H31" s="182"/>
      <c r="I31" s="54">
        <f aca="true" t="shared" si="17" ref="I31:I34">E31*(F31/100+1)</f>
        <v>0</v>
      </c>
      <c r="K31" s="44"/>
      <c r="L31" s="44"/>
      <c r="M31" s="44"/>
    </row>
    <row r="32" spans="1:13" ht="24.95" customHeight="1" thickBot="1">
      <c r="A32" s="196"/>
      <c r="B32" s="183" t="s">
        <v>30</v>
      </c>
      <c r="C32" s="186" t="s">
        <v>31</v>
      </c>
      <c r="D32" s="187"/>
      <c r="E32" s="41"/>
      <c r="F32" s="64"/>
      <c r="G32" s="182">
        <f>I32-E32</f>
        <v>0</v>
      </c>
      <c r="H32" s="182"/>
      <c r="I32" s="54">
        <f>E32*(F32/100+1)</f>
        <v>0</v>
      </c>
      <c r="K32" s="172" t="s">
        <v>34</v>
      </c>
      <c r="L32" s="173"/>
      <c r="M32" s="174"/>
    </row>
    <row r="33" spans="1:13" ht="24.95" customHeight="1">
      <c r="A33" s="196"/>
      <c r="B33" s="184"/>
      <c r="C33" s="198" t="s">
        <v>27</v>
      </c>
      <c r="D33" s="199"/>
      <c r="E33" s="41"/>
      <c r="F33" s="64"/>
      <c r="G33" s="182">
        <f>I33-E33</f>
        <v>0</v>
      </c>
      <c r="H33" s="182"/>
      <c r="I33" s="54">
        <f>E33*(F33/100+1)</f>
        <v>0</v>
      </c>
      <c r="K33" s="175" t="s">
        <v>48</v>
      </c>
      <c r="L33" s="176"/>
      <c r="M33" s="177"/>
    </row>
    <row r="34" spans="1:13" ht="24.95" customHeight="1" thickBot="1">
      <c r="A34" s="196"/>
      <c r="B34" s="185"/>
      <c r="C34" s="188" t="s">
        <v>23</v>
      </c>
      <c r="D34" s="189"/>
      <c r="E34" s="41"/>
      <c r="F34" s="64"/>
      <c r="G34" s="182">
        <f t="shared" si="16"/>
        <v>0</v>
      </c>
      <c r="H34" s="182"/>
      <c r="I34" s="54">
        <f t="shared" si="17"/>
        <v>0</v>
      </c>
      <c r="K34" s="178"/>
      <c r="L34" s="179"/>
      <c r="M34" s="180"/>
    </row>
    <row r="35" spans="1:13" ht="24.95" customHeight="1" thickBot="1">
      <c r="A35" s="196"/>
      <c r="B35" s="284" t="s">
        <v>13</v>
      </c>
      <c r="C35" s="285"/>
      <c r="D35" s="286"/>
      <c r="E35" s="234"/>
      <c r="F35" s="235"/>
      <c r="G35" s="235"/>
      <c r="H35" s="235"/>
      <c r="I35" s="236"/>
      <c r="K35" s="44"/>
      <c r="L35" s="44"/>
      <c r="M35" s="44"/>
    </row>
    <row r="36" spans="1:13" ht="15.75" customHeight="1" thickBot="1">
      <c r="A36" s="197"/>
      <c r="B36" s="287" t="s">
        <v>14</v>
      </c>
      <c r="C36" s="288"/>
      <c r="D36" s="289"/>
      <c r="E36" s="293"/>
      <c r="F36" s="294"/>
      <c r="G36" s="294"/>
      <c r="H36" s="294"/>
      <c r="I36" s="295"/>
      <c r="K36" s="44"/>
      <c r="L36" s="44"/>
      <c r="M36" s="44"/>
    </row>
    <row r="37" spans="1:8" ht="12" customHeight="1" thickBot="1">
      <c r="A37" s="10"/>
      <c r="B37" s="24"/>
      <c r="C37" s="24"/>
      <c r="D37" s="24"/>
      <c r="E37" s="12"/>
      <c r="F37" s="12"/>
      <c r="G37" s="12"/>
      <c r="H37" s="25"/>
    </row>
    <row r="38" spans="1:13" ht="15" customHeight="1">
      <c r="A38" s="252" t="s">
        <v>39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4"/>
    </row>
    <row r="39" spans="1:13" ht="15" customHeight="1">
      <c r="A39" s="207" t="s">
        <v>40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9"/>
    </row>
    <row r="40" spans="1:13" ht="15" customHeight="1" thickBot="1">
      <c r="A40" s="210" t="s">
        <v>20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2"/>
    </row>
    <row r="41" ht="12" customHeight="1" thickBot="1"/>
    <row r="42" spans="1:10" ht="15" customHeight="1">
      <c r="A42" s="272" t="s">
        <v>42</v>
      </c>
      <c r="B42" s="273"/>
      <c r="C42" s="273"/>
      <c r="D42" s="273"/>
      <c r="E42" s="273"/>
      <c r="F42" s="273"/>
      <c r="G42" s="273"/>
      <c r="H42" s="273"/>
      <c r="I42" s="273"/>
      <c r="J42" s="274"/>
    </row>
    <row r="43" spans="1:10" ht="15" customHeight="1" thickBot="1">
      <c r="A43" s="275" t="s">
        <v>43</v>
      </c>
      <c r="B43" s="276"/>
      <c r="C43" s="276"/>
      <c r="D43" s="276"/>
      <c r="E43" s="276"/>
      <c r="F43" s="276"/>
      <c r="G43" s="276"/>
      <c r="H43" s="276"/>
      <c r="I43" s="276"/>
      <c r="J43" s="277"/>
    </row>
    <row r="44" ht="12" customHeight="1" thickBot="1"/>
    <row r="45" spans="1:13" ht="15.75" thickBot="1">
      <c r="A45" s="161" t="s">
        <v>15</v>
      </c>
      <c r="B45" s="162"/>
      <c r="C45" s="162"/>
      <c r="D45" s="155"/>
      <c r="E45" s="156"/>
      <c r="F45" s="156"/>
      <c r="G45" s="157"/>
      <c r="I45" s="167" t="s">
        <v>16</v>
      </c>
      <c r="J45" s="168"/>
      <c r="K45" s="165"/>
      <c r="L45" s="165"/>
      <c r="M45" s="166"/>
    </row>
    <row r="46" spans="1:13" ht="15.75" thickBot="1">
      <c r="A46" s="163"/>
      <c r="B46" s="164"/>
      <c r="C46" s="164"/>
      <c r="D46" s="158"/>
      <c r="E46" s="159"/>
      <c r="F46" s="159"/>
      <c r="G46" s="160"/>
      <c r="I46" s="255" t="s">
        <v>21</v>
      </c>
      <c r="J46" s="256"/>
      <c r="K46" s="165"/>
      <c r="L46" s="165"/>
      <c r="M46" s="166"/>
    </row>
    <row r="47" spans="1:13" ht="15" customHeight="1">
      <c r="A47" s="78" t="s">
        <v>17</v>
      </c>
      <c r="B47" s="79"/>
      <c r="C47" s="80"/>
      <c r="D47" s="89"/>
      <c r="E47" s="90"/>
      <c r="F47" s="90"/>
      <c r="G47" s="91"/>
      <c r="I47" s="87" t="s">
        <v>17</v>
      </c>
      <c r="J47" s="88"/>
      <c r="K47" s="249"/>
      <c r="L47" s="250"/>
      <c r="M47" s="251"/>
    </row>
    <row r="48" spans="1:13" ht="15">
      <c r="A48" s="95"/>
      <c r="B48" s="96"/>
      <c r="C48" s="97"/>
      <c r="D48" s="263"/>
      <c r="E48" s="264"/>
      <c r="F48" s="264"/>
      <c r="G48" s="265"/>
      <c r="I48" s="83"/>
      <c r="J48" s="84"/>
      <c r="K48" s="99"/>
      <c r="L48" s="100"/>
      <c r="M48" s="101"/>
    </row>
    <row r="49" spans="1:13" ht="15">
      <c r="A49" s="95"/>
      <c r="B49" s="96"/>
      <c r="C49" s="97"/>
      <c r="D49" s="263"/>
      <c r="E49" s="264"/>
      <c r="F49" s="264"/>
      <c r="G49" s="265"/>
      <c r="I49" s="85"/>
      <c r="J49" s="86"/>
      <c r="K49" s="99"/>
      <c r="L49" s="100"/>
      <c r="M49" s="101"/>
    </row>
    <row r="50" spans="1:13" ht="15" customHeight="1">
      <c r="A50" s="81" t="s">
        <v>36</v>
      </c>
      <c r="B50" s="98"/>
      <c r="C50" s="82"/>
      <c r="D50" s="269"/>
      <c r="E50" s="270"/>
      <c r="F50" s="270"/>
      <c r="G50" s="271"/>
      <c r="I50" s="81" t="s">
        <v>36</v>
      </c>
      <c r="J50" s="82"/>
      <c r="K50" s="75"/>
      <c r="L50" s="76"/>
      <c r="M50" s="77"/>
    </row>
    <row r="51" spans="1:13" ht="15" customHeight="1">
      <c r="A51" s="257" t="s">
        <v>37</v>
      </c>
      <c r="B51" s="258"/>
      <c r="C51" s="259"/>
      <c r="D51" s="92"/>
      <c r="E51" s="93"/>
      <c r="F51" s="93"/>
      <c r="G51" s="94"/>
      <c r="I51" s="81" t="s">
        <v>37</v>
      </c>
      <c r="J51" s="82"/>
      <c r="K51" s="99"/>
      <c r="L51" s="100"/>
      <c r="M51" s="101"/>
    </row>
    <row r="52" spans="1:13" ht="15" customHeight="1" thickBot="1">
      <c r="A52" s="260" t="s">
        <v>38</v>
      </c>
      <c r="B52" s="261"/>
      <c r="C52" s="262"/>
      <c r="D52" s="266"/>
      <c r="E52" s="267"/>
      <c r="F52" s="267"/>
      <c r="G52" s="268"/>
      <c r="I52" s="81" t="s">
        <v>38</v>
      </c>
      <c r="J52" s="82"/>
      <c r="K52" s="99"/>
      <c r="L52" s="100"/>
      <c r="M52" s="101"/>
    </row>
    <row r="53" spans="1:13" ht="33" customHeight="1" thickBot="1">
      <c r="A53" s="25"/>
      <c r="B53" s="25"/>
      <c r="C53" s="25"/>
      <c r="D53" s="55"/>
      <c r="E53" s="55"/>
      <c r="F53" s="55"/>
      <c r="G53" s="55"/>
      <c r="I53" s="244" t="s">
        <v>18</v>
      </c>
      <c r="J53" s="245"/>
      <c r="K53" s="241"/>
      <c r="L53" s="242"/>
      <c r="M53" s="243"/>
    </row>
    <row r="54" ht="12" customHeight="1"/>
  </sheetData>
  <sheetProtection algorithmName="SHA-512" hashValue="Q7Jdl72u9XP/q/50L6/B+0uiLN0FuvyzYhmk3tlJ2JG8LwppGWKh8GGe+cAX+Tdc37Rfz6ZhmZFIWkLF3FRbXg==" saltValue="jSPp8U4XOtZlxtmYGXP6fQ==" spinCount="100000" sheet="1" objects="1" scenarios="1"/>
  <mergeCells count="110">
    <mergeCell ref="K53:M53"/>
    <mergeCell ref="I53:J53"/>
    <mergeCell ref="B16:G16"/>
    <mergeCell ref="K47:M47"/>
    <mergeCell ref="A38:M38"/>
    <mergeCell ref="K46:M46"/>
    <mergeCell ref="I46:J46"/>
    <mergeCell ref="A51:C51"/>
    <mergeCell ref="A52:C52"/>
    <mergeCell ref="D49:G49"/>
    <mergeCell ref="D52:G52"/>
    <mergeCell ref="D48:G48"/>
    <mergeCell ref="K48:M48"/>
    <mergeCell ref="K49:M49"/>
    <mergeCell ref="D50:G50"/>
    <mergeCell ref="I50:J50"/>
    <mergeCell ref="A42:J42"/>
    <mergeCell ref="A43:J43"/>
    <mergeCell ref="B29:D29"/>
    <mergeCell ref="B26:J26"/>
    <mergeCell ref="B35:D35"/>
    <mergeCell ref="B36:D36"/>
    <mergeCell ref="A17:A23"/>
    <mergeCell ref="E36:I36"/>
    <mergeCell ref="K4:K5"/>
    <mergeCell ref="L4:L5"/>
    <mergeCell ref="B1:K1"/>
    <mergeCell ref="A39:M39"/>
    <mergeCell ref="A40:M40"/>
    <mergeCell ref="D24:J24"/>
    <mergeCell ref="H12:H13"/>
    <mergeCell ref="I12:I13"/>
    <mergeCell ref="J12:J13"/>
    <mergeCell ref="K10:K11"/>
    <mergeCell ref="L10:L11"/>
    <mergeCell ref="M10:M11"/>
    <mergeCell ref="K12:K13"/>
    <mergeCell ref="L12:L13"/>
    <mergeCell ref="M12:M13"/>
    <mergeCell ref="H10:H11"/>
    <mergeCell ref="B27:D27"/>
    <mergeCell ref="G28:H28"/>
    <mergeCell ref="C23:G23"/>
    <mergeCell ref="C20:M20"/>
    <mergeCell ref="M4:M5"/>
    <mergeCell ref="E35:I35"/>
    <mergeCell ref="H4:H5"/>
    <mergeCell ref="B3:G3"/>
    <mergeCell ref="D45:G46"/>
    <mergeCell ref="A45:C46"/>
    <mergeCell ref="K45:M45"/>
    <mergeCell ref="I45:J45"/>
    <mergeCell ref="B28:D28"/>
    <mergeCell ref="K32:M32"/>
    <mergeCell ref="K33:M34"/>
    <mergeCell ref="G29:H29"/>
    <mergeCell ref="G34:H34"/>
    <mergeCell ref="B32:B34"/>
    <mergeCell ref="C32:D32"/>
    <mergeCell ref="C34:D34"/>
    <mergeCell ref="G32:H32"/>
    <mergeCell ref="C30:D30"/>
    <mergeCell ref="B30:B31"/>
    <mergeCell ref="C31:D31"/>
    <mergeCell ref="G30:H30"/>
    <mergeCell ref="G31:H31"/>
    <mergeCell ref="A28:A36"/>
    <mergeCell ref="C33:D33"/>
    <mergeCell ref="G33:H33"/>
    <mergeCell ref="B4:G5"/>
    <mergeCell ref="B10:G11"/>
    <mergeCell ref="B12:G13"/>
    <mergeCell ref="D14:J14"/>
    <mergeCell ref="C17:G17"/>
    <mergeCell ref="C18:G18"/>
    <mergeCell ref="C19:G19"/>
    <mergeCell ref="J4:J5"/>
    <mergeCell ref="B17:B23"/>
    <mergeCell ref="C21:G21"/>
    <mergeCell ref="C22:G22"/>
    <mergeCell ref="B6:G7"/>
    <mergeCell ref="B8:G9"/>
    <mergeCell ref="H8:H9"/>
    <mergeCell ref="I4:I5"/>
    <mergeCell ref="I10:I11"/>
    <mergeCell ref="J10:J11"/>
    <mergeCell ref="A4:A13"/>
    <mergeCell ref="K50:M50"/>
    <mergeCell ref="A47:C47"/>
    <mergeCell ref="I51:J51"/>
    <mergeCell ref="I52:J52"/>
    <mergeCell ref="I48:J49"/>
    <mergeCell ref="I47:J47"/>
    <mergeCell ref="D47:G47"/>
    <mergeCell ref="D51:G51"/>
    <mergeCell ref="A48:C49"/>
    <mergeCell ref="A50:C50"/>
    <mergeCell ref="K51:M51"/>
    <mergeCell ref="K52:M52"/>
    <mergeCell ref="H6:H7"/>
    <mergeCell ref="I8:I9"/>
    <mergeCell ref="I6:I7"/>
    <mergeCell ref="J6:J7"/>
    <mergeCell ref="J8:J9"/>
    <mergeCell ref="K8:K9"/>
    <mergeCell ref="K6:K7"/>
    <mergeCell ref="L6:L7"/>
    <mergeCell ref="L8:L9"/>
    <mergeCell ref="M6:M7"/>
    <mergeCell ref="M8:M9"/>
  </mergeCells>
  <conditionalFormatting sqref="M4:M13">
    <cfRule type="containsText" priority="5" dxfId="0" operator="containsText" text="Zadejte DPH">
      <formula>NOT(ISERROR(SEARCH("Zadejte DPH",M4)))</formula>
    </cfRule>
    <cfRule type="cellIs" priority="6" dxfId="0" operator="equal">
      <formula>"Chybná DPH"</formula>
    </cfRule>
  </conditionalFormatting>
  <conditionalFormatting sqref="M17:M19">
    <cfRule type="containsText" priority="4" dxfId="0" operator="containsText" text="Zadejte DPH">
      <formula>NOT(ISERROR(SEARCH("Zadejte DPH",M17)))</formula>
    </cfRule>
  </conditionalFormatting>
  <conditionalFormatting sqref="M21:M23">
    <cfRule type="containsText" priority="3" dxfId="0" operator="containsText" text="Zadejte DPH">
      <formula>NOT(ISERROR(SEARCH("Zadejte DPH",M21)))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7:J19 J21:J23 F29:F34 J4:J6 J8 J10:J13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fitToHeight="1" fitToWidth="1" horizontalDpi="600" verticalDpi="600" orientation="portrait" paperSize="9" scale="68" r:id="rId1"/>
  <headerFooter>
    <oddFooter>&amp;L&amp;F&amp;RStránka &amp;P z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68" t="s">
        <v>44</v>
      </c>
      <c r="B1" s="69"/>
    </row>
    <row r="2" spans="1:2" ht="15">
      <c r="A2" s="69" t="s">
        <v>45</v>
      </c>
      <c r="B2" s="70">
        <v>21</v>
      </c>
    </row>
    <row r="3" spans="1:2" ht="15">
      <c r="A3" s="69" t="s">
        <v>46</v>
      </c>
      <c r="B3" s="70">
        <v>15</v>
      </c>
    </row>
    <row r="4" spans="1:2" ht="15">
      <c r="A4" s="69" t="s">
        <v>47</v>
      </c>
      <c r="B4" s="70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LLBkfxIqqPQ+jIfwB2fXrtfD15I4TNVqLGy6q+pBdeo=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ZKW6WHbuLRnCvl0rPRZH/DZ+lFUhENmVrvy3qjUGKC4=</DigestValue>
    </Reference>
  </SignedInfo>
  <SignatureValue>DCpUo2AbGJwMW32vqCAP8uxMgV9/99LZtZCVREAT02dBcsAj4LsxI00PX9pgfFrSgYuXT0D92MJg
1gYfPtSCQa+wP7STtVzcW5DzXmR1o+uehvkT9Sbvh6rXo76/bHsFmfXWGCVE8VuEsVZnNscioOe0
7GrN16Ka5YnRqmjafH/GjLEJtVqpB7DfUCn41ZkxIxCXCtwesRc3F8vFWFGYrkzYmrqftKbqcT5S
lS4p9rHZrUkFb8GgyaLBeFvmXLT9VQffLDX+zTrIZl8crzhnUkds+VDq971ZZGPdahQ+PmFkYzzl
PyRfkQCRVu2VBwpNo7sdNxkbjJSri3+QA5MwPw==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dPd81/xwvkutVLw1qLEfxanUu2xix05boGtKuZ355nU=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KU9V6+pNLp26nndNVMqzXebo3gFS0bje9/ZfCWyyae4=</DigestValue>
      </Reference>
      <Reference URI="/xl/sharedStrings.xml?ContentType=application/vnd.openxmlformats-officedocument.spreadsheetml.sharedStrings+xml">
        <DigestMethod Algorithm="http://www.w3.org/2001/04/xmlenc#sha256"/>
        <DigestValue>QQAGhrKG/awxi9hRkLKHDLC4GW0SE+QYLTiEgjbVvB8=</DigestValue>
      </Reference>
      <Reference URI="/xl/styles.xml?ContentType=application/vnd.openxmlformats-officedocument.spreadsheetml.styles+xml">
        <DigestMethod Algorithm="http://www.w3.org/2001/04/xmlenc#sha256"/>
        <DigestValue>7oqDVWNb1uFeEpwUeiZYRpOsH4j3QX/sz4Ysvh6FRRs=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xBMQuVv7VhFOJkq30xmeBiTR5jLzUdFl7bnx6E+WcE4=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NirOVyYEqYT5I+hbXNZcw7z3DYGovc1MCDXiMh1Hxok=</DigestValue>
      </Reference>
      <Reference URI="/xl/worksheets/sheet2.xml?ContentType=application/vnd.openxmlformats-officedocument.spreadsheetml.worksheet+xml">
        <DigestMethod Algorithm="http://www.w3.org/2001/04/xmlenc#sha256"/>
        <DigestValue>9IK113vaHCup4QEWTRy6rqUJfiO+XQO7gQBkPO8rHxs=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2020-11-10T12:03:05Z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2020-11-10T12:03:05Z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cp:lastPrinted>2020-10-29T10:37:16Z</cp:lastPrinted>
  <dcterms:created xsi:type="dcterms:W3CDTF">2019-09-24T11:59:36Z</dcterms:created>
  <dcterms:modified xsi:type="dcterms:W3CDTF">2020-11-10T12:02:26Z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