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<sst xmlns="http://schemas.openxmlformats.org/spreadsheetml/2006/main" count="68" uniqueCount="56">
  <si>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</si>
  <si>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</si>
  <si>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</si>
  <si>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</si>
  <si>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</si>
  <si>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</si>
  <si>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</si>
  <si>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</si>
  <si>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</si>
  <si>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</si>
  <si>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</si>
  <si>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</si>
  <si>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</si>
  <si>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</si>
  <si>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</si>
  <si>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</si>
  <si>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</si>
  <si>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</si>
  <si>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</si>
  <si>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</si>
  <si>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</si>
  <si>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</si>
  <si>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</si>
  <si>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</si>
  <si>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</si>
  <si>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</si>
  <si>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</si>
  <si>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</si>
  <si>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</si>
  <si>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</si>
  <si>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</si>
  <si>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</si>
  <si>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</si>
  <si>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</si>
  <si>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</si>
  <si>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</si>
  <si>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</si>
  <si>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</si>
  <si>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</si>
  <si>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</si>
  <si>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</si>
  <si>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</si>
  <si>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</si>
  <si>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</si>
  <si>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</si>
  <si>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</si>
  <si>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</si>
  <si>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</si>
  <si>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</si>
  <si>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</si>
  <si>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Specifický materiál, který se dle výrobce musí vyměnit v rámci BTK/PP</t>
  </si>
  <si>
    <t>Videoprocesor</t>
  </si>
  <si>
    <t>Zdroj studeného světla</t>
  </si>
  <si>
    <t>Videoprocesor včetně světelného zdroje</t>
  </si>
  <si>
    <t>Monitor</t>
  </si>
  <si>
    <t>Endoskopická věž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</si>
</sst>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/>
    <xf numFmtId="0" fontId="14" fillId="0" borderId="0" xfId="0" applyFont="1"/>
    <xf numFmtId="1" fontId="14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6" borderId="31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5" fillId="4" borderId="26" xfId="0" applyNumberFormat="1" applyFont="1" applyFill="1" applyBorder="1" applyAlignment="1" applyProtection="1">
      <alignment horizontal="right" vertical="center" wrapText="1"/>
      <protection/>
    </xf>
    <xf numFmtId="4" fontId="5" fillId="4" borderId="38" xfId="0" applyNumberFormat="1" applyFont="1" applyFill="1" applyBorder="1" applyAlignment="1" applyProtection="1">
      <alignment horizontal="right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1" fontId="6" fillId="6" borderId="39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11" fillId="0" borderId="4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45" xfId="0" applyFont="1" applyBorder="1" applyAlignment="1" applyProtection="1">
      <alignment vertical="center" wrapText="1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49" fontId="2" fillId="7" borderId="32" xfId="0" applyNumberFormat="1" applyFont="1" applyFill="1" applyBorder="1" applyAlignment="1" applyProtection="1">
      <alignment horizontal="left" vertical="center" wrapText="1"/>
      <protection/>
    </xf>
    <xf numFmtId="49" fontId="2" fillId="7" borderId="4" xfId="0" applyNumberFormat="1" applyFont="1" applyFill="1" applyBorder="1" applyAlignment="1" applyProtection="1">
      <alignment horizontal="left" vertical="center" wrapText="1"/>
      <protection/>
    </xf>
    <xf numFmtId="49" fontId="2" fillId="7" borderId="46" xfId="0" applyNumberFormat="1" applyFont="1" applyFill="1" applyBorder="1" applyAlignment="1" applyProtection="1">
      <alignment horizontal="left" vertical="center" wrapText="1"/>
      <protection/>
    </xf>
    <xf numFmtId="49" fontId="2" fillId="7" borderId="47" xfId="0" applyNumberFormat="1" applyFont="1" applyFill="1" applyBorder="1" applyAlignment="1" applyProtection="1">
      <alignment horizontal="left" vertical="center" wrapText="1"/>
      <protection/>
    </xf>
    <xf numFmtId="49" fontId="2" fillId="7" borderId="48" xfId="0" applyNumberFormat="1" applyFont="1" applyFill="1" applyBorder="1" applyAlignment="1" applyProtection="1">
      <alignment horizontal="left" vertical="center"/>
      <protection/>
    </xf>
    <xf numFmtId="49" fontId="2" fillId="7" borderId="49" xfId="0" applyNumberFormat="1" applyFont="1" applyFill="1" applyBorder="1" applyAlignment="1" applyProtection="1">
      <alignment horizontal="left" vertical="center"/>
      <protection/>
    </xf>
    <xf numFmtId="49" fontId="2" fillId="7" borderId="46" xfId="0" applyNumberFormat="1" applyFont="1" applyFill="1" applyBorder="1" applyAlignment="1" applyProtection="1">
      <alignment horizontal="left" vertical="center"/>
      <protection/>
    </xf>
    <xf numFmtId="49" fontId="2" fillId="7" borderId="47" xfId="0" applyNumberFormat="1" applyFont="1" applyFill="1" applyBorder="1" applyAlignment="1" applyProtection="1">
      <alignment horizontal="left" vertical="center"/>
      <protection/>
    </xf>
    <xf numFmtId="49" fontId="2" fillId="7" borderId="18" xfId="0" applyNumberFormat="1" applyFont="1" applyFill="1" applyBorder="1" applyAlignment="1" applyProtection="1">
      <alignment horizontal="left" vertical="center"/>
      <protection/>
    </xf>
    <xf numFmtId="49" fontId="2" fillId="7" borderId="1" xfId="0" applyNumberFormat="1" applyFont="1" applyFill="1" applyBorder="1" applyAlignment="1" applyProtection="1">
      <alignment horizontal="left" vertical="center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2" fillId="7" borderId="12" xfId="0" applyNumberFormat="1" applyFont="1" applyFill="1" applyBorder="1" applyAlignment="1" applyProtection="1">
      <alignment horizontal="left" vertical="center" wrapText="1"/>
      <protection/>
    </xf>
    <xf numFmtId="49" fontId="2" fillId="7" borderId="7" xfId="0" applyNumberFormat="1" applyFont="1" applyFill="1" applyBorder="1" applyAlignment="1" applyProtection="1">
      <alignment horizontal="left" vertical="center" wrapText="1"/>
      <protection/>
    </xf>
    <xf numFmtId="49" fontId="2" fillId="7" borderId="24" xfId="0" applyNumberFormat="1" applyFont="1" applyFill="1" applyBorder="1" applyAlignment="1" applyProtection="1">
      <alignment horizontal="left" vertical="center" wrapText="1"/>
      <protection/>
    </xf>
    <xf numFmtId="49" fontId="2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2" fillId="7" borderId="13" xfId="0" applyNumberFormat="1" applyFont="1" applyFill="1" applyBorder="1" applyAlignment="1" applyProtection="1">
      <alignment horizontal="left" vertical="center"/>
      <protection/>
    </xf>
    <xf numFmtId="49" fontId="2" fillId="7" borderId="9" xfId="0" applyNumberFormat="1" applyFont="1" applyFill="1" applyBorder="1" applyAlignment="1" applyProtection="1">
      <alignment horizontal="left" vertical="center"/>
      <protection/>
    </xf>
    <xf numFmtId="49" fontId="2" fillId="7" borderId="25" xfId="0" applyNumberFormat="1" applyFont="1" applyFill="1" applyBorder="1" applyAlignment="1" applyProtection="1">
      <alignment horizontal="left" vertical="center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50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6" borderId="35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6" xfId="0" applyFont="1" applyBorder="1" applyAlignment="1" applyProtection="1">
      <alignment vertical="center" wrapText="1"/>
      <protection/>
    </xf>
    <xf numFmtId="0" fontId="11" fillId="0" borderId="57" xfId="0" applyFont="1" applyBorder="1" applyAlignment="1" applyProtection="1">
      <alignment wrapText="1"/>
      <protection/>
    </xf>
    <xf numFmtId="0" fontId="11" fillId="0" borderId="58" xfId="0" applyFont="1" applyBorder="1" applyAlignment="1" applyProtection="1">
      <alignment wrapText="1"/>
      <protection/>
    </xf>
    <xf numFmtId="0" fontId="11" fillId="0" borderId="59" xfId="0" applyFont="1" applyBorder="1" applyAlignment="1" applyProtection="1">
      <alignment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 topLeftCell="A1">
      <selection activeCell="B8" sqref="B8:G9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5.75" thickBot="1">
      <c r="A1" s="57"/>
      <c r="B1" s="129" t="s">
        <v>55</v>
      </c>
      <c r="C1" s="130"/>
      <c r="D1" s="130"/>
      <c r="E1" s="130"/>
      <c r="F1" s="130"/>
      <c r="G1" s="130"/>
      <c r="H1" s="130"/>
      <c r="I1" s="130"/>
      <c r="J1" s="130"/>
      <c r="K1" s="131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79" t="s">
        <v>33</v>
      </c>
      <c r="C3" s="180"/>
      <c r="D3" s="180"/>
      <c r="E3" s="180"/>
      <c r="F3" s="180"/>
      <c r="G3" s="181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229" t="s">
        <v>5</v>
      </c>
      <c r="B4" s="182" t="s">
        <v>51</v>
      </c>
      <c r="C4" s="183"/>
      <c r="D4" s="183"/>
      <c r="E4" s="183"/>
      <c r="F4" s="183"/>
      <c r="G4" s="183"/>
      <c r="H4" s="214">
        <v>4</v>
      </c>
      <c r="I4" s="232"/>
      <c r="J4" s="204"/>
      <c r="K4" s="125">
        <f>H4*I4</f>
        <v>0</v>
      </c>
      <c r="L4" s="127">
        <f>H4*(I4*J4/100)</f>
        <v>0</v>
      </c>
      <c r="M4" s="264">
        <f>IF(J4&gt;0,H4*I4*(J4/100+1),IF(I4&gt;0,"Zadejte DPH",0))</f>
        <v>0</v>
      </c>
    </row>
    <row r="5" spans="1:13" ht="14.25" customHeight="1">
      <c r="A5" s="230"/>
      <c r="B5" s="184"/>
      <c r="C5" s="185"/>
      <c r="D5" s="185"/>
      <c r="E5" s="185"/>
      <c r="F5" s="185"/>
      <c r="G5" s="185"/>
      <c r="H5" s="80"/>
      <c r="I5" s="81"/>
      <c r="J5" s="112"/>
      <c r="K5" s="126"/>
      <c r="L5" s="128"/>
      <c r="M5" s="265"/>
    </row>
    <row r="6" spans="1:13" ht="12.75" customHeight="1">
      <c r="A6" s="230"/>
      <c r="B6" s="186" t="s">
        <v>52</v>
      </c>
      <c r="C6" s="187"/>
      <c r="D6" s="187"/>
      <c r="E6" s="187"/>
      <c r="F6" s="187"/>
      <c r="G6" s="187"/>
      <c r="H6" s="80">
        <v>4</v>
      </c>
      <c r="I6" s="81"/>
      <c r="J6" s="112"/>
      <c r="K6" s="126">
        <f aca="true" t="shared" si="0" ref="K6">H6*I6</f>
        <v>0</v>
      </c>
      <c r="L6" s="128">
        <f aca="true" t="shared" si="1" ref="L6">H6*(I6*J6/100)</f>
        <v>0</v>
      </c>
      <c r="M6" s="141">
        <f>IF(J6&gt;0,H6*I6*(J6/100+1),IF(I6&gt;0,"Zadejte DPH",0))</f>
        <v>0</v>
      </c>
    </row>
    <row r="7" spans="1:13" ht="12.75" customHeight="1">
      <c r="A7" s="230"/>
      <c r="B7" s="188"/>
      <c r="C7" s="189"/>
      <c r="D7" s="189"/>
      <c r="E7" s="189"/>
      <c r="F7" s="189"/>
      <c r="G7" s="189"/>
      <c r="H7" s="80"/>
      <c r="I7" s="81"/>
      <c r="J7" s="112"/>
      <c r="K7" s="126"/>
      <c r="L7" s="128"/>
      <c r="M7" s="142"/>
    </row>
    <row r="8" spans="1:13" ht="12.75" customHeight="1">
      <c r="A8" s="230"/>
      <c r="B8" s="186" t="s">
        <v>53</v>
      </c>
      <c r="C8" s="187"/>
      <c r="D8" s="187"/>
      <c r="E8" s="187"/>
      <c r="F8" s="187"/>
      <c r="G8" s="187"/>
      <c r="H8" s="80">
        <v>1</v>
      </c>
      <c r="I8" s="81"/>
      <c r="J8" s="112"/>
      <c r="K8" s="126">
        <f aca="true" t="shared" si="2" ref="K8">H8*I8</f>
        <v>0</v>
      </c>
      <c r="L8" s="128">
        <f aca="true" t="shared" si="3" ref="L8">H8*(I8*J8/100)</f>
        <v>0</v>
      </c>
      <c r="M8" s="141">
        <f>IF(J8&gt;0,H8*I8*(J8/100+1),IF(I8&gt;0,"Zadejte DPH",0))</f>
        <v>0</v>
      </c>
    </row>
    <row r="9" spans="1:13" ht="12.75" customHeight="1">
      <c r="A9" s="230"/>
      <c r="B9" s="188"/>
      <c r="C9" s="189"/>
      <c r="D9" s="189"/>
      <c r="E9" s="189"/>
      <c r="F9" s="189"/>
      <c r="G9" s="189"/>
      <c r="H9" s="80"/>
      <c r="I9" s="81"/>
      <c r="J9" s="112"/>
      <c r="K9" s="126"/>
      <c r="L9" s="128"/>
      <c r="M9" s="142"/>
    </row>
    <row r="10" spans="1:13" ht="12.75" customHeight="1">
      <c r="A10" s="230"/>
      <c r="B10" s="186" t="s">
        <v>54</v>
      </c>
      <c r="C10" s="187"/>
      <c r="D10" s="187"/>
      <c r="E10" s="187"/>
      <c r="F10" s="187"/>
      <c r="G10" s="187"/>
      <c r="H10" s="80">
        <v>6</v>
      </c>
      <c r="I10" s="81"/>
      <c r="J10" s="112"/>
      <c r="K10" s="126">
        <f aca="true" t="shared" si="4" ref="K10">H10*I10</f>
        <v>0</v>
      </c>
      <c r="L10" s="128">
        <f aca="true" t="shared" si="5" ref="L10">H10*(I10*J10/100)</f>
        <v>0</v>
      </c>
      <c r="M10" s="141">
        <f>IF(J10&gt;0,H10*I10*(J10/100+1),IF(I10&gt;0,"Zadejte DPH",0))</f>
        <v>0</v>
      </c>
    </row>
    <row r="11" spans="1:13" ht="12.75" customHeight="1" thickBot="1">
      <c r="A11" s="231"/>
      <c r="B11" s="190"/>
      <c r="C11" s="191"/>
      <c r="D11" s="191"/>
      <c r="E11" s="191"/>
      <c r="F11" s="191"/>
      <c r="G11" s="191"/>
      <c r="H11" s="143"/>
      <c r="I11" s="144"/>
      <c r="J11" s="145"/>
      <c r="K11" s="146"/>
      <c r="L11" s="147"/>
      <c r="M11" s="148"/>
    </row>
    <row r="12" spans="1:13" ht="15" customHeight="1" thickBot="1">
      <c r="A12" s="10"/>
      <c r="B12" s="11"/>
      <c r="C12" s="11"/>
      <c r="D12" s="192" t="s">
        <v>34</v>
      </c>
      <c r="E12" s="193"/>
      <c r="F12" s="193"/>
      <c r="G12" s="193"/>
      <c r="H12" s="193"/>
      <c r="I12" s="193"/>
      <c r="J12" s="194"/>
      <c r="K12" s="26">
        <f>SUM(K4:K11)</f>
        <v>0</v>
      </c>
      <c r="L12" s="27">
        <f>SUM(L4:L11)</f>
        <v>0</v>
      </c>
      <c r="M12" s="28">
        <f>SUM(M4:M11)</f>
        <v>0</v>
      </c>
    </row>
    <row r="13" spans="1:13" ht="12" customHeight="1" thickBot="1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>
      <c r="A14" s="10"/>
      <c r="B14" s="82" t="s">
        <v>42</v>
      </c>
      <c r="C14" s="83"/>
      <c r="D14" s="83"/>
      <c r="E14" s="83"/>
      <c r="F14" s="83"/>
      <c r="G14" s="84"/>
      <c r="H14" s="8" t="s">
        <v>25</v>
      </c>
      <c r="I14" s="7" t="s">
        <v>6</v>
      </c>
      <c r="J14" s="9" t="s">
        <v>2</v>
      </c>
      <c r="K14" s="8" t="s">
        <v>3</v>
      </c>
      <c r="L14" s="8" t="s">
        <v>19</v>
      </c>
      <c r="M14" s="8" t="s">
        <v>4</v>
      </c>
    </row>
    <row r="15" spans="1:13" ht="14.25" customHeight="1">
      <c r="A15" s="223" t="s">
        <v>7</v>
      </c>
      <c r="B15" s="205"/>
      <c r="C15" s="195" t="s">
        <v>8</v>
      </c>
      <c r="D15" s="196"/>
      <c r="E15" s="196"/>
      <c r="F15" s="196"/>
      <c r="G15" s="197"/>
      <c r="H15" s="35"/>
      <c r="I15" s="36"/>
      <c r="J15" s="58"/>
      <c r="K15" s="65">
        <f>H15*I15</f>
        <v>0</v>
      </c>
      <c r="L15" s="29">
        <f>H15*(I15*J15/100)</f>
        <v>0</v>
      </c>
      <c r="M15" s="30">
        <f>IF(J15&gt;0,H15*I15*(J15/100+1),IF(I15&gt;0,"Zadejte DPH",0))</f>
        <v>0</v>
      </c>
    </row>
    <row r="16" spans="1:13" ht="28.5" customHeight="1">
      <c r="A16" s="224"/>
      <c r="B16" s="206"/>
      <c r="C16" s="198" t="s">
        <v>50</v>
      </c>
      <c r="D16" s="199"/>
      <c r="E16" s="199"/>
      <c r="F16" s="199"/>
      <c r="G16" s="200"/>
      <c r="H16" s="37"/>
      <c r="I16" s="38"/>
      <c r="J16" s="59"/>
      <c r="K16" s="66">
        <f aca="true" t="shared" si="6" ref="K16:K17">H16*I16</f>
        <v>0</v>
      </c>
      <c r="L16" s="31">
        <f aca="true" t="shared" si="7" ref="L16:L17">H16*(I16*J16/100)</f>
        <v>0</v>
      </c>
      <c r="M16" s="32">
        <f aca="true" t="shared" si="8" ref="M16:M17">IF(J16&gt;0,H16*I16*(J16/100+1),IF(I16&gt;0,"Zadejte DPH",0))</f>
        <v>0</v>
      </c>
    </row>
    <row r="17" spans="1:13" ht="14.25" customHeight="1" thickBot="1">
      <c r="A17" s="224"/>
      <c r="B17" s="206"/>
      <c r="C17" s="201" t="s">
        <v>9</v>
      </c>
      <c r="D17" s="202"/>
      <c r="E17" s="202"/>
      <c r="F17" s="202"/>
      <c r="G17" s="203"/>
      <c r="H17" s="37"/>
      <c r="I17" s="38"/>
      <c r="J17" s="59"/>
      <c r="K17" s="66">
        <f t="shared" si="6"/>
        <v>0</v>
      </c>
      <c r="L17" s="31">
        <f t="shared" si="7"/>
        <v>0</v>
      </c>
      <c r="M17" s="32">
        <f t="shared" si="8"/>
        <v>0</v>
      </c>
    </row>
    <row r="18" spans="1:13" ht="14.25" customHeight="1" thickBot="1">
      <c r="A18" s="224"/>
      <c r="B18" s="206"/>
      <c r="C18" s="218" t="s">
        <v>23</v>
      </c>
      <c r="D18" s="219"/>
      <c r="E18" s="219"/>
      <c r="F18" s="219"/>
      <c r="G18" s="219"/>
      <c r="H18" s="220"/>
      <c r="I18" s="220"/>
      <c r="J18" s="220"/>
      <c r="K18" s="221"/>
      <c r="L18" s="221"/>
      <c r="M18" s="222"/>
    </row>
    <row r="19" spans="1:13" ht="14.25" customHeight="1">
      <c r="A19" s="224"/>
      <c r="B19" s="206"/>
      <c r="C19" s="208"/>
      <c r="D19" s="209"/>
      <c r="E19" s="209"/>
      <c r="F19" s="209"/>
      <c r="G19" s="210"/>
      <c r="H19" s="56"/>
      <c r="I19" s="36"/>
      <c r="J19" s="60"/>
      <c r="K19" s="71">
        <f>H19*I19</f>
        <v>0</v>
      </c>
      <c r="L19" s="29">
        <f>H19*(I19*J19/100)</f>
        <v>0</v>
      </c>
      <c r="M19" s="30">
        <f>IF(J19&gt;0,H19*I19*(J19/100+1),IF(I19&gt;0,"Zadejte DPH",0))</f>
        <v>0</v>
      </c>
    </row>
    <row r="20" spans="1:13" ht="14.25" customHeight="1">
      <c r="A20" s="224"/>
      <c r="B20" s="206"/>
      <c r="C20" s="211"/>
      <c r="D20" s="212"/>
      <c r="E20" s="212"/>
      <c r="F20" s="212"/>
      <c r="G20" s="213"/>
      <c r="H20" s="42"/>
      <c r="I20" s="38"/>
      <c r="J20" s="61"/>
      <c r="K20" s="43">
        <f aca="true" t="shared" si="9" ref="K20:K21">H20*I20</f>
        <v>0</v>
      </c>
      <c r="L20" s="31">
        <f aca="true" t="shared" si="10" ref="L20:L21">H20*(I20*J20/100)</f>
        <v>0</v>
      </c>
      <c r="M20" s="32">
        <f aca="true" t="shared" si="11" ref="M20:M21">IF(J20&gt;0,H20*I20*(J20/100+1),IF(I20&gt;0,"Zadejte DPH",0))</f>
        <v>0</v>
      </c>
    </row>
    <row r="21" spans="1:13" ht="14.25" customHeight="1" thickBot="1">
      <c r="A21" s="225"/>
      <c r="B21" s="207"/>
      <c r="C21" s="215"/>
      <c r="D21" s="216"/>
      <c r="E21" s="216"/>
      <c r="F21" s="216"/>
      <c r="G21" s="217"/>
      <c r="H21" s="39"/>
      <c r="I21" s="40"/>
      <c r="J21" s="62"/>
      <c r="K21" s="67">
        <f t="shared" si="9"/>
        <v>0</v>
      </c>
      <c r="L21" s="46">
        <f t="shared" si="10"/>
        <v>0</v>
      </c>
      <c r="M21" s="47">
        <f t="shared" si="11"/>
        <v>0</v>
      </c>
    </row>
    <row r="22" spans="1:13" ht="15" customHeight="1" thickBot="1">
      <c r="A22" s="11"/>
      <c r="B22" s="17"/>
      <c r="C22" s="17"/>
      <c r="D22" s="138" t="s">
        <v>22</v>
      </c>
      <c r="E22" s="139"/>
      <c r="F22" s="139"/>
      <c r="G22" s="139"/>
      <c r="H22" s="139"/>
      <c r="I22" s="139"/>
      <c r="J22" s="140"/>
      <c r="K22" s="33">
        <f>SUM(K15:K21)</f>
        <v>0</v>
      </c>
      <c r="L22" s="45">
        <f>SUM(L15:L21)</f>
        <v>0</v>
      </c>
      <c r="M22" s="26">
        <f>SUM(M15:M21)</f>
        <v>0</v>
      </c>
    </row>
    <row r="23" spans="1:13" ht="12" customHeight="1" thickBot="1">
      <c r="A23" s="11"/>
      <c r="B23" s="18"/>
      <c r="C23" s="18"/>
      <c r="D23" s="19"/>
      <c r="E23" s="19"/>
      <c r="F23" s="19"/>
      <c r="G23" s="19"/>
      <c r="H23" s="19"/>
      <c r="I23" s="19"/>
      <c r="J23" s="19"/>
      <c r="K23" s="20"/>
      <c r="L23" s="21"/>
      <c r="M23" s="21"/>
    </row>
    <row r="24" spans="2:13" ht="17.25" customHeight="1" thickBot="1">
      <c r="B24" s="255" t="s">
        <v>36</v>
      </c>
      <c r="C24" s="256"/>
      <c r="D24" s="256"/>
      <c r="E24" s="256"/>
      <c r="F24" s="256"/>
      <c r="G24" s="256"/>
      <c r="H24" s="256"/>
      <c r="I24" s="256"/>
      <c r="J24" s="257"/>
      <c r="K24" s="34">
        <f>SUM(_xlfn.IFERROR(K12,0),_xlfn.IFERROR(K22,0),_xlfn.IFERROR(#REF!,0),_xlfn.IFERROR(#REF!,0))</f>
        <v>0</v>
      </c>
      <c r="L24" s="34">
        <f>SUM(_xlfn.IFERROR(L12,0),_xlfn.IFERROR(L22,0),_xlfn.IFERROR(#REF!,0),_xlfn.IFERROR(#REF!,0))</f>
        <v>0</v>
      </c>
      <c r="M24" s="34">
        <f>SUM(_xlfn.IFERROR(M12,0),_xlfn.IFERROR(M22,0),_xlfn.IFERROR(#REF!,0),_xlfn.IFERROR(#REF!,0))</f>
        <v>0</v>
      </c>
    </row>
    <row r="25" spans="2:6" ht="15.75" thickBot="1">
      <c r="B25" s="149" t="s">
        <v>10</v>
      </c>
      <c r="C25" s="149"/>
      <c r="D25" s="149"/>
      <c r="E25" s="23"/>
      <c r="F25" s="23"/>
    </row>
    <row r="26" spans="1:13" ht="36.75" customHeight="1" thickBot="1">
      <c r="A26" s="119" t="s">
        <v>11</v>
      </c>
      <c r="B26" s="150" t="s">
        <v>12</v>
      </c>
      <c r="C26" s="151"/>
      <c r="D26" s="152"/>
      <c r="E26" s="48" t="s">
        <v>26</v>
      </c>
      <c r="F26" s="49" t="s">
        <v>2</v>
      </c>
      <c r="G26" s="175" t="s">
        <v>19</v>
      </c>
      <c r="H26" s="175"/>
      <c r="I26" s="50" t="s">
        <v>27</v>
      </c>
      <c r="K26" s="44"/>
      <c r="L26" s="44"/>
      <c r="M26" s="44"/>
    </row>
    <row r="27" spans="1:13" ht="24.95" customHeight="1" thickBot="1">
      <c r="A27" s="120"/>
      <c r="B27" s="176" t="s">
        <v>30</v>
      </c>
      <c r="C27" s="177"/>
      <c r="D27" s="178"/>
      <c r="E27" s="51"/>
      <c r="F27" s="63"/>
      <c r="G27" s="162">
        <f>I27-E27</f>
        <v>0</v>
      </c>
      <c r="H27" s="162"/>
      <c r="I27" s="52">
        <f>E27*(F27/100+1)</f>
        <v>0</v>
      </c>
      <c r="K27" s="44"/>
      <c r="L27" s="44"/>
      <c r="M27" s="44"/>
    </row>
    <row r="28" spans="1:13" ht="24.95" customHeight="1">
      <c r="A28" s="120"/>
      <c r="B28" s="171" t="s">
        <v>29</v>
      </c>
      <c r="C28" s="166" t="s">
        <v>28</v>
      </c>
      <c r="D28" s="170"/>
      <c r="E28" s="53"/>
      <c r="F28" s="64"/>
      <c r="G28" s="124">
        <f>I28-E28</f>
        <v>0</v>
      </c>
      <c r="H28" s="124"/>
      <c r="I28" s="54">
        <f>E28*(F28/100+1)</f>
        <v>0</v>
      </c>
      <c r="K28" s="44"/>
      <c r="L28" s="44"/>
      <c r="M28" s="44"/>
    </row>
    <row r="29" spans="1:13" ht="24.95" customHeight="1" thickBot="1">
      <c r="A29" s="120"/>
      <c r="B29" s="172"/>
      <c r="C29" s="173" t="s">
        <v>24</v>
      </c>
      <c r="D29" s="174"/>
      <c r="E29" s="53"/>
      <c r="F29" s="64"/>
      <c r="G29" s="124">
        <f aca="true" t="shared" si="12" ref="G29:G32">I29-E29</f>
        <v>0</v>
      </c>
      <c r="H29" s="124"/>
      <c r="I29" s="54">
        <f aca="true" t="shared" si="13" ref="I29:I32">E29*(F29/100+1)</f>
        <v>0</v>
      </c>
      <c r="K29" s="44"/>
      <c r="L29" s="44"/>
      <c r="M29" s="44"/>
    </row>
    <row r="30" spans="1:13" ht="24.95" customHeight="1" thickBot="1">
      <c r="A30" s="120"/>
      <c r="B30" s="163" t="s">
        <v>31</v>
      </c>
      <c r="C30" s="166" t="s">
        <v>32</v>
      </c>
      <c r="D30" s="167"/>
      <c r="E30" s="41"/>
      <c r="F30" s="64"/>
      <c r="G30" s="124">
        <f>I30-E30</f>
        <v>0</v>
      </c>
      <c r="H30" s="124"/>
      <c r="I30" s="54">
        <f>E30*(F30/100+1)</f>
        <v>0</v>
      </c>
      <c r="K30" s="153" t="s">
        <v>35</v>
      </c>
      <c r="L30" s="154"/>
      <c r="M30" s="155"/>
    </row>
    <row r="31" spans="1:13" ht="24.95" customHeight="1">
      <c r="A31" s="120"/>
      <c r="B31" s="164"/>
      <c r="C31" s="122" t="s">
        <v>28</v>
      </c>
      <c r="D31" s="123"/>
      <c r="E31" s="41"/>
      <c r="F31" s="64"/>
      <c r="G31" s="124">
        <f>I31-E31</f>
        <v>0</v>
      </c>
      <c r="H31" s="124"/>
      <c r="I31" s="54">
        <f>E31*(F31/100+1)</f>
        <v>0</v>
      </c>
      <c r="K31" s="156" t="s">
        <v>49</v>
      </c>
      <c r="L31" s="157"/>
      <c r="M31" s="158"/>
    </row>
    <row r="32" spans="1:13" ht="24.95" customHeight="1" thickBot="1">
      <c r="A32" s="120"/>
      <c r="B32" s="165"/>
      <c r="C32" s="168" t="s">
        <v>24</v>
      </c>
      <c r="D32" s="169"/>
      <c r="E32" s="41"/>
      <c r="F32" s="64"/>
      <c r="G32" s="124">
        <f t="shared" si="12"/>
        <v>0</v>
      </c>
      <c r="H32" s="124"/>
      <c r="I32" s="54">
        <f t="shared" si="13"/>
        <v>0</v>
      </c>
      <c r="K32" s="159"/>
      <c r="L32" s="160"/>
      <c r="M32" s="161"/>
    </row>
    <row r="33" spans="1:13" ht="24.95" customHeight="1" thickBot="1">
      <c r="A33" s="120"/>
      <c r="B33" s="258" t="s">
        <v>13</v>
      </c>
      <c r="C33" s="259"/>
      <c r="D33" s="260"/>
      <c r="E33" s="266"/>
      <c r="F33" s="267"/>
      <c r="G33" s="267"/>
      <c r="H33" s="267"/>
      <c r="I33" s="268"/>
      <c r="K33" s="44"/>
      <c r="L33" s="44"/>
      <c r="M33" s="44"/>
    </row>
    <row r="34" spans="1:13" ht="15.75" customHeight="1" thickBot="1">
      <c r="A34" s="121"/>
      <c r="B34" s="261" t="s">
        <v>14</v>
      </c>
      <c r="C34" s="262"/>
      <c r="D34" s="263"/>
      <c r="E34" s="226"/>
      <c r="F34" s="227"/>
      <c r="G34" s="227"/>
      <c r="H34" s="227"/>
      <c r="I34" s="228"/>
      <c r="K34" s="44"/>
      <c r="L34" s="44"/>
      <c r="M34" s="44"/>
    </row>
    <row r="35" spans="1:8" ht="12" customHeight="1" thickBot="1">
      <c r="A35" s="10"/>
      <c r="B35" s="24"/>
      <c r="C35" s="24"/>
      <c r="D35" s="24"/>
      <c r="E35" s="12"/>
      <c r="F35" s="12"/>
      <c r="G35" s="12"/>
      <c r="H35" s="25"/>
    </row>
    <row r="36" spans="1:13" ht="15" customHeight="1">
      <c r="A36" s="88" t="s">
        <v>40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1:13" ht="15" customHeight="1">
      <c r="A37" s="132" t="s">
        <v>41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4"/>
    </row>
    <row r="38" spans="1:13" ht="15" customHeight="1" thickBot="1">
      <c r="A38" s="135" t="s">
        <v>20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7"/>
    </row>
    <row r="39" ht="12" customHeight="1" thickBot="1"/>
    <row r="40" spans="1:10" ht="15" customHeight="1">
      <c r="A40" s="113" t="s">
        <v>43</v>
      </c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5" customHeight="1" thickBot="1">
      <c r="A41" s="116" t="s">
        <v>44</v>
      </c>
      <c r="B41" s="117"/>
      <c r="C41" s="117"/>
      <c r="D41" s="117"/>
      <c r="E41" s="117"/>
      <c r="F41" s="117"/>
      <c r="G41" s="117"/>
      <c r="H41" s="117"/>
      <c r="I41" s="117"/>
      <c r="J41" s="118"/>
    </row>
    <row r="42" ht="12" customHeight="1" thickBot="1"/>
    <row r="43" spans="1:13" ht="15.75" thickBot="1">
      <c r="A43" s="275" t="s">
        <v>15</v>
      </c>
      <c r="B43" s="276"/>
      <c r="C43" s="276"/>
      <c r="D43" s="269"/>
      <c r="E43" s="270"/>
      <c r="F43" s="270"/>
      <c r="G43" s="271"/>
      <c r="I43" s="279" t="s">
        <v>16</v>
      </c>
      <c r="J43" s="280"/>
      <c r="K43" s="91"/>
      <c r="L43" s="91"/>
      <c r="M43" s="92"/>
    </row>
    <row r="44" spans="1:13" ht="15.75" thickBot="1">
      <c r="A44" s="277"/>
      <c r="B44" s="278"/>
      <c r="C44" s="278"/>
      <c r="D44" s="272"/>
      <c r="E44" s="273"/>
      <c r="F44" s="273"/>
      <c r="G44" s="274"/>
      <c r="I44" s="93" t="s">
        <v>21</v>
      </c>
      <c r="J44" s="94"/>
      <c r="K44" s="91"/>
      <c r="L44" s="91"/>
      <c r="M44" s="92"/>
    </row>
    <row r="45" spans="1:13" ht="15" customHeight="1">
      <c r="A45" s="236" t="s">
        <v>17</v>
      </c>
      <c r="B45" s="237"/>
      <c r="C45" s="238"/>
      <c r="D45" s="245"/>
      <c r="E45" s="246"/>
      <c r="F45" s="246"/>
      <c r="G45" s="247"/>
      <c r="I45" s="243" t="s">
        <v>17</v>
      </c>
      <c r="J45" s="244"/>
      <c r="K45" s="85"/>
      <c r="L45" s="86"/>
      <c r="M45" s="87"/>
    </row>
    <row r="46" spans="1:13" ht="15">
      <c r="A46" s="251"/>
      <c r="B46" s="252"/>
      <c r="C46" s="253"/>
      <c r="D46" s="101"/>
      <c r="E46" s="102"/>
      <c r="F46" s="102"/>
      <c r="G46" s="103"/>
      <c r="I46" s="239"/>
      <c r="J46" s="240"/>
      <c r="K46" s="72"/>
      <c r="L46" s="73"/>
      <c r="M46" s="74"/>
    </row>
    <row r="47" spans="1:13" ht="15">
      <c r="A47" s="251"/>
      <c r="B47" s="252"/>
      <c r="C47" s="253"/>
      <c r="D47" s="101"/>
      <c r="E47" s="102"/>
      <c r="F47" s="102"/>
      <c r="G47" s="103"/>
      <c r="I47" s="241"/>
      <c r="J47" s="242"/>
      <c r="K47" s="72"/>
      <c r="L47" s="73"/>
      <c r="M47" s="74"/>
    </row>
    <row r="48" spans="1:13" ht="15" customHeight="1">
      <c r="A48" s="110" t="s">
        <v>37</v>
      </c>
      <c r="B48" s="254"/>
      <c r="C48" s="111"/>
      <c r="D48" s="107"/>
      <c r="E48" s="108"/>
      <c r="F48" s="108"/>
      <c r="G48" s="109"/>
      <c r="I48" s="110" t="s">
        <v>37</v>
      </c>
      <c r="J48" s="111"/>
      <c r="K48" s="233"/>
      <c r="L48" s="234"/>
      <c r="M48" s="235"/>
    </row>
    <row r="49" spans="1:13" ht="15" customHeight="1">
      <c r="A49" s="95" t="s">
        <v>38</v>
      </c>
      <c r="B49" s="96"/>
      <c r="C49" s="97"/>
      <c r="D49" s="248"/>
      <c r="E49" s="249"/>
      <c r="F49" s="249"/>
      <c r="G49" s="250"/>
      <c r="I49" s="110" t="s">
        <v>38</v>
      </c>
      <c r="J49" s="111"/>
      <c r="K49" s="72"/>
      <c r="L49" s="73"/>
      <c r="M49" s="74"/>
    </row>
    <row r="50" spans="1:13" ht="15" customHeight="1" thickBot="1">
      <c r="A50" s="98" t="s">
        <v>39</v>
      </c>
      <c r="B50" s="99"/>
      <c r="C50" s="100"/>
      <c r="D50" s="104"/>
      <c r="E50" s="105"/>
      <c r="F50" s="105"/>
      <c r="G50" s="106"/>
      <c r="I50" s="110" t="s">
        <v>39</v>
      </c>
      <c r="J50" s="111"/>
      <c r="K50" s="72"/>
      <c r="L50" s="73"/>
      <c r="M50" s="74"/>
    </row>
    <row r="51" spans="1:13" ht="33" customHeight="1" thickBot="1">
      <c r="A51" s="25"/>
      <c r="B51" s="25"/>
      <c r="C51" s="25"/>
      <c r="D51" s="55"/>
      <c r="E51" s="55"/>
      <c r="F51" s="55"/>
      <c r="G51" s="55"/>
      <c r="I51" s="78" t="s">
        <v>18</v>
      </c>
      <c r="J51" s="79"/>
      <c r="K51" s="75"/>
      <c r="L51" s="76"/>
      <c r="M51" s="77"/>
    </row>
    <row r="52" ht="12" customHeight="1"/>
  </sheetData>
  <sheetProtection algorithmName="SHA-512" hashValue="aIIxheAeRmxT1d2OAhbB9NY3SBWq6Cv9ubiSrSEEOxy4w9Qd4Gnc+/rp8ymwcVZURRs0cBC3xaGV8ZtiPcdXaQ==" saltValue="+OA0VPi5U8SVw1QlkixKMA==" spinCount="100000" sheet="1" objects="1" scenarios="1"/>
  <mergeCells count="103">
    <mergeCell ref="A15:A21"/>
    <mergeCell ref="E34:I34"/>
    <mergeCell ref="A4:A11"/>
    <mergeCell ref="I4:I5"/>
    <mergeCell ref="I8:I9"/>
    <mergeCell ref="K48:M48"/>
    <mergeCell ref="A45:C45"/>
    <mergeCell ref="I49:J49"/>
    <mergeCell ref="I50:J50"/>
    <mergeCell ref="I46:J47"/>
    <mergeCell ref="I45:J45"/>
    <mergeCell ref="D45:G45"/>
    <mergeCell ref="D49:G49"/>
    <mergeCell ref="A46:C47"/>
    <mergeCell ref="A48:C48"/>
    <mergeCell ref="B24:J24"/>
    <mergeCell ref="B33:D33"/>
    <mergeCell ref="B34:D34"/>
    <mergeCell ref="M4:M5"/>
    <mergeCell ref="E33:I33"/>
    <mergeCell ref="D43:G44"/>
    <mergeCell ref="A43:C44"/>
    <mergeCell ref="K43:M43"/>
    <mergeCell ref="I43:J43"/>
    <mergeCell ref="G26:H26"/>
    <mergeCell ref="B27:D27"/>
    <mergeCell ref="B3:G3"/>
    <mergeCell ref="B4:G5"/>
    <mergeCell ref="B6:G7"/>
    <mergeCell ref="B8:G9"/>
    <mergeCell ref="B10:G11"/>
    <mergeCell ref="D12:J12"/>
    <mergeCell ref="C15:G15"/>
    <mergeCell ref="C16:G16"/>
    <mergeCell ref="C17:G17"/>
    <mergeCell ref="J4:J5"/>
    <mergeCell ref="B15:B21"/>
    <mergeCell ref="C19:G19"/>
    <mergeCell ref="C20:G20"/>
    <mergeCell ref="H4:H5"/>
    <mergeCell ref="C21:G21"/>
    <mergeCell ref="C18:M18"/>
    <mergeCell ref="K30:M30"/>
    <mergeCell ref="K31:M32"/>
    <mergeCell ref="G27:H27"/>
    <mergeCell ref="G32:H32"/>
    <mergeCell ref="B30:B32"/>
    <mergeCell ref="C30:D30"/>
    <mergeCell ref="C32:D32"/>
    <mergeCell ref="G30:H30"/>
    <mergeCell ref="C28:D28"/>
    <mergeCell ref="B28:B29"/>
    <mergeCell ref="C29:D29"/>
    <mergeCell ref="G28:H28"/>
    <mergeCell ref="G29:H29"/>
    <mergeCell ref="C31:D31"/>
    <mergeCell ref="G31:H31"/>
    <mergeCell ref="K4:K5"/>
    <mergeCell ref="L4:L5"/>
    <mergeCell ref="B1:K1"/>
    <mergeCell ref="A37:M37"/>
    <mergeCell ref="A38:M38"/>
    <mergeCell ref="D22:J22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B25:D25"/>
    <mergeCell ref="B26:D26"/>
    <mergeCell ref="K49:M49"/>
    <mergeCell ref="K50:M50"/>
    <mergeCell ref="K51:M51"/>
    <mergeCell ref="I51:J51"/>
    <mergeCell ref="H6:H7"/>
    <mergeCell ref="I6:I7"/>
    <mergeCell ref="B14:G14"/>
    <mergeCell ref="K45:M45"/>
    <mergeCell ref="A36:M36"/>
    <mergeCell ref="K44:M44"/>
    <mergeCell ref="I44:J44"/>
    <mergeCell ref="A49:C49"/>
    <mergeCell ref="A50:C50"/>
    <mergeCell ref="D47:G47"/>
    <mergeCell ref="D50:G50"/>
    <mergeCell ref="D46:G46"/>
    <mergeCell ref="K46:M46"/>
    <mergeCell ref="K47:M47"/>
    <mergeCell ref="D48:G48"/>
    <mergeCell ref="I48:J48"/>
    <mergeCell ref="J8:J9"/>
    <mergeCell ref="A40:J40"/>
    <mergeCell ref="A41:J41"/>
    <mergeCell ref="A26:A34"/>
  </mergeCells>
  <conditionalFormatting sqref="M4:M11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15:M17">
    <cfRule type="containsText" priority="2" dxfId="0" operator="containsText" text="Zadejte DPH">
      <formula>NOT(ISERROR(SEARCH("Zadejte DPH",M15)))</formula>
    </cfRule>
  </conditionalFormatting>
  <conditionalFormatting sqref="M19:M21">
    <cfRule type="containsText" priority="1" dxfId="0" operator="containsText" text="Zadejte DPH">
      <formula>NOT(ISERROR(SEARCH("Zadejte DPH",M19)))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5:J17 J19:J21 F27:F32 J4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fitToHeight="1" fitToWidth="1" horizontalDpi="600" verticalDpi="600" orientation="portrait" paperSize="9" scale="68" r:id="rId1"/>
  <headerFooter>
    <oddFooter>&amp;L&amp;F&amp;RStránka &amp;P z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68" t="s">
        <v>45</v>
      </c>
      <c r="B1" s="69"/>
    </row>
    <row r="2" spans="1:2" ht="15">
      <c r="A2" s="69" t="s">
        <v>46</v>
      </c>
      <c r="B2" s="70">
        <v>21</v>
      </c>
    </row>
    <row r="3" spans="1:2" ht="15">
      <c r="A3" s="69" t="s">
        <v>47</v>
      </c>
      <c r="B3" s="70">
        <v>15</v>
      </c>
    </row>
    <row r="4" spans="1:2" ht="15">
      <c r="A4" s="69" t="s">
        <v>48</v>
      </c>
      <c r="B4" s="70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euo0EJ7G39JVlzLPwVCw9jT74OnLH/kv+BQhJkEQAHo=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zzm0hcyb0f2Lb+K5AwDjy476otGHq6tRyi7Dq8yylUE=</DigestValue>
    </Reference>
  </SignedInfo>
  <SignatureValue>beY12CqpX5S8OCxwZDXuHpwJGGspNhcpMDcWFmbUe01q5u2QYFrRQ5fqAQ8FUAGCTcYgZmMTsj5h
jpas07VSPPQ5JsO/psZed9+yDJi82EJ72rcdEdN4pv+Qaujj/0wHmpoSKgIP9oGW+w4EmUF3lJEd
XaIztd4t3ORNvGUYUT89DroGU+ZZDIkKdOcw0AnguTgUlq6v0dKLaNefcIQF3K03QcDgb7tX4VsH
PZt8tnVqbSxezavE2eJ5TsG0gMxoMTqcZrOvjS76bY102B1AB5qhAoiNupk4dL5myRHG9Eb2hoh4
LhhzLZ2brlR+Tv1nvgza7bZuVen3KqznxCS6iw==</SignatureValue>
  <KeyInfo>
    <X509Data>
      <X509Certificate>MIIIGjCCBgKgAwIBAgIEALLIijANBgkqhkiG9w0BAQsFADB/MQswCQYDVQQGEwJDWjEoMCYGA1UEAwwfSS5DQSBRdWFsaWZpZWQgMiBDQS9SU0EgMDIvMjAxNjEtMCsGA1UECgwkUHJ2bsOtIGNlcnRpZmlrYcSNbsOtIGF1dG9yaXRhLCBhLnMuMRcwFQYDVQQFEw5OVFJDWi0yNjQzOTM5NTAeFw0yMDA5MDkxMDIxMTRaFw0yMTA5MDkxMDIxMTRaMIGXMSAwHgYDVQQDDBdLYXRlxZlpbmEgTMOhbsOtxI1rb3bDoTESMBAGA1UEKgwJS2F0ZcWZaW5hMRYwFAYDVQQEDA1Mw6Fuw63EjWtvdsOhMQswCQYDVQQGEwJDWjEhMB8GA1UECgwYRmFrdWx0bsOtIG5lbW9jbmljZSBCcm5vMRcwFQYDVQQFEw5JQ0EgLSAxMDQ3NDM3OTCCASIwDQYJKoZIhvcNAQEBBQADggEPADCCAQoCggEBAJCtN+c/6CtmQgaCFBKJokr4WwsOCiWQ88FNrYybDju1XocXzxNrgbzeZ64XKRj14lb5X858WiIyf1TJjbzObMk1GfDS6TXsN01sW1IfILOQ4MRe9uXCMdvxnjNpPY84AhVNKHF+ZrPf6oZmOpA6hNcivO7Jgn6oGOW0inncIQTf8Fm/t3gAzmv35VODoMOdrWtXcWdE8JC0bhaq8u9xlgmsGSxo7VJhURlhDSB6S+egSTDxhhsFpO4Dljbv6vAhA50rsgrK0eo/LiUKcD6OB9ZIBZmDEJ1dbYe/gtluDQm2RWjJV6rxPxCd6LtvgG2Gij3skUJ2Qfa8VXpaIITAhd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T+nC17PkGRu/LfC1nKTQiD0QUhIzATBgNVHSUEDDAKBggrBgEFBQcDBDANBgkqhkiG9w0BAQsFAAOCAgEAARDsGCx4zSnZHECJslnSDpyUdE4nsr8nrQhpGbr9d1DAoeCTli2uJ8BVcdD0tDR5MyPjqdKfKTGiX/wNS3WDymhp6WaArTHsUrs8+WnqXBp7nGuj1dpkA45RizdYBwkvkWbhNP5KYMKVhAIdWrdfQCSxalD4qIsB4QsmeQKFfr+ZQ+poeW1kBy1BHwi9zOww10VnUFh/BkvKr90UciNjeKtBEr27w+qBQQAedEjbPb9GYB+SRbv2SeQvJbXfKgDKnF39YOW3Ixs4KaTgI5xlpJ+i0k2bX0VxTpwomejKuMDXXs3GKofxXEVNEX9UAtzgkkbwZ+6Md2RXwXiLN5C/SLRkvOQ+YwGySVpdyC4Cxvtm9x9GGhR1elXOZLdUFf+GFaH/+tBcN1vzM+8qPl91eGWwoKnBPP6FwCiMt112BQbVJOIinnxOBw3ybny3tTNPSSZwTIIxmh2qA9YIpOB4WbJ3AbYYobFrneiKVGPexZyDampeaC6TW0dJTBuwIvdUv86wZESazjnsyNGfelJ4Xvn7CSC0RDXIKb9kBbqJYgkI6dIbl5YfjrNGLFo3KgoQdjaWh/Mof/ZhJSXk2QJj9FqL1K+JbB0nVnZ1jU1Xu1Pv/LC2kJtLgquSLNfZ1OpqBW1ql/Bm6MsePZ/fEmzZHjqw3a/cL/d/8KA4d+58c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r62YUrZHgdmiRdYe3ZU9NYv23VID8ztjgmjf3oVyflE=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KU9V6+pNLp26nndNVMqzXebo3gFS0bje9/ZfCWyyae4=</DigestValue>
      </Reference>
      <Reference URI="/xl/sharedStrings.xml?ContentType=application/vnd.openxmlformats-officedocument.spreadsheetml.sharedStrings+xml">
        <DigestMethod Algorithm="http://www.w3.org/2001/04/xmlenc#sha256"/>
        <DigestValue>4w+Jw/BbKPVvnsrQdKAnw7/4vNoNAOQNhBCXS5LAerg=</DigestValue>
      </Reference>
      <Reference URI="/xl/styles.xml?ContentType=application/vnd.openxmlformats-officedocument.spreadsheetml.styles+xml">
        <DigestMethod Algorithm="http://www.w3.org/2001/04/xmlenc#sha256"/>
        <DigestValue>APTOWPqRgCR+7hxzDu5PRdtMZNSaQoVyvvPY5SIOMqI=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UlSDWPBgZJJxlIWNGF6txDG6+zwr5q/12HADUKqYIy8=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WU14ccS6CAr4ctj7ghrQ/KhSjID1YG7iteBS3ASmOlU=</DigestValue>
      </Reference>
      <Reference URI="/xl/worksheets/sheet2.xml?ContentType=application/vnd.openxmlformats-officedocument.spreadsheetml.worksheet+xml">
        <DigestMethod Algorithm="http://www.w3.org/2001/04/xmlenc#sha256"/>
        <DigestValue>qGWsthsi8/iGoOm9CPaCEpiWB3vG/GU5OktYn39EEqI=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2020-11-10T12:36:56Z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2020-11-10T12:36:56Z</xd:SigningTime>
          <xd:SigningCertificate>
            <xd:Cert>
              <xd:CertDigest>
                <DigestMethod Algorithm="http://www.w3.org/2001/04/xmlenc#sha256"/>
                <DigestValue>WaTYBH70Ro0mOoZhWyffI/eegB58bv4l84hxCIpOgKs=</DigestValue>
              </xd:CertDigest>
              <xd:IssuerSerial>
                <X509IssuerName>SERIALNUMBER=NTRCZ-26439395, O="První certifikační autorita, a.s.", CN=I.CA Qualified 2 CA/RSA 02/2016, C=CZ</X509IssuerName>
                <X509SerialNumber>11716746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cp:lastPrinted>2020-10-29T10:36:27Z</cp:lastPrinted>
  <dcterms:created xsi:type="dcterms:W3CDTF">2019-09-24T11:59:36Z</dcterms:created>
  <dcterms:modified xsi:type="dcterms:W3CDTF">2020-11-10T12:36:01Z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