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220711_ZD 10\"/>
    </mc:Choice>
  </mc:AlternateContent>
  <xr:revisionPtr revIDLastSave="0" documentId="13_ncr:1_{63183588-2FC3-4C44-901C-C6950C1A1C1D}" xr6:coauthVersionLast="47" xr6:coauthVersionMax="47" xr10:uidLastSave="{00000000-0000-0000-0000-000000000000}"/>
  <workbookProtection workbookAlgorithmName="SHA-512" workbookHashValue="9X3hUicLn5BWBnuZTLIkhocQeYygjrZS/gTHxAwTcDdlYMKpTmBiDF9cecLe8NYVBgsisleOORoYUUA2TWLSUQ==" workbookSaltValue="FZZPSQs0FoiISyT1xniFmw==" workbookSpinCount="100000" lockStructure="1"/>
  <bookViews>
    <workbookView xWindow="7980" yWindow="3900" windowWidth="9675" windowHeight="23235" tabRatio="952" firstSheet="1" activeTab="11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UT'!$A$1:$H$169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ARS'!$A$1:$H$244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32" l="1"/>
  <c r="E32" i="32"/>
  <c r="E28" i="32"/>
  <c r="E29" i="32"/>
  <c r="E26" i="32"/>
  <c r="E27" i="32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64" i="12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9" i="13" s="1"/>
  <c r="E19" i="13"/>
  <c r="G17" i="13"/>
  <c r="G19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<sst xmlns="http://schemas.openxmlformats.org/spreadsheetml/2006/main" count="6702" uniqueCount="2609">
  <si>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</si>
  <si>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</si>
  <si>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</si>
  <si>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</si>
  <si>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</si>
  <si>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</si>
  <si>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</si>
  <si>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</si>
  <si>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</si>
  <si>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</si>
  <si>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</si>
  <si>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</si>
  <si>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</si>
  <si>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</si>
  <si>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</si>
  <si>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</si>
  <si>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</si>
  <si>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</si>
  <si>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</si>
  <si>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</si>
  <si>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</si>
  <si>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</si>
  <si>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</si>
  <si>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</si>
  <si>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</si>
  <si>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</si>
  <si>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</si>
  <si>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</si>
  <si>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</si>
  <si>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</si>
  <si>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</si>
  <si>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</si>
  <si>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</si>
  <si>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</si>
  <si>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</si>
  <si>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</si>
  <si>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</si>
  <si>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</si>
  <si>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</si>
  <si>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</si>
  <si>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</si>
  <si>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</si>
  <si>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</si>
  <si>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</si>
  <si>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</si>
  <si>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</si>
  <si>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</si>
  <si>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</si>
  <si>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</si>
  <si>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</si>
  <si>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</si>
  <si>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</si>
  <si>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</si>
  <si>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</si>
  <si>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</si>
  <si>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</si>
  <si>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</si>
  <si>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</si>
  <si>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</si>
  <si>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</si>
  <si>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</si>
  <si>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</si>
  <si>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</si>
  <si>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</si>
  <si>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</si>
  <si>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</si>
  <si>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</si>
  <si>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</si>
  <si>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</si>
  <si>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</si>
  <si>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</si>
  <si>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</si>
  <si>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</si>
  <si>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</si>
  <si>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</si>
  <si>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</si>
  <si>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</si>
  <si>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</si>
  <si>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</si>
  <si>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</si>
  <si>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</si>
  <si>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</si>
  <si>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</si>
  <si>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</si>
  <si>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</si>
  <si>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</si>
  <si>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</si>
  <si>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</si>
  <si>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</si>
  <si>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</si>
  <si>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</si>
  <si>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</si>
  <si>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</si>
  <si>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</si>
  <si>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</si>
  <si>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</si>
  <si>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</si>
  <si>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</si>
  <si>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</si>
  <si>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</si>
  <si>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</si>
  <si>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</si>
  <si>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</si>
  <si>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</si>
  <si>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</si>
  <si>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</si>
  <si>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</si>
  <si>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</si>
  <si>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</si>
  <si>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</si>
  <si>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</si>
  <si>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</si>
  <si>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</si>
  <si>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</si>
  <si>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</si>
  <si>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</si>
  <si>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</si>
  <si>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</si>
  <si>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</si>
  <si>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</si>
  <si>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</si>
  <si>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</si>
  <si>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</si>
  <si>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</si>
  <si>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</si>
  <si>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</si>
  <si>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</si>
  <si>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</si>
  <si>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</si>
  <si>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</si>
  <si>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</si>
  <si>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</si>
  <si>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</si>
  <si>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</si>
  <si>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</si>
  <si>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</si>
  <si>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</si>
  <si>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</si>
  <si>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</si>
  <si>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</si>
  <si>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</si>
  <si>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</si>
  <si>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</si>
  <si>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</si>
  <si>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</si>
  <si>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</si>
  <si>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</si>
  <si>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</si>
  <si>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</si>
  <si>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</si>
  <si>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</si>
  <si>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</si>
  <si>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</si>
  <si>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</si>
  <si>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</si>
  <si>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</si>
  <si>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</si>
  <si>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</si>
  <si>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</si>
  <si>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</si>
  <si>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</si>
  <si>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</si>
  <si>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</si>
  <si>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</si>
  <si>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</si>
  <si>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</si>
  <si>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</si>
  <si>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</si>
  <si>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</si>
  <si>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</si>
  <si>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</si>
  <si>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</si>
  <si>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</si>
  <si>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</si>
  <si>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</si>
  <si>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</si>
  <si>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</si>
  <si>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</si>
  <si>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</si>
  <si>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</si>
  <si>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</si>
  <si>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</si>
  <si>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</si>
  <si>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</si>
  <si>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</si>
  <si>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</si>
  <si>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</si>
  <si>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</si>
  <si>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</si>
  <si>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</si>
  <si>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</si>
  <si>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</si>
  <si>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</si>
  <si>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</si>
  <si>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</si>
  <si>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</si>
  <si>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</si>
  <si>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</si>
  <si>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</si>
  <si>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</si>
  <si>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</si>
  <si>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</si>
  <si>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</si>
  <si>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</si>
  <si>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</si>
  <si>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</si>
  <si>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</si>
  <si>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</si>
  <si>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</si>
  <si>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</si>
  <si>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</si>
  <si>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</si>
  <si>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</si>
  <si>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</si>
  <si>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</si>
  <si>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</si>
  <si>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</si>
  <si>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</si>
  <si>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</si>
  <si>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</si>
  <si>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</si>
  <si>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</si>
  <si>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</si>
  <si>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</si>
  <si>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</si>
  <si>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</si>
  <si>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</si>
  <si>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</si>
  <si>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</si>
  <si>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</si>
  <si>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</si>
  <si>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</si>
  <si>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</si>
  <si>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</si>
  <si>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</si>
  <si>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</si>
  <si>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</si>
  <si>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</si>
  <si>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</si>
  <si>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</si>
  <si>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</si>
  <si>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</si>
  <si>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</si>
  <si>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</si>
  <si>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</si>
  <si>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</si>
  <si>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</si>
  <si>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</si>
  <si>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</si>
  <si>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</si>
  <si>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</si>
  <si>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</si>
  <si>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</si>
  <si>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</si>
  <si>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</si>
  <si>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</si>
  <si>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</si>
  <si>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</si>
  <si>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</si>
  <si>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</si>
  <si>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</si>
  <si>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</si>
  <si>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</si>
  <si>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</si>
  <si>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</si>
  <si>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</si>
  <si>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</si>
  <si>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</si>
  <si>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</si>
  <si>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</si>
  <si>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</si>
  <si>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</si>
  <si>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</si>
  <si>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</si>
  <si>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</si>
  <si>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</si>
  <si>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</si>
  <si>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</si>
  <si>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</si>
  <si>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</si>
  <si>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</si>
  <si>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</si>
  <si>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</si>
  <si>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</si>
  <si>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</si>
  <si>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</si>
  <si>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</si>
  <si>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</si>
  <si>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</si>
  <si>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</si>
  <si>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</si>
  <si>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</si>
  <si>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</si>
  <si>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</si>
  <si>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</si>
  <si>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</si>
  <si>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</si>
  <si>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</si>
  <si>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</si>
  <si>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</si>
  <si>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</si>
  <si>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</si>
  <si>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</si>
  <si>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</si>
  <si>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</si>
  <si>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</si>
  <si>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</si>
  <si>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</si>
  <si>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</si>
  <si>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</si>
  <si>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</si>
  <si>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</si>
  <si>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</si>
  <si>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</si>
  <si>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</si>
  <si>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</si>
  <si>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</si>
  <si>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</si>
  <si>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</si>
  <si>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</si>
  <si>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</si>
  <si>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</si>
  <si>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</si>
  <si>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</si>
  <si>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</si>
  <si>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</si>
  <si>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</si>
  <si>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</si>
  <si>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</si>
  <si>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</si>
  <si>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</si>
  <si>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</si>
  <si>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</si>
  <si>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</si>
  <si>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</si>
  <si>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</si>
  <si>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</si>
  <si>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</si>
  <si>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</si>
  <si>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</si>
  <si>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</si>
  <si>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</si>
  <si>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</si>
  <si>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</si>
  <si>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</si>
  <si>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</si>
  <si>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</si>
  <si>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</si>
  <si>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</si>
  <si>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</si>
  <si>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</si>
  <si>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</si>
  <si>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</si>
  <si>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</si>
  <si>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</si>
  <si>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</si>
  <si>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</si>
  <si>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</si>
  <si>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</si>
  <si>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</si>
  <si>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</si>
  <si>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</si>
  <si>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</si>
  <si>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</si>
  <si>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</si>
  <si>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</si>
  <si>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</si>
  <si>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</si>
  <si>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</si>
  <si>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</si>
  <si>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</si>
  <si>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</si>
  <si>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</si>
  <si>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</si>
  <si>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</si>
  <si>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</si>
  <si>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</si>
  <si>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</si>
  <si>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</si>
  <si>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</si>
  <si>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</si>
  <si>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</si>
  <si>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</si>
  <si>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</si>
  <si>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</si>
  <si>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</si>
  <si>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</si>
  <si>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</si>
  <si>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</si>
  <si>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</si>
  <si>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</si>
  <si>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</si>
  <si>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</si>
  <si>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</si>
  <si>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</si>
  <si>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</si>
  <si>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</si>
  <si>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</si>
  <si>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</si>
  <si>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</si>
  <si>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</si>
  <si>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</si>
  <si>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</si>
  <si>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</si>
  <si>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</si>
  <si>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</si>
  <si>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</si>
  <si>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</si>
  <si>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</si>
  <si>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</si>
  <si>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</si>
  <si>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</si>
  <si>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</si>
  <si>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</si>
  <si>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</si>
  <si>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</si>
  <si>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</si>
  <si>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</si>
  <si>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</si>
  <si>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</si>
  <si>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</si>
  <si>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</si>
  <si>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</si>
  <si>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</si>
  <si>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</si>
  <si>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</si>
  <si>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</si>
  <si>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</si>
  <si>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</si>
  <si>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</si>
  <si>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</si>
  <si>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</si>
  <si>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</si>
  <si>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</si>
  <si>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</si>
  <si>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</si>
  <si>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</si>
  <si>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</si>
  <si>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</si>
  <si>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</si>
  <si>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</si>
  <si>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</si>
  <si>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</si>
  <si>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</si>
  <si>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</si>
  <si>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</si>
  <si>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</si>
  <si>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</si>
  <si>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</si>
  <si>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</si>
  <si>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</si>
  <si>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</si>
  <si>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</si>
  <si>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</si>
  <si>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</si>
  <si>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</si>
  <si>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</si>
  <si>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</si>
  <si>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</si>
  <si>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</si>
  <si>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</si>
  <si>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</si>
  <si>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</si>
  <si>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</si>
  <si>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</si>
  <si>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</si>
  <si>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</si>
  <si>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</si>
  <si>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</si>
  <si>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</si>
  <si>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</si>
  <si>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</si>
  <si>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</si>
  <si>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</si>
  <si>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</si>
  <si>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</si>
  <si>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</si>
  <si>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</si>
  <si>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</si>
  <si>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</si>
  <si>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</si>
  <si>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</si>
  <si>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</si>
  <si>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</si>
  <si>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</si>
  <si>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</si>
  <si>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</si>
  <si>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</si>
  <si>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</si>
  <si>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</si>
  <si>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</si>
  <si>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</si>
  <si>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</si>
  <si>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</si>
  <si>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</si>
  <si>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</si>
  <si>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</si>
  <si>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</si>
  <si>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</si>
  <si>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</si>
  <si>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</si>
  <si>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</si>
  <si>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</si>
  <si>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</si>
  <si>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</si>
  <si>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</si>
  <si>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</si>
  <si>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</si>
  <si>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</si>
  <si>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</si>
  <si>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</si>
  <si>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</si>
  <si>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</si>
  <si>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</si>
  <si>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</si>
  <si>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</si>
  <si>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</si>
  <si>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</si>
  <si>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</si>
  <si>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</si>
  <si>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</si>
  <si>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</si>
  <si>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</si>
  <si>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</si>
  <si>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</si>
  <si>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</si>
  <si>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</si>
  <si>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</si>
  <si>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</si>
  <si>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</si>
  <si>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</si>
  <si>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</si>
  <si>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</si>
  <si>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</si>
  <si>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</si>
  <si>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</si>
  <si>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</si>
  <si>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</si>
  <si>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</si>
  <si>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</si>
  <si>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</si>
  <si>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</si>
  <si>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</si>
  <si>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</si>
  <si>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</si>
  <si>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</si>
  <si>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</si>
  <si>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</si>
  <si>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</si>
  <si>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</si>
  <si>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</si>
  <si>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</si>
  <si>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</si>
  <si>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</si>
  <si>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</si>
  <si>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</si>
  <si>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</si>
  <si>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</si>
  <si>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</si>
  <si>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</si>
  <si>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</si>
  <si>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</si>
  <si>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</si>
  <si>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</si>
  <si>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</si>
  <si>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</si>
  <si>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</si>
  <si>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</si>
  <si>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</si>
  <si>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</si>
  <si>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</si>
  <si>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</si>
  <si>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</si>
  <si>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</si>
  <si>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</si>
  <si>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</si>
  <si>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</si>
  <si>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</si>
  <si>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</si>
  <si>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</si>
  <si>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</si>
  <si>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</si>
  <si>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</si>
  <si>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</si>
  <si>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</si>
  <si>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</si>
  <si>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</si>
  <si>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</si>
  <si>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</si>
  <si>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</si>
  <si>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</si>
  <si>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</si>
  <si>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</si>
  <si>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</si>
  <si>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</si>
  <si>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</si>
  <si>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</si>
  <si>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</si>
  <si>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</si>
  <si>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</si>
  <si>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</si>
  <si>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</si>
  <si>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</si>
  <si>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</si>
  <si>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</si>
  <si>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</si>
  <si>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</si>
  <si>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</si>
  <si>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</si>
  <si>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</si>
  <si>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</si>
  <si>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</si>
  <si>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</si>
  <si>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</si>
  <si>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</si>
  <si>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</si>
  <si>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</si>
  <si>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</si>
  <si>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</si>
  <si>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</si>
  <si>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</si>
  <si>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</si>
  <si>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</si>
  <si>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</si>
  <si>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</si>
  <si>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</si>
  <si>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</si>
  <si>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</si>
  <si>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</si>
  <si>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</si>
  <si>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</si>
  <si>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</si>
  <si>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</si>
  <si>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</si>
  <si>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</si>
  <si>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</si>
  <si>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</si>
  <si>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</si>
  <si>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</si>
  <si>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</si>
  <si>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</si>
  <si>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</si>
  <si>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</si>
  <si>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</si>
  <si>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</si>
  <si>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</si>
  <si>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</si>
  <si>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</si>
  <si>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</si>
  <si>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</si>
  <si>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</si>
  <si>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</si>
  <si>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</si>
  <si>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</si>
  <si>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</si>
  <si>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</si>
  <si>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</si>
  <si>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</si>
  <si>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</si>
  <si>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</si>
  <si>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</si>
  <si>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</si>
  <si>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</si>
  <si>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</si>
  <si>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</si>
  <si>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</si>
  <si>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</si>
  <si>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</si>
  <si>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</si>
  <si>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</si>
  <si>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</si>
  <si>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</si>
  <si>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</si>
  <si>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</si>
  <si>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</si>
  <si>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</si>
  <si>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</si>
  <si>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</si>
  <si>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</si>
  <si>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</si>
  <si>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</si>
  <si>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</si>
  <si>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</si>
  <si>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</si>
  <si>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</si>
  <si>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</si>
  <si>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</si>
  <si>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</si>
  <si>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</si>
  <si>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</si>
  <si>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</si>
  <si>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</si>
  <si>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</si>
  <si>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</si>
  <si>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</si>
  <si>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</si>
  <si>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</si>
  <si>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</si>
  <si>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</si>
  <si>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</si>
  <si>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</si>
  <si>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</si>
  <si>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</si>
  <si>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</si>
  <si>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</si>
  <si>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</si>
  <si>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</si>
  <si>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</si>
  <si>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</si>
  <si>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</si>
  <si>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</si>
  <si>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</si>
  <si>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</si>
  <si>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</si>
  <si>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</si>
  <si>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</si>
  <si>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</si>
  <si>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</si>
  <si>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</si>
  <si>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</si>
  <si>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</si>
  <si>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</si>
  <si>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</si>
  <si>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</si>
  <si>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</si>
  <si>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</si>
  <si>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</si>
  <si>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</si>
  <si>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</si>
  <si>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</si>
  <si>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</si>
  <si>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</si>
  <si>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</si>
  <si>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</si>
  <si>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</si>
  <si>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</si>
  <si>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</si>
  <si>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</si>
  <si>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</si>
  <si>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</si>
  <si>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</si>
  <si>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</si>
  <si>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</si>
  <si>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</si>
  <si>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</si>
  <si>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</si>
  <si>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</si>
  <si>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</si>
  <si>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</si>
  <si>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</si>
  <si>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</si>
  <si>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</si>
  <si>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</si>
  <si>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</si>
  <si>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</si>
  <si>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</si>
  <si>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</si>
  <si>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</si>
  <si>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</si>
  <si>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</si>
  <si>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</si>
  <si>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</si>
  <si>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</si>
  <si>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</si>
  <si>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</si>
  <si>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</si>
  <si>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</si>
  <si>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</si>
  <si>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</si>
  <si>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</si>
  <si>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</si>
  <si>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</si>
  <si>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</si>
  <si>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</si>
  <si>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</si>
  <si>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</si>
  <si>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</si>
  <si>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</si>
  <si>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</si>
  <si>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</si>
  <si>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</si>
  <si>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</si>
  <si>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</si>
  <si>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</si>
  <si>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</si>
  <si>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</si>
  <si>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</si>
  <si>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</si>
  <si>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</si>
  <si>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</si>
  <si>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</si>
  <si>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</si>
  <si>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</si>
  <si>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</si>
  <si>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</si>
  <si>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</si>
  <si>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</si>
  <si>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</si>
  <si>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</si>
  <si>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</si>
  <si>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</si>
  <si>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</si>
  <si>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</si>
  <si>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</si>
  <si>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</si>
  <si>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</si>
  <si>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</si>
  <si>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</si>
  <si>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</si>
  <si>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</si>
  <si>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</si>
  <si>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</si>
  <si>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</si>
  <si>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</si>
  <si>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</si>
  <si>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</si>
  <si>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</si>
  <si>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</si>
  <si>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</si>
  <si>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</si>
  <si>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</si>
  <si>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</si>
  <si>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</si>
  <si>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</si>
  <si>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</si>
  <si>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</si>
  <si>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</si>
  <si>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</si>
  <si>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</si>
  <si>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</si>
  <si>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</si>
  <si>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</si>
  <si>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</si>
  <si>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</si>
  <si>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</si>
  <si>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</si>
  <si>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</si>
  <si>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</si>
  <si>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</si>
  <si>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</si>
  <si>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</si>
  <si>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</si>
  <si>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</si>
  <si>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</si>
  <si>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</si>
  <si>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</si>
  <si>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</si>
  <si>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</si>
  <si>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</si>
  <si>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</si>
  <si>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</si>
  <si>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</si>
  <si>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</si>
  <si>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</si>
  <si>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</si>
  <si>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</si>
  <si>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</si>
  <si>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</si>
  <si>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</si>
  <si>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</si>
  <si>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</si>
  <si>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</si>
  <si>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</si>
  <si>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</si>
  <si>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</si>
  <si>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</si>
  <si>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</si>
  <si>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</si>
  <si>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</si>
  <si>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</si>
  <si>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</si>
  <si>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</si>
  <si>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</si>
  <si>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</si>
  <si>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</si>
  <si>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</si>
  <si>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</si>
  <si>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</si>
  <si>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</si>
  <si>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</si>
  <si>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</si>
  <si>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</si>
  <si>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</si>
  <si>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</si>
  <si>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</si>
  <si>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</si>
  <si>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</si>
  <si>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</si>
  <si>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</si>
  <si>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</si>
  <si>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</si>
  <si>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</si>
  <si>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</si>
  <si>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</si>
  <si>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</si>
  <si>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</si>
  <si>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</si>
  <si>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</si>
  <si>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</si>
  <si>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</si>
  <si>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</si>
  <si>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</si>
  <si>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</si>
  <si>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</si>
  <si>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</si>
  <si>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</si>
  <si>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</si>
  <si>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</si>
  <si>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</si>
  <si>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</si>
  <si>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</si>
  <si>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</si>
  <si>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</si>
  <si>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</si>
  <si>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</si>
  <si>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</si>
  <si>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</si>
  <si>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</si>
  <si>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</si>
  <si>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</si>
  <si>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</si>
  <si>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</si>
  <si>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</si>
  <si>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</si>
  <si>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</si>
  <si>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</si>
  <si>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</si>
  <si>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</si>
  <si>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</si>
  <si>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</si>
  <si>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</si>
  <si>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</si>
  <si>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</si>
  <si>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</si>
  <si>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</si>
  <si>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</si>
  <si>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</si>
  <si>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</si>
  <si>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</si>
  <si>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</si>
  <si>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</si>
  <si>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</si>
  <si>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</si>
  <si>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</si>
  <si>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</si>
  <si>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</si>
  <si>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</si>
  <si>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</si>
  <si>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</si>
  <si>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</si>
  <si>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</si>
  <si>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</si>
  <si>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</si>
  <si>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</si>
  <si>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</si>
  <si>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</si>
  <si>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</si>
  <si>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</si>
  <si>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</si>
  <si>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</si>
  <si>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</si>
  <si>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</si>
  <si>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</si>
  <si>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</si>
  <si>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</si>
  <si>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</si>
  <si>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</si>
  <si>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</si>
  <si>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</si>
  <si>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</si>
  <si>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</si>
  <si>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</si>
  <si>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</si>
  <si>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</si>
  <si>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</si>
  <si>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</si>
  <si>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</si>
  <si>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</si>
  <si>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</si>
  <si>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</si>
  <si>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</si>
  <si>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</si>
  <si>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</si>
  <si>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</si>
  <si>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</si>
  <si>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</si>
  <si>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</si>
  <si>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</si>
  <si>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</si>
  <si>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</si>
  <si>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</si>
  <si>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</si>
  <si>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</si>
  <si>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</si>
  <si>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</si>
  <si>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</si>
  <si>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</si>
  <si>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</si>
  <si>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</si>
  <si>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</si>
  <si>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</si>
  <si>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</si>
  <si>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</si>
  <si>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</si>
  <si>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</si>
  <si>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</si>
  <si>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</si>
  <si>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</si>
  <si>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</si>
  <si>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</si>
  <si>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</si>
  <si>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</si>
  <si>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</si>
  <si>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</si>
  <si>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</si>
  <si>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</si>
  <si>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</si>
  <si>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</si>
  <si>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</si>
  <si>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</si>
  <si>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</si>
  <si>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</si>
  <si>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</si>
  <si>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</si>
  <si>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</si>
  <si>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</si>
  <si>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</si>
  <si>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</si>
  <si>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</si>
  <si>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</si>
  <si>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</si>
  <si>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</si>
  <si>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</si>
  <si>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</si>
  <si>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</si>
  <si>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</si>
  <si>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</si>
  <si>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</si>
  <si>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</si>
  <si>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</si>
  <si>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</si>
  <si>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</si>
  <si>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</si>
  <si>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</si>
  <si>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</si>
  <si>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</si>
  <si>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</si>
  <si>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</si>
  <si>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</si>
  <si>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</si>
  <si>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</si>
  <si>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</si>
  <si>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</si>
  <si>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</si>
  <si>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</si>
  <si>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</si>
  <si>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</si>
  <si>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</si>
  <si>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</si>
  <si>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</si>
  <si>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</si>
  <si>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</si>
  <si>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</si>
  <si>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</si>
  <si>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</si>
  <si>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</si>
  <si>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</si>
  <si>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</si>
  <si>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</si>
  <si>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</si>
  <si>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</si>
  <si>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</si>
  <si>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</si>
  <si>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</si>
  <si>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</si>
  <si>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</si>
  <si>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</si>
  <si>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</si>
  <si>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</si>
  <si>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</si>
  <si>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</si>
  <si>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</si>
  <si>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</si>
  <si>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</si>
  <si>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</si>
  <si>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</si>
  <si>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</si>
  <si>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</si>
  <si>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</si>
  <si>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</si>
  <si>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</si>
  <si>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</si>
  <si>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</si>
  <si>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</si>
  <si>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</si>
  <si>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</si>
  <si>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</si>
  <si>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</si>
  <si>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</si>
  <si>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</si>
  <si>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</si>
  <si>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</si>
  <si>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</si>
  <si>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</si>
  <si>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</si>
  <si>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</si>
  <si>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</si>
  <si>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</si>
  <si>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</si>
  <si>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</si>
  <si>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</si>
  <si>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</si>
  <si>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</si>
  <si>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</si>
  <si>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</si>
  <si>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</si>
  <si>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</si>
  <si>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</si>
  <si>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</si>
  <si>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</si>
  <si>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</si>
  <si>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</si>
  <si>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</si>
  <si>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</si>
  <si>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</si>
  <si>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</si>
  <si>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</si>
  <si>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</si>
  <si>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</si>
  <si>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</si>
  <si>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</si>
  <si>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</si>
  <si>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</si>
  <si>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</si>
  <si>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</si>
  <si>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</si>
  <si>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</si>
  <si>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</si>
  <si>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</si>
  <si>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</si>
  <si>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</si>
  <si>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</si>
  <si>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</si>
  <si>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</si>
  <si>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</si>
  <si>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</si>
  <si>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</si>
  <si>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</si>
  <si>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</si>
  <si>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</si>
  <si>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</si>
  <si>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</si>
  <si>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</si>
  <si>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</si>
  <si>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</si>
  <si>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</si>
  <si>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</si>
  <si>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</si>
  <si>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</si>
  <si>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</si>
  <si>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</si>
  <si>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</si>
  <si>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</si>
  <si>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</si>
  <si>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</si>
  <si>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</si>
  <si>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</si>
  <si>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</si>
  <si>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</si>
  <si>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</si>
  <si>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</si>
  <si>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</si>
  <si>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</si>
  <si>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</si>
  <si>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</si>
  <si>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</si>
  <si>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</si>
  <si>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</si>
  <si>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</si>
  <si>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</si>
  <si>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</si>
  <si>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</si>
  <si>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</si>
  <si>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</si>
  <si>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</si>
  <si>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</si>
  <si>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</si>
  <si>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</si>
  <si>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</si>
  <si>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</si>
  <si>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</si>
  <si>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</si>
  <si>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</si>
  <si>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</si>
  <si>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</si>
  <si>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</si>
  <si>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</si>
  <si>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</si>
  <si>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</si>
  <si>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</si>
  <si>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</si>
  <si>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</si>
  <si>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</si>
  <si>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</si>
  <si>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</si>
  <si>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</si>
  <si>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</si>
  <si>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</si>
  <si>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</si>
  <si>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</si>
  <si>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</si>
  <si>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</si>
  <si>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</si>
  <si>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</si>
  <si>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</si>
  <si>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</si>
  <si>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</si>
  <si>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</si>
  <si>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</si>
  <si>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</si>
  <si>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</si>
  <si>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</si>
  <si>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</si>
  <si>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</si>
  <si>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</si>
  <si>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</si>
  <si>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</si>
  <si>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</si>
  <si>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</si>
  <si>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</si>
  <si>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</si>
  <si>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</si>
  <si>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</si>
  <si>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</si>
  <si>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</si>
  <si>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</si>
  <si>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</si>
  <si>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</si>
  <si>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</si>
  <si>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</si>
  <si>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</si>
  <si>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</si>
  <si>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</si>
  <si>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</si>
  <si>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</si>
  <si>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</si>
  <si>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</si>
  <si>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</si>
  <si>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</si>
  <si>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</si>
  <si>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</si>
  <si>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</si>
  <si>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</si>
  <si>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</si>
  <si>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</si>
  <si>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</si>
  <si>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</si>
  <si>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</si>
  <si>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</si>
  <si>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</si>
  <si>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</si>
  <si>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</si>
  <si>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</si>
  <si>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</si>
  <si>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</si>
  <si>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</si>
  <si>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</si>
  <si>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</si>
  <si>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</si>
  <si>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</si>
  <si>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</si>
  <si>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</si>
  <si>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</si>
  <si>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</si>
  <si>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</si>
  <si>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</si>
  <si>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</si>
  <si>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</si>
  <si>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</si>
  <si>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</si>
  <si>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</si>
  <si>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</si>
  <si>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</si>
  <si>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</si>
  <si>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</si>
  <si>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</si>
  <si>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</si>
  <si>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</si>
  <si>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</si>
  <si>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</si>
  <si>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</si>
  <si>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</si>
  <si>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</si>
  <si>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</si>
  <si>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</si>
  <si>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</si>
  <si>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</si>
  <si>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</si>
  <si>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</si>
  <si>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</si>
  <si>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</si>
  <si>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</si>
  <si>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</si>
  <si>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</si>
  <si>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</si>
  <si>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</si>
  <si>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</si>
  <si>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</si>
  <si>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</si>
  <si>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</si>
  <si>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</si>
  <si>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</si>
  <si>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</si>
  <si>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</si>
  <si>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</si>
  <si>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</si>
  <si>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</si>
  <si>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</si>
  <si>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</si>
  <si>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</si>
  <si>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</si>
  <si>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</si>
  <si>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</si>
  <si>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</si>
  <si>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</si>
  <si>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</si>
  <si>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</si>
  <si>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</si>
  <si>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</si>
  <si>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</si>
  <si>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</si>
  <si>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</si>
  <si>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</si>
  <si>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</si>
  <si>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</si>
  <si>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</si>
  <si>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</si>
  <si>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</si>
  <si>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</si>
  <si>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</si>
  <si>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</si>
  <si>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</si>
  <si>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</si>
  <si>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</si>
  <si>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</si>
  <si>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</si>
  <si>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</si>
  <si>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</si>
  <si>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</si>
  <si>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</si>
  <si>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</si>
  <si>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</si>
  <si>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</si>
  <si>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</si>
  <si>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</si>
  <si>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</si>
  <si>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</si>
  <si>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</si>
  <si>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</si>
  <si>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</si>
  <si>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</si>
  <si>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</si>
  <si>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</si>
  <si>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</si>
  <si>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</si>
  <si>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</si>
  <si>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</si>
  <si>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</si>
  <si>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</si>
  <si>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</si>
  <si>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</si>
  <si>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</si>
  <si>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</si>
  <si>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</si>
  <si>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</si>
  <si>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</si>
  <si>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</si>
  <si>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</si>
  <si>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</si>
  <si>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</si>
  <si>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</si>
  <si>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</si>
  <si>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</si>
  <si>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</si>
  <si>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</si>
  <si>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</si>
  <si>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</si>
  <si>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</si>
  <si>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</si>
  <si>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</si>
  <si>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</si>
  <si>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</si>
  <si>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</si>
  <si>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</si>
  <si>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</si>
  <si>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</si>
  <si>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</si>
  <si>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</si>
  <si>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</si>
  <si>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</si>
  <si>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</si>
  <si>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</si>
  <si>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</si>
  <si>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</si>
  <si>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</si>
  <si>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</si>
  <si>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</si>
  <si>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</si>
  <si>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</si>
  <si>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</si>
  <si>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</si>
  <si>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</si>
  <si>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</si>
  <si>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</si>
  <si>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</si>
  <si>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</si>
  <si>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</si>
  <si>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</si>
  <si>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</si>
  <si>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</si>
  <si>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</si>
  <si>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</si>
  <si>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</si>
  <si>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</si>
  <si>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</si>
  <si>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</si>
  <si>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</si>
  <si>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</si>
  <si>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</si>
  <si>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</si>
  <si>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</si>
  <si>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</si>
  <si>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</si>
  <si>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</si>
  <si>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</si>
  <si>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</si>
  <si>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</si>
  <si>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</si>
  <si>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</si>
  <si>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</si>
  <si>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</si>
  <si>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</si>
  <si>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</si>
  <si>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</si>
  <si>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</si>
  <si>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</si>
  <si>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</si>
  <si>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</si>
  <si>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</si>
  <si>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</si>
  <si>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</si>
  <si>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</si>
  <si>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</si>
  <si>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</si>
  <si>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</si>
  <si>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</si>
  <si>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</si>
  <si>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</si>
  <si>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</si>
  <si>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</si>
  <si>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</si>
  <si>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</si>
  <si>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</si>
  <si>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</si>
  <si>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</si>
  <si>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</si>
  <si>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</si>
  <si>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</si>
  <si>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</si>
  <si>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</si>
  <si>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</si>
  <si>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</si>
  <si>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</si>
  <si>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</si>
  <si>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</si>
  <si>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</si>
  <si>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</si>
  <si>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</si>
  <si>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</si>
  <si>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</si>
  <si>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</si>
  <si>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</si>
  <si>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</si>
  <si>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</si>
  <si>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</si>
  <si>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</si>
  <si>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</si>
  <si>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</si>
  <si>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</si>
  <si>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</si>
  <si>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</si>
  <si>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</si>
  <si>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</si>
  <si>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</si>
  <si>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</si>
  <si>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</si>
  <si>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</si>
  <si>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</si>
  <si>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</si>
  <si>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</si>
  <si>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</si>
  <si>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</si>
  <si>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</si>
  <si>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</si>
  <si>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</si>
  <si>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</si>
  <si>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</si>
  <si>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</si>
  <si>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</si>
  <si>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</si>
  <si>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</si>
  <si>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</si>
  <si>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</si>
  <si>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</si>
  <si>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</si>
  <si>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</si>
  <si>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</si>
  <si>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</si>
  <si>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</si>
  <si>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</si>
  <si>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</si>
  <si>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</si>
  <si>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</si>
  <si>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</si>
  <si>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</si>
  <si>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</si>
  <si>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</si>
  <si>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</si>
  <si>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</si>
  <si>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</si>
  <si>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</si>
  <si>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</si>
  <si>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</si>
  <si>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</si>
  <si>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</si>
  <si>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</si>
  <si>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</si>
  <si>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</si>
  <si>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</si>
  <si>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</si>
  <si>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</si>
  <si>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</si>
  <si>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</si>
  <si>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</si>
  <si>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</si>
  <si>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</si>
  <si>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</si>
  <si>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</si>
  <si>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</si>
  <si>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</si>
  <si>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</si>
  <si>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</si>
  <si>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</si>
  <si>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</si>
  <si>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</si>
  <si>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</si>
  <si>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</si>
  <si>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</si>
  <si>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</si>
  <si>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</si>
  <si>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</si>
  <si>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</si>
  <si>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</si>
  <si>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</si>
  <si>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</si>
  <si>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</si>
  <si>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</si>
  <si>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</si>
  <si>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</si>
  <si>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</si>
  <si>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</si>
  <si>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</si>
  <si>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</si>
  <si>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</si>
  <si>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</si>
  <si>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</si>
  <si>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</si>
  <si>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</si>
  <si>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</si>
  <si>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</si>
  <si>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</si>
  <si>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</si>
  <si>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</si>
  <si>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</si>
  <si>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</si>
  <si>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</si>
  <si>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</si>
  <si>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</si>
  <si>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</si>
  <si>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</si>
  <si>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</si>
  <si>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</si>
  <si>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</si>
  <si>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</si>
  <si>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</si>
  <si>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</si>
  <si>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</si>
  <si>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</si>
  <si>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</si>
  <si>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</si>
  <si>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</si>
  <si>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</si>
  <si>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</si>
  <si>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</si>
  <si>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</si>
  <si>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</si>
  <si>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</si>
  <si>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</si>
  <si>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</si>
  <si>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</si>
  <si>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</si>
  <si>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</si>
  <si>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</si>
  <si>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</si>
  <si>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</si>
  <si>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</si>
  <si>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</si>
  <si>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</si>
  <si>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</si>
  <si>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</si>
  <si>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</si>
  <si>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</si>
  <si>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</si>
  <si>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</si>
  <si>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</si>
  <si>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</si>
  <si>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</si>
  <si>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</si>
  <si>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</si>
  <si>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</si>
  <si>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</si>
  <si>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</si>
  <si>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</si>
  <si>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</si>
  <si>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</si>
  <si>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</si>
  <si>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</si>
  <si>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</si>
  <si>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</si>
  <si>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</si>
  <si>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</si>
  <si>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</si>
  <si>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</si>
  <si>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</si>
  <si>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</si>
  <si>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</si>
  <si>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</si>
  <si>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</si>
  <si>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</si>
  <si>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</si>
  <si>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</si>
  <si>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</si>
  <si>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</si>
  <si>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</si>
  <si>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</si>
  <si>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</si>
  <si>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</si>
  <si>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</si>
  <si>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</si>
  <si>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</si>
  <si>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</si>
  <si>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</si>
  <si>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</si>
  <si>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</si>
  <si>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</si>
  <si>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</si>
  <si>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</si>
  <si>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</si>
  <si>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</si>
  <si>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</si>
  <si>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</si>
  <si>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</si>
  <si>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</si>
  <si>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</si>
  <si>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</si>
  <si>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</si>
  <si>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</si>
  <si>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</si>
  <si>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</si>
  <si>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</si>
  <si>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</si>
  <si>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</si>
  <si>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</si>
  <si>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</si>
  <si>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</si>
  <si>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</si>
  <si>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</si>
  <si>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</si>
  <si>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</si>
  <si>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</si>
  <si>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</si>
  <si>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</si>
  <si>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</si>
  <si>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</si>
  <si>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</si>
  <si>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</si>
  <si>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</si>
  <si>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</si>
  <si>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</si>
  <si>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</si>
  <si>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</si>
  <si>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</si>
  <si>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</si>
  <si>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</si>
  <si>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</si>
  <si>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</si>
  <si>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</si>
  <si>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</si>
  <si>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</si>
  <si>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</si>
  <si>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</si>
  <si>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</si>
  <si>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</si>
  <si>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</si>
  <si>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</si>
  <si>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</si>
  <si>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</si>
  <si>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</si>
  <si>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</si>
  <si>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</si>
  <si>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</si>
  <si>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</si>
  <si>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</si>
  <si>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</si>
  <si>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</si>
  <si>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</si>
  <si>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</si>
  <si>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</si>
  <si>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</si>
  <si>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</si>
  <si>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</si>
  <si>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</si>
  <si>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</si>
  <si>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</si>
  <si>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</si>
  <si>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</si>
  <si>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</si>
  <si>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</si>
  <si>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</si>
  <si>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</si>
  <si>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</si>
  <si>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</si>
  <si>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</si>
  <si>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</si>
  <si>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</si>
  <si>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</si>
  <si>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</si>
  <si>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</si>
  <si>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</si>
  <si>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</si>
  <si>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</si>
  <si>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</si>
  <si>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</si>
  <si>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</si>
  <si>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</si>
  <si>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</si>
  <si>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</si>
  <si>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</si>
  <si>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</si>
  <si>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</si>
  <si>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</si>
  <si>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</si>
  <si>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</si>
  <si>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</si>
  <si>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</si>
  <si>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</si>
  <si>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</si>
  <si>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</si>
  <si>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</si>
  <si>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</si>
  <si>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</si>
  <si>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</si>
  <si>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</si>
  <si>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</si>
  <si>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</si>
  <si>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</si>
  <si>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</si>
  <si>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</si>
  <si>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</si>
  <si>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</si>
  <si>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</si>
  <si>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</si>
  <si>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</si>
  <si>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</si>
  <si>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</si>
  <si>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</si>
  <si>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</si>
  <si>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</si>
  <si>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</si>
  <si>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</si>
  <si>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</si>
  <si>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</si>
  <si>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</si>
  <si>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</si>
  <si>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</si>
  <si>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</si>
  <si>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</si>
  <si>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</si>
  <si>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</si>
  <si>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</si>
  <si>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</si>
  <si>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</si>
  <si>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</si>
  <si>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</si>
  <si>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</si>
  <si>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</si>
  <si>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</si>
  <si>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</si>
  <si>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</si>
  <si>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</si>
  <si>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</si>
  <si>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</si>
  <si>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</si>
  <si>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</si>
  <si>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</si>
  <si>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</si>
  <si>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</si>
  <si>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</si>
  <si>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</si>
  <si>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</si>
  <si>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</si>
  <si>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</si>
  <si>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</si>
  <si>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</si>
  <si>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</si>
  <si>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</si>
  <si>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</si>
  <si>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</si>
  <si>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</si>
  <si>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</si>
  <si>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</si>
  <si>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</si>
  <si>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</si>
  <si>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</si>
  <si>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</si>
  <si>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</si>
  <si>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</si>
  <si>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</si>
  <si>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</si>
  <si>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</si>
  <si>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</si>
  <si>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</si>
  <si>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</si>
  <si>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</si>
  <si>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</si>
  <si>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</si>
  <si>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</si>
  <si>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</si>
  <si>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</si>
  <si>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</si>
  <si>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</si>
  <si>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</si>
  <si>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</si>
  <si>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</si>
  <si>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</si>
  <si>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</si>
  <si>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</si>
  <si>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</si>
  <si>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</si>
  <si>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</si>
  <si>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</si>
  <si>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</si>
  <si>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</si>
  <si>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</si>
  <si>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</si>
  <si>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</si>
  <si>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</si>
  <si>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</si>
  <si>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</si>
  <si>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</si>
  <si>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</si>
  <si>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</si>
  <si>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</si>
  <si>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</si>
  <si>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</si>
  <si>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</si>
  <si>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</si>
  <si>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</si>
  <si>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</si>
  <si>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</si>
  <si>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</si>
  <si>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</si>
  <si>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</si>
  <si>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</si>
  <si>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</si>
  <si>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</si>
  <si>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</si>
  <si>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</si>
  <si>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</si>
  <si>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</si>
  <si>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</si>
  <si>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</si>
  <si>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</si>
  <si>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</si>
  <si>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</si>
  <si>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</si>
  <si>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</si>
  <si>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</si>
  <si>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</si>
  <si>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</si>
  <si>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</si>
  <si>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</si>
  <si>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</si>
  <si>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</si>
  <si>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</si>
  <si>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</si>
  <si>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</si>
  <si>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</si>
  <si>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</si>
  <si>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</si>
  <si>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</si>
  <si>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</si>
  <si>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</si>
  <si>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</si>
  <si>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</si>
  <si>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</si>
  <si>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</si>
  <si>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</si>
  <si>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</si>
  <si>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</si>
  <si>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</si>
  <si>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</si>
  <si>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</si>
  <si>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</si>
  <si>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</si>
  <si>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</si>
  <si>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</si>
  <si>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</si>
  <si>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</si>
  <si>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</si>
  <si>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</si>
  <si>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</si>
  <si>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</si>
  <si>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</si>
  <si>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</si>
  <si>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</si>
  <si>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</si>
  <si>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</si>
  <si>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</si>
  <si>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</si>
  <si>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</si>
  <si>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</si>
  <si>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</si>
  <si>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</si>
  <si>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</si>
  <si>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</si>
  <si>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</si>
  <si>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</si>
  <si>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</si>
  <si>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</si>
  <si>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</si>
  <si>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</si>
  <si>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</si>
  <si>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</si>
  <si>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</si>
  <si>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</si>
  <si>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</si>
  <si>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</si>
  <si>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</si>
  <si>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</si>
  <si>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</si>
  <si>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</si>
  <si>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</si>
  <si>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</si>
  <si>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</si>
  <si>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</si>
  <si>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</si>
  <si>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</si>
  <si>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</si>
  <si>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</si>
  <si>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</si>
  <si>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</si>
  <si>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</si>
  <si>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</si>
  <si>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</si>
  <si>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</si>
  <si>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</si>
  <si>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</si>
  <si>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</si>
  <si>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</si>
  <si>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</si>
  <si>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</si>
  <si>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</si>
  <si>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</si>
  <si>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</si>
  <si>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</si>
  <si>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</si>
  <si>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</si>
  <si>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</si>
  <si>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</si>
  <si>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</si>
  <si>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</si>
  <si>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</si>
  <si>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</si>
  <si>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</si>
  <si>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</si>
  <si>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</si>
  <si>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</si>
  <si>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</si>
  <si>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</si>
  <si>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</si>
  <si>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</si>
  <si>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</si>
  <si>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</si>
  <si>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</si>
  <si>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</si>
  <si>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</si>
  <si>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</si>
  <si>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</si>
  <si>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</si>
  <si>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</si>
  <si>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</si>
  <si>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</si>
  <si>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</si>
  <si>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</si>
  <si>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</si>
  <si>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</si>
  <si>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</si>
  <si>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</si>
  <si>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</si>
  <si>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</si>
  <si>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</si>
  <si>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</si>
  <si>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</si>
  <si>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</si>
  <si>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</si>
  <si>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</si>
  <si>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</si>
  <si>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</si>
  <si>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</si>
  <si>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</si>
  <si>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</si>
  <si>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</si>
  <si>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</si>
  <si>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</si>
  <si>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</si>
  <si>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</si>
  <si>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</si>
  <si>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</si>
  <si>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</si>
  <si>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</si>
  <si>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</si>
  <si>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</si>
  <si>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</si>
  <si>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</si>
  <si>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</si>
  <si>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</si>
  <si>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</si>
  <si>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</si>
  <si>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</si>
  <si>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</si>
  <si>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</si>
  <si>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</si>
  <si>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</si>
  <si>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</si>
  <si>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</si>
  <si>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</si>
  <si>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</si>
  <si>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</si>
  <si>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</si>
  <si>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</si>
  <si>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</si>
  <si>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</si>
  <si>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</si>
  <si>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</si>
  <si>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</si>
  <si>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</si>
  <si>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</si>
  <si>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</si>
  <si>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</si>
  <si>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</si>
  <si>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</si>
  <si>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</si>
  <si>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</si>
  <si>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</si>
  <si>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</si>
  <si>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</si>
  <si>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</si>
  <si>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</si>
  <si>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</si>
  <si>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</si>
  <si>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</si>
  <si>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</si>
  <si>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</si>
  <si>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</si>
  <si>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</si>
  <si>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</si>
  <si>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</si>
  <si>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</si>
  <si>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</si>
  <si>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</si>
  <si>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</si>
  <si>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</si>
  <si>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</si>
  <si>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</si>
  <si>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</si>
  <si>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</si>
  <si>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</si>
  <si>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</si>
  <si>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</si>
  <si>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</si>
  <si>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</si>
  <si>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</si>
  <si>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</si>
  <si>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</si>
  <si>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</si>
  <si>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</si>
  <si>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</si>
  <si>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</si>
  <si>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</si>
  <si>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</si>
  <si>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</si>
  <si>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</si>
  <si>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</si>
  <si>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</si>
  <si>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</si>
  <si>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</si>
  <si>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</si>
  <si>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</si>
  <si>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</si>
  <si>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</si>
  <si>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</si>
  <si>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</si>
  <si>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</si>
  <si>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</si>
  <si>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</si>
  <si>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</si>
  <si>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</si>
  <si>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</si>
  <si>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</si>
  <si>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</si>
  <si>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</si>
  <si>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</si>
  <si>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</si>
  <si>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</si>
  <si>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</si>
  <si>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</si>
  <si>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</si>
  <si>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</si>
  <si>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</si>
  <si>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</si>
  <si>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</si>
  <si>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</si>
  <si>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</si>
  <si>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</si>
  <si>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</si>
  <si>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</si>
  <si>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</si>
  <si>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</si>
  <si>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</si>
  <si>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</si>
  <si>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</si>
  <si>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</si>
  <si>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</si>
  <si>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</si>
  <si>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</si>
  <si>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</si>
  <si>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</si>
  <si>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</si>
  <si>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</si>
  <si>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</si>
  <si>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</si>
  <si>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</si>
  <si>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</si>
  <si>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</si>
  <si>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</si>
  <si>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</si>
  <si>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</si>
  <si>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</si>
  <si>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</si>
  <si>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</si>
  <si>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</si>
  <si>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</si>
  <si>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</si>
  <si>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</si>
  <si>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</si>
  <si>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</si>
  <si>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</si>
  <si>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</si>
  <si>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</si>
  <si>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</si>
  <si>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</si>
  <si>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</si>
  <si>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</si>
  <si>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</si>
  <si>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</si>
  <si>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</si>
  <si>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</si>
  <si>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</si>
  <si>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</si>
  <si>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</si>
  <si>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</si>
  <si>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</si>
  <si>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</si>
  <si>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</si>
  <si>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</si>
  <si>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</si>
  <si>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</si>
  <si>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</si>
  <si>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</si>
  <si>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</si>
  <si>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</si>
  <si>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</si>
  <si>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</si>
  <si>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</si>
  <si>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</si>
  <si>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</si>
  <si>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</si>
  <si>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</si>
  <si>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</si>
  <si>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</si>
  <si>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</si>
  <si>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</si>
  <si>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</si>
  <si>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</si>
  <si>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</si>
  <si>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</si>
  <si>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</si>
  <si>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</si>
  <si>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</si>
  <si>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</si>
  <si>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</si>
  <si>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</si>
  <si>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</si>
  <si>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</si>
  <si>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</si>
  <si>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</si>
  <si>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</si>
  <si>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</si>
  <si>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</si>
  <si>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</si>
  <si>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</si>
  <si>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</si>
  <si>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</si>
  <si>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</si>
  <si>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</si>
  <si>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</si>
  <si>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</si>
  <si>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</si>
  <si>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</si>
  <si>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</si>
  <si>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</si>
  <si>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</si>
  <si>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</si>
  <si>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</si>
  <si>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</si>
  <si>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</si>
  <si>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</si>
  <si>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</si>
  <si>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</si>
  <si>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</si>
  <si>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</si>
  <si>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</si>
  <si>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</si>
  <si>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</si>
  <si>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</si>
  <si>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</si>
  <si>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</si>
  <si>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</si>
  <si>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</si>
  <si>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</si>
  <si>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</si>
  <si>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</si>
  <si>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</si>
  <si>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</si>
  <si>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</si>
  <si>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</si>
  <si>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</si>
  <si>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</si>
  <si>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</si>
  <si>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</si>
  <si>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</si>
  <si>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</si>
  <si>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</si>
  <si>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</si>
  <si>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</si>
  <si>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</si>
  <si>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</si>
  <si>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</si>
  <si>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</si>
  <si>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</si>
  <si>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</si>
  <si>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</si>
  <si>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</si>
  <si>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</si>
  <si>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</si>
  <si>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</si>
  <si>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</si>
  <si>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</si>
  <si>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</si>
  <si>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</si>
  <si>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</si>
  <si>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</si>
  <si>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</si>
  <si>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</si>
  <si>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</si>
  <si>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</si>
  <si>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</si>
  <si>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</si>
  <si>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</si>
  <si>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</si>
  <si>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</si>
  <si>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</si>
  <si>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</si>
  <si>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</si>
  <si>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</si>
  <si>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</si>
  <si>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</si>
  <si>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</si>
  <si>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</si>
  <si>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</si>
  <si>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</si>
  <si>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</si>
  <si>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</si>
  <si>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</si>
  <si>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</si>
  <si>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</si>
  <si>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</si>
  <si>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</si>
  <si>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</si>
  <si>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</si>
  <si>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</si>
  <si>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</si>
  <si>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</si>
  <si>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</si>
  <si>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</si>
  <si>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</si>
  <si>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</si>
  <si>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</si>
  <si>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</si>
  <si>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</si>
  <si>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</si>
  <si>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</si>
  <si>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</si>
  <si>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</si>
  <si>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</si>
  <si>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</si>
  <si>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</si>
  <si>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</si>
  <si>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</si>
  <si>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</si>
  <si>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</si>
  <si>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</si>
  <si>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</si>
  <si>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</si>
  <si>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</si>
  <si>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</si>
  <si>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</si>
  <si>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</si>
  <si>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</si>
  <si>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</si>
  <si>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</si>
  <si>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</si>
  <si>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</si>
  <si>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</si>
  <si>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</si>
  <si>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</si>
  <si>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</si>
  <si>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</si>
  <si>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</si>
  <si>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</si>
  <si>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</si>
  <si>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</si>
  <si>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</si>
  <si>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</si>
  <si>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</si>
  <si>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</si>
  <si>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</si>
  <si>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</si>
  <si>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</si>
  <si>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</si>
  <si>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</si>
  <si>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</si>
  <si>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</si>
  <si>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</si>
  <si>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</si>
  <si>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</si>
  <si>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</si>
  <si>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</si>
  <si>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</si>
  <si>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</si>
  <si>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</si>
  <si>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</si>
  <si>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</si>
  <si>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</si>
  <si>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</si>
  <si>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</si>
  <si>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</si>
  <si>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</si>
  <si>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</si>
  <si>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</si>
  <si>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</si>
  <si>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</si>
  <si>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</si>
  <si>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</si>
  <si>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</si>
  <si>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</si>
  <si>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</si>
  <si>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</si>
  <si>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</si>
  <si>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</si>
  <si>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</si>
  <si>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</si>
  <si>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</si>
  <si>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</si>
  <si>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</si>
  <si>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</si>
  <si>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</si>
  <si>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</si>
  <si>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</si>
  <si>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</si>
  <si>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</si>
  <si>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</si>
  <si>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</si>
  <si>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</si>
  <si>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</si>
  <si>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</si>
  <si>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</si>
  <si>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</si>
  <si>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</si>
  <si>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</si>
  <si>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</si>
  <si>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</si>
  <si>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</si>
  <si>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</si>
  <si>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</si>
  <si>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</si>
  <si>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</si>
  <si>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</si>
  <si>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</si>
  <si>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</si>
  <si>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</si>
  <si>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</si>
  <si>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</si>
  <si>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</si>
  <si>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</si>
  <si>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</si>
  <si>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</si>
  <si>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</si>
  <si>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</si>
  <si>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</si>
  <si>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</si>
  <si>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</si>
  <si>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</si>
  <si>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</si>
  <si>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</si>
  <si>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</si>
  <si>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</si>
  <si>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</si>
  <si>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</si>
  <si>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</si>
  <si>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</si>
  <si>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</si>
  <si>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</si>
  <si>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</si>
  <si>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</si>
  <si>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</si>
  <si>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</si>
  <si>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</si>
  <si>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</si>
  <si>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</si>
  <si>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</si>
  <si>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</si>
  <si>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</si>
  <si>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</si>
  <si>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</si>
  <si>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</si>
  <si>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</si>
  <si>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</si>
  <si>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</si>
  <si>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</si>
  <si>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</si>
  <si>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</si>
  <si>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</si>
  <si>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</si>
  <si>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</si>
  <si>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</si>
  <si>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</si>
  <si>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</si>
  <si>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</si>
  <si>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</si>
  <si>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</si>
  <si>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</si>
  <si>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</si>
  <si>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</si>
  <si>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</si>
  <si>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</si>
  <si>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</si>
  <si>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</si>
  <si>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</si>
  <si>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</si>
  <si>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</si>
  <si>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</si>
  <si>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</si>
  <si>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</si>
  <si>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</si>
  <si>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</si>
  <si>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</si>
  <si>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</si>
  <si>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</si>
  <si>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</si>
  <si>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</si>
  <si>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</si>
  <si>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</si>
  <si>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</si>
  <si>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</si>
  <si>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</si>
  <si>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</si>
  <si>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</si>
  <si>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</si>
  <si>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</si>
  <si>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</si>
  <si>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</si>
  <si>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</si>
  <si>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</si>
  <si>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</si>
  <si>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</si>
  <si>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</si>
  <si>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</si>
  <si>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</si>
  <si>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</si>
  <si>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</si>
  <si>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</si>
  <si>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</si>
  <si>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</si>
  <si>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</si>
  <si>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</si>
  <si>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</si>
  <si>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</si>
  <si>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</si>
  <si>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</si>
  <si>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</si>
  <si>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</si>
  <si>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</si>
  <si>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</si>
  <si>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</si>
  <si>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</si>
  <si>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</si>
  <si>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</si>
  <si>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</si>
  <si>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</si>
  <si>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</si>
  <si>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</si>
  <si>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</si>
  <si>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</si>
  <si>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</si>
  <si>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</si>
  <si>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</si>
  <si>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</si>
  <si>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</si>
  <si>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</si>
  <si>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</si>
  <si>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</si>
  <si>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</si>
  <si>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</si>
  <si>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</si>
  <si>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</si>
  <si>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</si>
  <si>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</si>
  <si>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</si>
  <si>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</si>
  <si>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</si>
  <si>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</si>
  <si>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</si>
  <si>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</si>
  <si>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</si>
  <si>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</si>
  <si>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</si>
  <si>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</si>
  <si>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</si>
  <si>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</si>
  <si>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</si>
  <si>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</si>
  <si>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</si>
  <si>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</si>
  <si>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</si>
  <si>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</si>
  <si>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</si>
  <si>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</si>
  <si>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</si>
  <si>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</si>
  <si>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</si>
  <si>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</si>
  <si>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</si>
  <si>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</si>
  <si>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</si>
  <si>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</si>
  <si>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</si>
  <si>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</si>
  <si>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</si>
  <si>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</si>
  <si>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</si>
  <si>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</si>
  <si>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</si>
  <si>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</si>
  <si>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</si>
  <si>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</si>
  <si>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</si>
  <si>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</si>
  <si>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</si>
  <si>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</si>
  <si>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</si>
  <si>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</si>
  <si>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</si>
  <si>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</si>
  <si>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</si>
  <si>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</si>
  <si>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</si>
  <si>
    <t>změny ke dni 11.72022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</si>
</sst>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53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7" xfId="0" applyNumberFormat="1" applyFont="1" applyFill="1" applyBorder="1" applyAlignment="1">
      <alignment vertical="top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NumberFormat="1" applyFont="1" applyFill="1" applyBorder="1" applyAlignment="1">
      <alignment horizontal="left" vertical="top" wrapText="1"/>
    </xf>
    <xf numFmtId="0" fontId="7" fillId="8" borderId="19" xfId="0" applyNumberFormat="1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NumberFormat="1" applyFont="1" applyFill="1" applyBorder="1" applyAlignment="1">
      <alignment vertical="top"/>
    </xf>
    <xf numFmtId="0" fontId="13" fillId="8" borderId="18" xfId="0" applyNumberFormat="1" applyFont="1" applyFill="1" applyBorder="1" applyAlignment="1">
      <alignment horizontal="left" vertical="top" wrapText="1"/>
    </xf>
    <xf numFmtId="0" fontId="7" fillId="8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vertical="top"/>
    </xf>
    <xf numFmtId="0" fontId="6" fillId="9" borderId="18" xfId="0" applyNumberFormat="1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7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NumberFormat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49" fontId="0" fillId="0" borderId="25" xfId="0" applyNumberFormat="1" applyBorder="1" applyAlignment="1">
      <alignment vertical="center"/>
    </xf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4" fontId="6" fillId="0" borderId="18" xfId="0" applyNumberFormat="1" applyFont="1" applyFill="1" applyBorder="1" applyAlignment="1">
      <alignment vertical="top" shrinkToFit="1"/>
    </xf>
    <xf numFmtId="4" fontId="6" fillId="0" borderId="0" xfId="0" applyNumberFormat="1" applyFont="1" applyFill="1" applyBorder="1" applyAlignment="1">
      <alignment vertical="top" shrinkToFit="1"/>
    </xf>
    <xf numFmtId="165" fontId="6" fillId="0" borderId="18" xfId="0" applyNumberFormat="1" applyFont="1" applyFill="1" applyBorder="1" applyAlignment="1">
      <alignment vertical="top" shrinkToFit="1"/>
    </xf>
    <xf numFmtId="0" fontId="21" fillId="0" borderId="0" xfId="3" applyFont="1" applyBorder="1" applyAlignment="1">
      <alignment horizontal="center" vertical="center"/>
    </xf>
    <xf numFmtId="0" fontId="6" fillId="10" borderId="18" xfId="0" applyNumberFormat="1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NumberFormat="1" applyFont="1" applyFill="1" applyBorder="1" applyAlignment="1">
      <alignment horizontal="left" vertical="top" wrapText="1"/>
    </xf>
    <xf numFmtId="0" fontId="7" fillId="10" borderId="19" xfId="0" applyNumberFormat="1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  <xf numFmtId="0" fontId="6" fillId="12" borderId="17" xfId="0" applyFont="1" applyFill="1" applyBorder="1" applyAlignment="1">
      <alignment vertical="top"/>
    </xf>
    <xf numFmtId="0" fontId="6" fillId="12" borderId="17" xfId="0" applyNumberFormat="1" applyFont="1" applyFill="1" applyBorder="1" applyAlignment="1">
      <alignment vertical="top"/>
    </xf>
    <xf numFmtId="0" fontId="6" fillId="12" borderId="18" xfId="0" applyNumberFormat="1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horizontal="center" vertical="top" shrinkToFit="1"/>
    </xf>
    <xf numFmtId="4" fontId="6" fillId="12" borderId="18" xfId="0" applyNumberFormat="1" applyFont="1" applyFill="1" applyBorder="1" applyAlignment="1">
      <alignment vertical="top" shrinkToFit="1"/>
    </xf>
    <xf numFmtId="4" fontId="6" fillId="12" borderId="18" xfId="0" applyNumberFormat="1" applyFont="1" applyFill="1" applyBorder="1" applyAlignment="1">
      <alignment horizontal="center" vertical="top" shrinkToFit="1"/>
    </xf>
    <xf numFmtId="0" fontId="7" fillId="12" borderId="18" xfId="0" quotePrefix="1" applyNumberFormat="1" applyFont="1" applyFill="1" applyBorder="1" applyAlignment="1">
      <alignment horizontal="left" vertical="top" wrapText="1"/>
    </xf>
    <xf numFmtId="0" fontId="7" fillId="12" borderId="19" xfId="0" applyNumberFormat="1" applyFont="1" applyFill="1" applyBorder="1" applyAlignment="1">
      <alignment horizontal="center" vertical="top" wrapText="1" shrinkToFit="1"/>
    </xf>
    <xf numFmtId="4" fontId="7" fillId="12" borderId="18" xfId="0" applyNumberFormat="1" applyFont="1" applyFill="1" applyBorder="1" applyAlignment="1">
      <alignment vertical="top" wrapText="1" shrinkToFit="1"/>
    </xf>
    <xf numFmtId="4" fontId="13" fillId="12" borderId="18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6" fillId="12" borderId="17" xfId="0" applyNumberFormat="1" applyFont="1" applyFill="1" applyBorder="1" applyAlignment="1">
      <alignment horizontal="left" vertical="top"/>
    </xf>
    <xf numFmtId="0" fontId="6" fillId="12" borderId="18" xfId="0" applyFont="1" applyFill="1" applyBorder="1" applyAlignment="1">
      <alignment horizontal="center" vertical="top" shrinkToFit="1"/>
    </xf>
    <xf numFmtId="4" fontId="13" fillId="12" borderId="19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horizontal="left"/>
    </xf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79" t="s">
        <v>1</v>
      </c>
      <c r="B1" s="379"/>
      <c r="C1" s="380"/>
      <c r="D1" s="379"/>
      <c r="E1" s="379"/>
      <c r="F1" s="379"/>
      <c r="G1" s="379"/>
    </row>
    <row r="2" spans="1:7" ht="24.95" customHeight="1" x14ac:dyDescent="0.2">
      <c r="A2" s="8" t="s">
        <v>7</v>
      </c>
      <c r="B2" s="7"/>
      <c r="C2" s="381"/>
      <c r="D2" s="381"/>
      <c r="E2" s="381"/>
      <c r="F2" s="381"/>
      <c r="G2" s="382"/>
    </row>
    <row r="3" spans="1:7" ht="24.95" hidden="1" customHeight="1" x14ac:dyDescent="0.2">
      <c r="A3" s="8" t="s">
        <v>2</v>
      </c>
      <c r="B3" s="7"/>
      <c r="C3" s="381"/>
      <c r="D3" s="381"/>
      <c r="E3" s="381"/>
      <c r="F3" s="381"/>
      <c r="G3" s="382"/>
    </row>
    <row r="4" spans="1:7" ht="24.95" hidden="1" customHeight="1" x14ac:dyDescent="0.2">
      <c r="A4" s="8" t="s">
        <v>3</v>
      </c>
      <c r="B4" s="7"/>
      <c r="C4" s="381"/>
      <c r="D4" s="381"/>
      <c r="E4" s="381"/>
      <c r="F4" s="381"/>
      <c r="G4" s="382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view="pageBreakPreview" zoomScale="130" zoomScaleNormal="85" zoomScaleSheetLayoutView="130" workbookViewId="0">
      <selection activeCell="D52" sqref="D52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83" t="s">
        <v>2340</v>
      </c>
      <c r="B2" s="384"/>
      <c r="C2" s="384"/>
      <c r="D2" s="384"/>
      <c r="E2" s="385"/>
      <c r="F2" s="385"/>
      <c r="G2" s="386"/>
    </row>
    <row r="3" spans="1:7" ht="38.25" thickBot="1" x14ac:dyDescent="0.25">
      <c r="A3" s="387" t="s">
        <v>2341</v>
      </c>
      <c r="B3" s="388"/>
      <c r="C3" s="388"/>
      <c r="D3" s="388"/>
      <c r="E3" s="389"/>
      <c r="F3" s="389"/>
      <c r="G3" s="390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2345</v>
      </c>
      <c r="E5" s="208" t="s">
        <v>2342</v>
      </c>
      <c r="F5" s="209" t="s">
        <v>2343</v>
      </c>
      <c r="G5" s="210" t="s">
        <v>2344</v>
      </c>
    </row>
    <row r="6" spans="1:7" x14ac:dyDescent="0.2">
      <c r="A6" s="391" t="s">
        <v>2346</v>
      </c>
      <c r="B6" s="395" t="s">
        <v>2347</v>
      </c>
      <c r="C6" s="192" t="s">
        <v>2348</v>
      </c>
      <c r="D6" s="192" t="s">
        <v>2349</v>
      </c>
      <c r="E6" s="193">
        <f>'SO 01 D.1.1 ARS'!G417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92"/>
      <c r="B7" s="396"/>
      <c r="C7" s="195" t="s">
        <v>2350</v>
      </c>
      <c r="D7" s="195" t="s">
        <v>466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92"/>
      <c r="B8" s="396"/>
      <c r="C8" s="195" t="s">
        <v>2351</v>
      </c>
      <c r="D8" s="195" t="s">
        <v>2352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92"/>
      <c r="B9" s="396"/>
      <c r="C9" s="195" t="s">
        <v>2353</v>
      </c>
      <c r="D9" s="195" t="s">
        <v>2354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92"/>
      <c r="B10" s="396"/>
      <c r="C10" s="195" t="s">
        <v>2355</v>
      </c>
      <c r="D10" s="195" t="s">
        <v>1247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93"/>
      <c r="B11" s="396"/>
      <c r="C11" s="195" t="s">
        <v>2356</v>
      </c>
      <c r="D11" s="195" t="s">
        <v>2357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93"/>
      <c r="B12" s="396"/>
      <c r="C12" s="195" t="s">
        <v>2358</v>
      </c>
      <c r="D12" s="195" t="s">
        <v>2359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93"/>
      <c r="B13" s="396"/>
      <c r="C13" s="195" t="s">
        <v>2360</v>
      </c>
      <c r="D13" s="195" t="s">
        <v>2361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94"/>
      <c r="B14" s="397"/>
      <c r="C14" s="214" t="s">
        <v>2362</v>
      </c>
      <c r="D14" s="214" t="s">
        <v>2363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2364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2365</v>
      </c>
      <c r="B17" s="218" t="s">
        <v>2370</v>
      </c>
      <c r="C17" s="219" t="s">
        <v>2348</v>
      </c>
      <c r="D17" s="219" t="s">
        <v>2349</v>
      </c>
      <c r="E17" s="220">
        <f>'SO 02 D.1.1 ARS'!G241</f>
        <v>0</v>
      </c>
      <c r="F17" s="220">
        <f t="shared" ref="F17:F18" si="4">E17*0.21</f>
        <v>0</v>
      </c>
      <c r="G17" s="221">
        <f t="shared" ref="G17:G18" si="5">E17*1.21</f>
        <v>0</v>
      </c>
    </row>
    <row r="18" spans="1:8" x14ac:dyDescent="0.2">
      <c r="A18" s="369"/>
      <c r="B18" s="198"/>
      <c r="C18" s="199" t="s">
        <v>2350</v>
      </c>
      <c r="D18" s="195" t="s">
        <v>466</v>
      </c>
      <c r="E18" s="196">
        <f>'SO 02 D.1.4.1 EL'!G61</f>
        <v>0</v>
      </c>
      <c r="F18" s="196">
        <f t="shared" si="4"/>
        <v>0</v>
      </c>
      <c r="G18" s="213">
        <f t="shared" si="5"/>
        <v>0</v>
      </c>
    </row>
    <row r="19" spans="1:8" ht="16.5" thickBot="1" x14ac:dyDescent="0.3">
      <c r="A19" s="197"/>
      <c r="B19" s="198"/>
      <c r="C19" s="199"/>
      <c r="D19" s="200" t="s">
        <v>2366</v>
      </c>
      <c r="E19" s="201">
        <f>SUM(E17:E17)</f>
        <v>0</v>
      </c>
      <c r="F19" s="201">
        <f>SUM(F17:F17)</f>
        <v>0</v>
      </c>
      <c r="G19" s="201">
        <f>SUM(G17:G17)</f>
        <v>0</v>
      </c>
    </row>
    <row r="20" spans="1:8" ht="16.5" thickBot="1" x14ac:dyDescent="0.3">
      <c r="A20" s="197"/>
      <c r="B20" s="198"/>
      <c r="C20" s="199"/>
      <c r="D20" s="203"/>
      <c r="E20" s="204"/>
      <c r="F20" s="204"/>
      <c r="G20" s="204"/>
    </row>
    <row r="21" spans="1:8" ht="15" thickBot="1" x14ac:dyDescent="0.25">
      <c r="A21" s="217" t="s">
        <v>2367</v>
      </c>
      <c r="B21" s="218" t="s">
        <v>2368</v>
      </c>
      <c r="C21" s="219"/>
      <c r="D21" s="219" t="s">
        <v>2371</v>
      </c>
      <c r="E21" s="284">
        <f>'IO 01 Zdrav. Technol.'!G28</f>
        <v>0</v>
      </c>
      <c r="F21" s="220">
        <f t="shared" ref="F21" si="6">E21*0.21</f>
        <v>0</v>
      </c>
      <c r="G21" s="221">
        <f t="shared" ref="G21" si="7">E21*1.21</f>
        <v>0</v>
      </c>
    </row>
    <row r="22" spans="1:8" ht="16.5" thickBot="1" x14ac:dyDescent="0.3">
      <c r="A22" s="197"/>
      <c r="B22" s="198"/>
      <c r="C22" s="199"/>
      <c r="D22" s="200" t="s">
        <v>2372</v>
      </c>
      <c r="E22" s="201">
        <f>SUM(E21:E21)</f>
        <v>0</v>
      </c>
      <c r="F22" s="201">
        <f>SUM(F21:F21)</f>
        <v>0</v>
      </c>
      <c r="G22" s="201">
        <f>SUM(G21:G21)</f>
        <v>0</v>
      </c>
    </row>
    <row r="23" spans="1:8" ht="15" thickBot="1" x14ac:dyDescent="0.25">
      <c r="A23" s="187"/>
      <c r="B23" s="187"/>
      <c r="E23" s="188"/>
      <c r="F23" s="188"/>
      <c r="G23" s="188"/>
    </row>
    <row r="24" spans="1:8" ht="15" thickBot="1" x14ac:dyDescent="0.25">
      <c r="A24" s="217" t="s">
        <v>2373</v>
      </c>
      <c r="B24" s="218" t="s">
        <v>2374</v>
      </c>
      <c r="C24" s="219"/>
      <c r="D24" s="219" t="s">
        <v>460</v>
      </c>
      <c r="E24" s="220">
        <f>'VN+ON'!G77</f>
        <v>0</v>
      </c>
      <c r="F24" s="220">
        <f t="shared" ref="F24" si="8">E24*0.21</f>
        <v>0</v>
      </c>
      <c r="G24" s="221">
        <f t="shared" ref="G24" si="9">E24*1.21</f>
        <v>0</v>
      </c>
    </row>
    <row r="25" spans="1:8" ht="16.5" thickBot="1" x14ac:dyDescent="0.3">
      <c r="A25" s="197"/>
      <c r="B25" s="198"/>
      <c r="C25" s="199"/>
      <c r="D25" s="200" t="s">
        <v>2375</v>
      </c>
      <c r="E25" s="201">
        <f>SUM(E24:E24)</f>
        <v>0</v>
      </c>
      <c r="F25" s="201">
        <f>SUM(F24:F24)</f>
        <v>0</v>
      </c>
      <c r="G25" s="201">
        <f>SUM(G24:G24)</f>
        <v>0</v>
      </c>
    </row>
    <row r="26" spans="1:8" ht="15" thickBot="1" x14ac:dyDescent="0.25">
      <c r="E26" s="188"/>
      <c r="F26" s="188"/>
      <c r="G26" s="188"/>
    </row>
    <row r="27" spans="1:8" ht="21" thickBot="1" x14ac:dyDescent="0.35">
      <c r="D27" s="211" t="s">
        <v>2369</v>
      </c>
      <c r="E27" s="212">
        <f>E15+E19+E22+E25</f>
        <v>0</v>
      </c>
      <c r="F27" s="212">
        <f>F15+F19+F22+F25</f>
        <v>0</v>
      </c>
      <c r="G27" s="212">
        <f>G15+G19+G22+G25</f>
        <v>0</v>
      </c>
      <c r="H27" s="205"/>
    </row>
    <row r="29" spans="1:8" x14ac:dyDescent="0.2">
      <c r="A29" s="206"/>
      <c r="B29" s="206"/>
      <c r="C29" s="206"/>
      <c r="D29" s="206"/>
      <c r="E29" s="206"/>
      <c r="F29" s="206"/>
      <c r="G29" s="206"/>
    </row>
    <row r="32" spans="1:8" x14ac:dyDescent="0.2">
      <c r="F32" s="205"/>
      <c r="G32" s="205"/>
    </row>
  </sheetData>
  <sheetProtection algorithmName="SHA-512" hashValue="4srv3KySraaAxIMSGrHmyZsdhdLVzOzPAs/92+Pxjg/Va1H7rBQDHdCjaoEA/lkrBUxGrR+FhE0/IbIr0WQKeQ==" saltValue="N5+aBs9d0LxHagL7NUB1PQ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3"/>
  <sheetViews>
    <sheetView showZeros="0" view="pageBreakPreview" topLeftCell="A268" zoomScale="130" zoomScaleNormal="100" zoomScaleSheetLayoutView="130" workbookViewId="0">
      <selection activeCell="E311" sqref="E3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4" t="s">
        <v>2</v>
      </c>
      <c r="B3" s="12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4" t="s">
        <v>3</v>
      </c>
      <c r="B4" s="12"/>
      <c r="C4" s="402" t="s">
        <v>465</v>
      </c>
      <c r="D4" s="403"/>
      <c r="E4" s="403"/>
      <c r="F4" s="403"/>
      <c r="G4" s="404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SUMIF(Q15:Q28,"&lt;&gt;NOR",G15:G28)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2514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5" customFormat="1" outlineLevel="1" x14ac:dyDescent="0.2">
      <c r="A18" s="331" t="s">
        <v>2526</v>
      </c>
      <c r="B18" s="332" t="s">
        <v>2527</v>
      </c>
      <c r="C18" s="333" t="s">
        <v>2528</v>
      </c>
      <c r="D18" s="334" t="s">
        <v>329</v>
      </c>
      <c r="E18" s="335">
        <v>0.67303999999999986</v>
      </c>
      <c r="F18" s="336"/>
      <c r="G18" s="335">
        <f>ROUND(E18*F18,2)</f>
        <v>0</v>
      </c>
      <c r="H18" s="337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5" customFormat="1" outlineLevel="1" x14ac:dyDescent="0.2">
      <c r="A19" s="331"/>
      <c r="B19" s="332"/>
      <c r="C19" s="338" t="s">
        <v>2529</v>
      </c>
      <c r="D19" s="339"/>
      <c r="E19" s="340">
        <v>0.67303999999999997</v>
      </c>
      <c r="F19" s="335"/>
      <c r="G19" s="335"/>
      <c r="H19" s="33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5" customFormat="1" outlineLevel="1" x14ac:dyDescent="0.2">
      <c r="A20" s="331" t="s">
        <v>2530</v>
      </c>
      <c r="B20" s="332" t="s">
        <v>2531</v>
      </c>
      <c r="C20" s="333" t="s">
        <v>2532</v>
      </c>
      <c r="D20" s="334" t="s">
        <v>329</v>
      </c>
      <c r="E20" s="335">
        <v>0.74034399999999989</v>
      </c>
      <c r="F20" s="336"/>
      <c r="G20" s="335">
        <f>ROUND(E20*F20,2)</f>
        <v>0</v>
      </c>
      <c r="H20" s="337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5" customFormat="1" outlineLevel="1" x14ac:dyDescent="0.2">
      <c r="A21" s="331"/>
      <c r="B21" s="332"/>
      <c r="C21" s="338" t="s">
        <v>2533</v>
      </c>
      <c r="D21" s="339"/>
      <c r="E21" s="340">
        <v>0.740344</v>
      </c>
      <c r="F21" s="335"/>
      <c r="G21" s="335"/>
      <c r="H21" s="33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5" customFormat="1" ht="22.5" outlineLevel="1" x14ac:dyDescent="0.2">
      <c r="A22" s="331" t="s">
        <v>2534</v>
      </c>
      <c r="B22" s="332" t="s">
        <v>2535</v>
      </c>
      <c r="C22" s="333" t="s">
        <v>2536</v>
      </c>
      <c r="D22" s="334" t="s">
        <v>87</v>
      </c>
      <c r="E22" s="335">
        <v>23.161599999999996</v>
      </c>
      <c r="F22" s="336"/>
      <c r="G22" s="335">
        <f>ROUND(E22*F22,2)</f>
        <v>0</v>
      </c>
      <c r="H22" s="337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5" customFormat="1" outlineLevel="1" x14ac:dyDescent="0.2">
      <c r="A23" s="331"/>
      <c r="B23" s="332"/>
      <c r="C23" s="338" t="s">
        <v>2537</v>
      </c>
      <c r="D23" s="339"/>
      <c r="E23" s="340">
        <v>23.1616</v>
      </c>
      <c r="F23" s="335"/>
      <c r="G23" s="335"/>
      <c r="H23" s="33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5" customFormat="1" ht="22.5" outlineLevel="1" x14ac:dyDescent="0.2">
      <c r="A24" s="331" t="s">
        <v>2538</v>
      </c>
      <c r="B24" s="332" t="s">
        <v>2539</v>
      </c>
      <c r="C24" s="333" t="s">
        <v>2540</v>
      </c>
      <c r="D24" s="334" t="s">
        <v>73</v>
      </c>
      <c r="E24" s="335">
        <v>0.33388799999999996</v>
      </c>
      <c r="F24" s="336"/>
      <c r="G24" s="335">
        <f>ROUND(E24*F24,2)</f>
        <v>0</v>
      </c>
      <c r="H24" s="337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s="65" customFormat="1" outlineLevel="1" x14ac:dyDescent="0.2">
      <c r="A25" s="331"/>
      <c r="B25" s="332"/>
      <c r="C25" s="338" t="s">
        <v>2541</v>
      </c>
      <c r="D25" s="339"/>
      <c r="E25" s="340">
        <v>0.33388800000000002</v>
      </c>
      <c r="F25" s="335"/>
      <c r="G25" s="335"/>
      <c r="H25" s="33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4</v>
      </c>
      <c r="B26" s="26" t="s">
        <v>81</v>
      </c>
      <c r="C26" s="40" t="s">
        <v>82</v>
      </c>
      <c r="D26" s="57" t="s">
        <v>83</v>
      </c>
      <c r="E26" s="28">
        <v>10</v>
      </c>
      <c r="F26" s="66"/>
      <c r="G26" s="28">
        <f>ROUND(E26*F26,2)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79</v>
      </c>
      <c r="D27" s="59"/>
      <c r="E27" s="50"/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42" t="s">
        <v>84</v>
      </c>
      <c r="D28" s="59"/>
      <c r="E28" s="50">
        <v>10</v>
      </c>
      <c r="F28" s="66"/>
      <c r="G28" s="28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 t="s">
        <v>75</v>
      </c>
      <c r="R28" s="21"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x14ac:dyDescent="0.2">
      <c r="A29" s="23" t="s">
        <v>65</v>
      </c>
      <c r="B29" s="27" t="s">
        <v>14</v>
      </c>
      <c r="C29" s="41" t="s">
        <v>15</v>
      </c>
      <c r="D29" s="58"/>
      <c r="E29" s="29"/>
      <c r="F29" s="67"/>
      <c r="G29" s="29">
        <f>SUMIF(Q30:Q65,"&lt;&gt;NOR",G30:G65)</f>
        <v>0</v>
      </c>
      <c r="H29" s="136"/>
      <c r="I29" s="21"/>
      <c r="Q29" t="s">
        <v>66</v>
      </c>
    </row>
    <row r="30" spans="1:46" ht="22.5" outlineLevel="1" x14ac:dyDescent="0.2">
      <c r="A30" s="22">
        <v>5</v>
      </c>
      <c r="B30" s="26" t="s">
        <v>85</v>
      </c>
      <c r="C30" s="40" t="s">
        <v>86</v>
      </c>
      <c r="D30" s="57" t="s">
        <v>87</v>
      </c>
      <c r="E30" s="28">
        <v>323.17</v>
      </c>
      <c r="F30" s="66"/>
      <c r="G30" s="28">
        <f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 t="s">
        <v>70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42" t="s">
        <v>79</v>
      </c>
      <c r="D31" s="59"/>
      <c r="E31" s="50"/>
      <c r="F31" s="66"/>
      <c r="G31" s="28"/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 t="s">
        <v>75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88</v>
      </c>
      <c r="D32" s="59"/>
      <c r="E32" s="50">
        <v>323.17</v>
      </c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6</v>
      </c>
      <c r="B33" s="26" t="s">
        <v>89</v>
      </c>
      <c r="C33" s="40" t="s">
        <v>90</v>
      </c>
      <c r="D33" s="57" t="s">
        <v>87</v>
      </c>
      <c r="E33" s="28">
        <v>9.01</v>
      </c>
      <c r="F33" s="66"/>
      <c r="G33" s="28">
        <f>ROUND(E33*F33,2)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 t="s">
        <v>70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79</v>
      </c>
      <c r="D34" s="59"/>
      <c r="E34" s="50"/>
      <c r="F34" s="66"/>
      <c r="G34" s="28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91</v>
      </c>
      <c r="D35" s="59"/>
      <c r="E35" s="50">
        <v>9.01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7</v>
      </c>
      <c r="B36" s="26" t="s">
        <v>92</v>
      </c>
      <c r="C36" s="40" t="s">
        <v>93</v>
      </c>
      <c r="D36" s="57" t="s">
        <v>87</v>
      </c>
      <c r="E36" s="28">
        <v>120.89999999999999</v>
      </c>
      <c r="F36" s="66"/>
      <c r="G36" s="28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94</v>
      </c>
      <c r="D37" s="59"/>
      <c r="E37" s="50">
        <v>120.9</v>
      </c>
      <c r="F37" s="66"/>
      <c r="G37" s="28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95</v>
      </c>
      <c r="D38" s="59"/>
      <c r="E38" s="50"/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8</v>
      </c>
      <c r="B39" s="26" t="s">
        <v>96</v>
      </c>
      <c r="C39" s="40" t="s">
        <v>97</v>
      </c>
      <c r="D39" s="57" t="s">
        <v>87</v>
      </c>
      <c r="E39" s="28">
        <v>32.370000000000005</v>
      </c>
      <c r="F39" s="66"/>
      <c r="G39" s="28">
        <f>ROUND(E39*F39,2)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 t="s">
        <v>70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42" t="s">
        <v>79</v>
      </c>
      <c r="D40" s="59"/>
      <c r="E40" s="50"/>
      <c r="F40" s="66"/>
      <c r="G40" s="28"/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 t="s">
        <v>75</v>
      </c>
      <c r="R40" s="21"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98</v>
      </c>
      <c r="D41" s="59"/>
      <c r="E41" s="50">
        <v>32.369999999999997</v>
      </c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9</v>
      </c>
      <c r="B42" s="26" t="s">
        <v>99</v>
      </c>
      <c r="C42" s="40" t="s">
        <v>100</v>
      </c>
      <c r="D42" s="57" t="s">
        <v>87</v>
      </c>
      <c r="E42" s="28">
        <v>9.75</v>
      </c>
      <c r="F42" s="66"/>
      <c r="G42" s="28">
        <f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 t="s">
        <v>70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42" t="s">
        <v>101</v>
      </c>
      <c r="D43" s="59"/>
      <c r="E43" s="50">
        <v>9.75</v>
      </c>
      <c r="F43" s="66"/>
      <c r="G43" s="28"/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 t="s">
        <v>75</v>
      </c>
      <c r="R43" s="21">
        <v>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95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10</v>
      </c>
      <c r="B45" s="332" t="s">
        <v>2542</v>
      </c>
      <c r="C45" s="333" t="s">
        <v>2543</v>
      </c>
      <c r="D45" s="57" t="s">
        <v>87</v>
      </c>
      <c r="E45" s="28">
        <v>43.319999999999993</v>
      </c>
      <c r="F45" s="66"/>
      <c r="G45" s="28">
        <f>ROUND(E45*F45,2)</f>
        <v>0</v>
      </c>
      <c r="H45" s="135" t="s">
        <v>2514</v>
      </c>
      <c r="I45" s="21"/>
      <c r="J45" s="21"/>
      <c r="K45" s="21"/>
      <c r="L45" s="21"/>
      <c r="M45" s="21"/>
      <c r="N45" s="21"/>
      <c r="O45" s="21"/>
      <c r="P45" s="21"/>
      <c r="Q45" s="21" t="s">
        <v>70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42" t="s">
        <v>102</v>
      </c>
      <c r="D46" s="59"/>
      <c r="E46" s="50">
        <v>36.26</v>
      </c>
      <c r="F46" s="66"/>
      <c r="G46" s="28"/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 t="s">
        <v>75</v>
      </c>
      <c r="R46" s="21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103</v>
      </c>
      <c r="D47" s="59"/>
      <c r="E47" s="50">
        <v>7.06</v>
      </c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11</v>
      </c>
      <c r="B48" s="332" t="s">
        <v>2544</v>
      </c>
      <c r="C48" s="333" t="s">
        <v>2545</v>
      </c>
      <c r="D48" s="57" t="s">
        <v>87</v>
      </c>
      <c r="E48" s="28">
        <v>106.494</v>
      </c>
      <c r="F48" s="66"/>
      <c r="G48" s="28">
        <f>ROUND(E48*F48,2)</f>
        <v>0</v>
      </c>
      <c r="H48" s="135" t="s">
        <v>2514</v>
      </c>
      <c r="I48" s="21"/>
      <c r="J48" s="21"/>
      <c r="K48" s="21"/>
      <c r="L48" s="21"/>
      <c r="M48" s="21"/>
      <c r="N48" s="21"/>
      <c r="O48" s="21"/>
      <c r="P48" s="21"/>
      <c r="Q48" s="21" t="s">
        <v>70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42" t="s">
        <v>79</v>
      </c>
      <c r="D49" s="59"/>
      <c r="E49" s="50"/>
      <c r="F49" s="66"/>
      <c r="G49" s="28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 t="s">
        <v>75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22.5" outlineLevel="1" x14ac:dyDescent="0.2">
      <c r="A50" s="22"/>
      <c r="B50" s="26"/>
      <c r="C50" s="42" t="s">
        <v>104</v>
      </c>
      <c r="D50" s="59"/>
      <c r="E50" s="50">
        <v>106.494</v>
      </c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12</v>
      </c>
      <c r="B51" s="332" t="s">
        <v>2546</v>
      </c>
      <c r="C51" s="333" t="s">
        <v>2547</v>
      </c>
      <c r="D51" s="57" t="s">
        <v>87</v>
      </c>
      <c r="E51" s="28">
        <v>69.33</v>
      </c>
      <c r="F51" s="66"/>
      <c r="G51" s="28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 t="s">
        <v>70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42" t="s">
        <v>79</v>
      </c>
      <c r="D52" s="59"/>
      <c r="E52" s="50"/>
      <c r="F52" s="66"/>
      <c r="G52" s="28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 t="s">
        <v>75</v>
      </c>
      <c r="R52" s="21">
        <v>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105</v>
      </c>
      <c r="D53" s="59"/>
      <c r="E53" s="50">
        <v>69.33</v>
      </c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13</v>
      </c>
      <c r="B54" s="26" t="s">
        <v>106</v>
      </c>
      <c r="C54" s="40" t="s">
        <v>107</v>
      </c>
      <c r="D54" s="57" t="s">
        <v>87</v>
      </c>
      <c r="E54" s="28">
        <v>46.000000000000007</v>
      </c>
      <c r="F54" s="66"/>
      <c r="G54" s="28">
        <f>ROUND(E54*F54,2)</f>
        <v>0</v>
      </c>
      <c r="H54" s="135" t="s">
        <v>2514</v>
      </c>
      <c r="I54" s="21"/>
      <c r="J54" s="21"/>
      <c r="K54" s="21"/>
      <c r="L54" s="21"/>
      <c r="M54" s="21"/>
      <c r="N54" s="21"/>
      <c r="O54" s="21"/>
      <c r="P54" s="21"/>
      <c r="Q54" s="21" t="s">
        <v>70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42" t="s">
        <v>79</v>
      </c>
      <c r="D55" s="59"/>
      <c r="E55" s="50"/>
      <c r="F55" s="66"/>
      <c r="G55" s="28"/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 t="s">
        <v>75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108</v>
      </c>
      <c r="D56" s="59"/>
      <c r="E56" s="50">
        <v>46</v>
      </c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14</v>
      </c>
      <c r="B57" s="26" t="s">
        <v>109</v>
      </c>
      <c r="C57" s="40" t="s">
        <v>110</v>
      </c>
      <c r="D57" s="57" t="s">
        <v>87</v>
      </c>
      <c r="E57" s="28">
        <v>44.85</v>
      </c>
      <c r="F57" s="66"/>
      <c r="G57" s="28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 t="s">
        <v>70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42" t="s">
        <v>79</v>
      </c>
      <c r="D58" s="59"/>
      <c r="E58" s="50"/>
      <c r="F58" s="66"/>
      <c r="G58" s="28"/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 t="s">
        <v>75</v>
      </c>
      <c r="R58" s="21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42" t="s">
        <v>111</v>
      </c>
      <c r="D59" s="59"/>
      <c r="E59" s="50">
        <v>44.85</v>
      </c>
      <c r="F59" s="66"/>
      <c r="G59" s="28"/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 t="s">
        <v>75</v>
      </c>
      <c r="R59" s="21">
        <v>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>
        <v>15</v>
      </c>
      <c r="B60" s="26" t="s">
        <v>112</v>
      </c>
      <c r="C60" s="40" t="s">
        <v>113</v>
      </c>
      <c r="D60" s="57" t="s">
        <v>69</v>
      </c>
      <c r="E60" s="28">
        <v>6</v>
      </c>
      <c r="F60" s="66"/>
      <c r="G60" s="28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 t="s">
        <v>70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79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114</v>
      </c>
      <c r="D62" s="59"/>
      <c r="E62" s="50">
        <v>6</v>
      </c>
      <c r="F62" s="66"/>
      <c r="G62" s="28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16</v>
      </c>
      <c r="B63" s="26" t="s">
        <v>115</v>
      </c>
      <c r="C63" s="40" t="s">
        <v>116</v>
      </c>
      <c r="D63" s="57" t="s">
        <v>69</v>
      </c>
      <c r="E63" s="28">
        <v>4</v>
      </c>
      <c r="F63" s="66"/>
      <c r="G63" s="28">
        <f>ROUND(E63*F63,2)</f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 t="s">
        <v>70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79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42" t="s">
        <v>117</v>
      </c>
      <c r="D65" s="59"/>
      <c r="E65" s="50">
        <v>4</v>
      </c>
      <c r="F65" s="66"/>
      <c r="G65" s="28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 t="s">
        <v>75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x14ac:dyDescent="0.2">
      <c r="A66" s="23" t="s">
        <v>65</v>
      </c>
      <c r="B66" s="27" t="s">
        <v>16</v>
      </c>
      <c r="C66" s="41" t="s">
        <v>17</v>
      </c>
      <c r="D66" s="58"/>
      <c r="E66" s="29"/>
      <c r="F66" s="67"/>
      <c r="G66" s="29">
        <f>SUMIF(Q67:Q72,"&lt;&gt;NOR",G67:G72)</f>
        <v>0</v>
      </c>
      <c r="H66" s="136"/>
      <c r="I66" s="21"/>
      <c r="Q66" t="s">
        <v>66</v>
      </c>
    </row>
    <row r="67" spans="1:46" ht="22.5" outlineLevel="1" x14ac:dyDescent="0.2">
      <c r="A67" s="22">
        <v>17</v>
      </c>
      <c r="B67" s="26" t="s">
        <v>118</v>
      </c>
      <c r="C67" s="40" t="s">
        <v>119</v>
      </c>
      <c r="D67" s="57" t="s">
        <v>87</v>
      </c>
      <c r="E67" s="28">
        <v>68</v>
      </c>
      <c r="F67" s="66"/>
      <c r="G67" s="28">
        <f>ROUND(E67*F67,2)</f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 t="s">
        <v>120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121</v>
      </c>
      <c r="D68" s="59"/>
      <c r="E68" s="50">
        <v>68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95</v>
      </c>
      <c r="D69" s="59"/>
      <c r="E69" s="50"/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18</v>
      </c>
      <c r="B70" s="26" t="s">
        <v>122</v>
      </c>
      <c r="C70" s="40" t="s">
        <v>123</v>
      </c>
      <c r="D70" s="57" t="s">
        <v>87</v>
      </c>
      <c r="E70" s="28">
        <v>225</v>
      </c>
      <c r="F70" s="66"/>
      <c r="G70" s="28">
        <f>ROUND(E70*F70,2)</f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 t="s">
        <v>70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124</v>
      </c>
      <c r="D71" s="59"/>
      <c r="E71" s="50">
        <v>225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95</v>
      </c>
      <c r="D72" s="59"/>
      <c r="E72" s="50"/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x14ac:dyDescent="0.2">
      <c r="A73" s="23" t="s">
        <v>65</v>
      </c>
      <c r="B73" s="27" t="s">
        <v>18</v>
      </c>
      <c r="C73" s="41" t="s">
        <v>19</v>
      </c>
      <c r="D73" s="58"/>
      <c r="E73" s="29"/>
      <c r="F73" s="67"/>
      <c r="G73" s="29">
        <f>SUMIF(Q74:Q112,"&lt;&gt;NOR",G74:G112)</f>
        <v>0</v>
      </c>
      <c r="H73" s="136"/>
      <c r="I73" s="21"/>
      <c r="Q73" t="s">
        <v>66</v>
      </c>
    </row>
    <row r="74" spans="1:46" outlineLevel="1" x14ac:dyDescent="0.2">
      <c r="A74" s="22">
        <v>19</v>
      </c>
      <c r="B74" s="26" t="s">
        <v>125</v>
      </c>
      <c r="C74" s="40" t="s">
        <v>126</v>
      </c>
      <c r="D74" s="57" t="s">
        <v>87</v>
      </c>
      <c r="E74" s="28">
        <v>85.335200000000015</v>
      </c>
      <c r="F74" s="66"/>
      <c r="G74" s="28">
        <f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 t="s">
        <v>70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/>
      <c r="B75" s="26"/>
      <c r="C75" s="42" t="s">
        <v>79</v>
      </c>
      <c r="D75" s="59"/>
      <c r="E75" s="50"/>
      <c r="F75" s="66"/>
      <c r="G75" s="28"/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 t="s">
        <v>75</v>
      </c>
      <c r="R75" s="21">
        <v>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127</v>
      </c>
      <c r="D76" s="59"/>
      <c r="E76" s="50">
        <v>21.430399999999999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128</v>
      </c>
      <c r="D77" s="59"/>
      <c r="E77" s="50">
        <v>7.9560000000000004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95</v>
      </c>
      <c r="D78" s="59"/>
      <c r="E78" s="50"/>
      <c r="F78" s="66"/>
      <c r="G78" s="28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129</v>
      </c>
      <c r="D79" s="59"/>
      <c r="E79" s="50">
        <v>44.264600000000002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130</v>
      </c>
      <c r="D80" s="59"/>
      <c r="E80" s="50">
        <v>11.684200000000001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>
        <v>20</v>
      </c>
      <c r="B81" s="26" t="s">
        <v>131</v>
      </c>
      <c r="C81" s="40" t="s">
        <v>132</v>
      </c>
      <c r="D81" s="57" t="s">
        <v>87</v>
      </c>
      <c r="E81" s="28">
        <v>100</v>
      </c>
      <c r="F81" s="66"/>
      <c r="G81" s="28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133</v>
      </c>
      <c r="D82" s="59"/>
      <c r="E82" s="50">
        <v>100</v>
      </c>
      <c r="F82" s="66"/>
      <c r="G82" s="28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21</v>
      </c>
      <c r="B83" s="26" t="s">
        <v>134</v>
      </c>
      <c r="C83" s="40" t="s">
        <v>135</v>
      </c>
      <c r="D83" s="57" t="s">
        <v>87</v>
      </c>
      <c r="E83" s="28">
        <v>854.1</v>
      </c>
      <c r="F83" s="66"/>
      <c r="G83" s="28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70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136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137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22</v>
      </c>
      <c r="B86" s="26" t="s">
        <v>138</v>
      </c>
      <c r="C86" s="40" t="s">
        <v>139</v>
      </c>
      <c r="D86" s="57" t="s">
        <v>87</v>
      </c>
      <c r="E86" s="28">
        <v>1080.3000000000002</v>
      </c>
      <c r="F86" s="66"/>
      <c r="G86" s="28">
        <f>ROUND(E86*F86,2)</f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140</v>
      </c>
      <c r="D87" s="59"/>
      <c r="E87" s="50">
        <v>226.2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/>
      <c r="B88" s="26"/>
      <c r="C88" s="42" t="s">
        <v>136</v>
      </c>
      <c r="D88" s="59"/>
      <c r="E88" s="50">
        <v>292.5</v>
      </c>
      <c r="F88" s="66"/>
      <c r="G88" s="28"/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 t="s">
        <v>75</v>
      </c>
      <c r="R88" s="21">
        <v>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137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23</v>
      </c>
      <c r="B90" s="26" t="s">
        <v>141</v>
      </c>
      <c r="C90" s="40" t="s">
        <v>142</v>
      </c>
      <c r="D90" s="57" t="s">
        <v>87</v>
      </c>
      <c r="E90" s="28">
        <v>1080.3000000000002</v>
      </c>
      <c r="F90" s="66"/>
      <c r="G90" s="28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140</v>
      </c>
      <c r="D91" s="59"/>
      <c r="E91" s="50">
        <v>226.2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42" t="s">
        <v>136</v>
      </c>
      <c r="D92" s="59"/>
      <c r="E92" s="50">
        <v>292.5</v>
      </c>
      <c r="F92" s="66"/>
      <c r="G92" s="28"/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 t="s">
        <v>75</v>
      </c>
      <c r="R92" s="21">
        <v>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137</v>
      </c>
      <c r="D93" s="59"/>
      <c r="E93" s="50">
        <v>561.6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24</v>
      </c>
      <c r="B94" s="26" t="s">
        <v>143</v>
      </c>
      <c r="C94" s="40" t="s">
        <v>144</v>
      </c>
      <c r="D94" s="57" t="s">
        <v>87</v>
      </c>
      <c r="E94" s="28">
        <v>292.5</v>
      </c>
      <c r="F94" s="66"/>
      <c r="G94" s="28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136</v>
      </c>
      <c r="D95" s="59"/>
      <c r="E95" s="50">
        <v>292.5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25</v>
      </c>
      <c r="B96" s="26" t="s">
        <v>145</v>
      </c>
      <c r="C96" s="40" t="s">
        <v>146</v>
      </c>
      <c r="D96" s="57" t="s">
        <v>87</v>
      </c>
      <c r="E96" s="28">
        <v>561.6</v>
      </c>
      <c r="F96" s="66"/>
      <c r="G96" s="28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137</v>
      </c>
      <c r="D97" s="59"/>
      <c r="E97" s="50">
        <v>561.6</v>
      </c>
      <c r="F97" s="66"/>
      <c r="G97" s="28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26</v>
      </c>
      <c r="B98" s="26" t="s">
        <v>147</v>
      </c>
      <c r="C98" s="40" t="s">
        <v>148</v>
      </c>
      <c r="D98" s="57" t="s">
        <v>87</v>
      </c>
      <c r="E98" s="28">
        <v>100</v>
      </c>
      <c r="F98" s="66"/>
      <c r="G98" s="28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133</v>
      </c>
      <c r="D99" s="59"/>
      <c r="E99" s="50">
        <v>100</v>
      </c>
      <c r="F99" s="66"/>
      <c r="G99" s="28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27</v>
      </c>
      <c r="B100" s="26" t="s">
        <v>149</v>
      </c>
      <c r="C100" s="40" t="s">
        <v>150</v>
      </c>
      <c r="D100" s="57" t="s">
        <v>87</v>
      </c>
      <c r="E100" s="28">
        <v>1080.3000000000002</v>
      </c>
      <c r="F100" s="66"/>
      <c r="G100" s="28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140</v>
      </c>
      <c r="D101" s="59"/>
      <c r="E101" s="50">
        <v>226.2</v>
      </c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42" t="s">
        <v>136</v>
      </c>
      <c r="D102" s="59"/>
      <c r="E102" s="50">
        <v>292.5</v>
      </c>
      <c r="F102" s="66"/>
      <c r="G102" s="28"/>
      <c r="H102" s="135">
        <v>0</v>
      </c>
      <c r="I102" s="21"/>
      <c r="J102" s="21"/>
      <c r="K102" s="21"/>
      <c r="L102" s="21"/>
      <c r="M102" s="21"/>
      <c r="N102" s="21"/>
      <c r="O102" s="21"/>
      <c r="P102" s="21"/>
      <c r="Q102" s="21" t="s">
        <v>75</v>
      </c>
      <c r="R102" s="21">
        <v>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137</v>
      </c>
      <c r="D103" s="59"/>
      <c r="E103" s="50">
        <v>561.6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28</v>
      </c>
      <c r="B104" s="26" t="s">
        <v>151</v>
      </c>
      <c r="C104" s="40" t="s">
        <v>152</v>
      </c>
      <c r="D104" s="57" t="s">
        <v>83</v>
      </c>
      <c r="E104" s="28">
        <v>355</v>
      </c>
      <c r="F104" s="66"/>
      <c r="G104" s="28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29</v>
      </c>
      <c r="B105" s="26" t="s">
        <v>153</v>
      </c>
      <c r="C105" s="40" t="s">
        <v>154</v>
      </c>
      <c r="D105" s="57" t="s">
        <v>83</v>
      </c>
      <c r="E105" s="28">
        <v>450</v>
      </c>
      <c r="F105" s="66"/>
      <c r="G105" s="28">
        <f>ROUND(E105*F105,2)</f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 t="s">
        <v>70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30</v>
      </c>
      <c r="B106" s="26" t="s">
        <v>155</v>
      </c>
      <c r="C106" s="40" t="s">
        <v>156</v>
      </c>
      <c r="D106" s="57" t="s">
        <v>83</v>
      </c>
      <c r="E106" s="28">
        <v>250</v>
      </c>
      <c r="F106" s="66"/>
      <c r="G106" s="28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>
        <v>31</v>
      </c>
      <c r="B107" s="26" t="s">
        <v>157</v>
      </c>
      <c r="C107" s="40" t="s">
        <v>158</v>
      </c>
      <c r="D107" s="57" t="s">
        <v>87</v>
      </c>
      <c r="E107" s="28">
        <v>293</v>
      </c>
      <c r="F107" s="66"/>
      <c r="G107" s="28">
        <f>ROUND(E107*F107,2)</f>
        <v>0</v>
      </c>
      <c r="H107" s="135" t="s">
        <v>2514</v>
      </c>
      <c r="I107" s="21"/>
      <c r="J107" s="21"/>
      <c r="K107" s="21"/>
      <c r="L107" s="21"/>
      <c r="M107" s="21"/>
      <c r="N107" s="21"/>
      <c r="O107" s="21"/>
      <c r="P107" s="21"/>
      <c r="Q107" s="21" t="s">
        <v>70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159</v>
      </c>
      <c r="D108" s="59"/>
      <c r="E108" s="50">
        <v>293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>
        <v>32</v>
      </c>
      <c r="B110" s="341" t="s">
        <v>2548</v>
      </c>
      <c r="C110" s="342" t="s">
        <v>2549</v>
      </c>
      <c r="D110" s="57" t="s">
        <v>87</v>
      </c>
      <c r="E110" s="28">
        <v>120.89999999999999</v>
      </c>
      <c r="F110" s="66"/>
      <c r="G110" s="28">
        <f>ROUND(E110*F110,2)</f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94</v>
      </c>
      <c r="D111" s="59"/>
      <c r="E111" s="50">
        <v>120.9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42" t="s">
        <v>95</v>
      </c>
      <c r="D112" s="59"/>
      <c r="E112" s="50"/>
      <c r="F112" s="66"/>
      <c r="G112" s="28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 t="s">
        <v>75</v>
      </c>
      <c r="R112" s="21">
        <v>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x14ac:dyDescent="0.2">
      <c r="A113" s="23" t="s">
        <v>65</v>
      </c>
      <c r="B113" s="27" t="s">
        <v>20</v>
      </c>
      <c r="C113" s="41" t="s">
        <v>21</v>
      </c>
      <c r="D113" s="58"/>
      <c r="E113" s="29"/>
      <c r="F113" s="67"/>
      <c r="G113" s="29">
        <f>SUMIF(Q114:Q149,"&lt;&gt;NOR",G114:G149)</f>
        <v>0</v>
      </c>
      <c r="H113" s="136"/>
      <c r="I113" s="21"/>
      <c r="Q113" t="s">
        <v>66</v>
      </c>
    </row>
    <row r="114" spans="1:46" outlineLevel="1" x14ac:dyDescent="0.2">
      <c r="A114" s="22">
        <v>33</v>
      </c>
      <c r="B114" s="26" t="s">
        <v>160</v>
      </c>
      <c r="C114" s="370" t="s">
        <v>161</v>
      </c>
      <c r="D114" s="375" t="s">
        <v>87</v>
      </c>
      <c r="E114" s="371">
        <f>E116+E118+E119</f>
        <v>416.88</v>
      </c>
      <c r="F114" s="66"/>
      <c r="G114" s="28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162</v>
      </c>
      <c r="D115" s="59"/>
      <c r="E115" s="50"/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2604</v>
      </c>
      <c r="D116" s="59"/>
      <c r="E116" s="50">
        <v>86.55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/>
      <c r="B117" s="26"/>
      <c r="C117" s="42" t="s">
        <v>95</v>
      </c>
      <c r="D117" s="59"/>
      <c r="E117" s="50"/>
      <c r="F117" s="66"/>
      <c r="G117" s="28"/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 t="s">
        <v>75</v>
      </c>
      <c r="R117" s="21">
        <v>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163</v>
      </c>
      <c r="D118" s="59"/>
      <c r="E118" s="50">
        <v>318.44</v>
      </c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164</v>
      </c>
      <c r="D119" s="59"/>
      <c r="E119" s="50">
        <v>11.89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34</v>
      </c>
      <c r="B120" s="26" t="s">
        <v>165</v>
      </c>
      <c r="C120" s="40" t="s">
        <v>166</v>
      </c>
      <c r="D120" s="57" t="s">
        <v>87</v>
      </c>
      <c r="E120" s="28">
        <v>330.33</v>
      </c>
      <c r="F120" s="66"/>
      <c r="G120" s="28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 t="s">
        <v>70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162</v>
      </c>
      <c r="D121" s="59"/>
      <c r="E121" s="50"/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95</v>
      </c>
      <c r="D122" s="59"/>
      <c r="E122" s="50"/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163</v>
      </c>
      <c r="D123" s="59"/>
      <c r="E123" s="50">
        <v>318.44</v>
      </c>
      <c r="F123" s="66"/>
      <c r="G123" s="28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164</v>
      </c>
      <c r="D124" s="59"/>
      <c r="E124" s="50">
        <v>11.89</v>
      </c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35</v>
      </c>
      <c r="B125" s="26" t="s">
        <v>167</v>
      </c>
      <c r="C125" s="370" t="s">
        <v>168</v>
      </c>
      <c r="D125" s="375" t="s">
        <v>87</v>
      </c>
      <c r="E125" s="371">
        <f>E127+E129+E130</f>
        <v>416.88</v>
      </c>
      <c r="F125" s="66"/>
      <c r="G125" s="28">
        <f>ROUND(E125*F125,2)</f>
        <v>0</v>
      </c>
      <c r="H125" s="135" t="s">
        <v>2514</v>
      </c>
      <c r="I125" s="21"/>
      <c r="J125" s="21"/>
      <c r="K125" s="21"/>
      <c r="L125" s="21"/>
      <c r="M125" s="21"/>
      <c r="N125" s="21"/>
      <c r="O125" s="21"/>
      <c r="P125" s="21"/>
      <c r="Q125" s="21" t="s">
        <v>70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162</v>
      </c>
      <c r="D126" s="59"/>
      <c r="E126" s="50"/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2604</v>
      </c>
      <c r="D127" s="59"/>
      <c r="E127" s="50">
        <v>86.55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95</v>
      </c>
      <c r="D128" s="59"/>
      <c r="E128" s="50"/>
      <c r="F128" s="66"/>
      <c r="G128" s="28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163</v>
      </c>
      <c r="D129" s="59"/>
      <c r="E129" s="50">
        <v>318.44</v>
      </c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164</v>
      </c>
      <c r="D130" s="59"/>
      <c r="E130" s="50">
        <v>11.89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36</v>
      </c>
      <c r="B131" s="26" t="s">
        <v>169</v>
      </c>
      <c r="C131" s="40" t="s">
        <v>170</v>
      </c>
      <c r="D131" s="57" t="s">
        <v>87</v>
      </c>
      <c r="E131" s="28">
        <v>660.66</v>
      </c>
      <c r="F131" s="66"/>
      <c r="G131" s="28">
        <f>ROUND(E131*F131,2)</f>
        <v>0</v>
      </c>
      <c r="H131" s="135" t="s">
        <v>2514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162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171</v>
      </c>
      <c r="D134" s="59"/>
      <c r="E134" s="50">
        <v>636.88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172</v>
      </c>
      <c r="D135" s="59"/>
      <c r="E135" s="50">
        <v>23.78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37</v>
      </c>
      <c r="B136" s="26" t="s">
        <v>173</v>
      </c>
      <c r="C136" s="40" t="s">
        <v>174</v>
      </c>
      <c r="D136" s="57" t="s">
        <v>87</v>
      </c>
      <c r="E136" s="28">
        <f>E138</f>
        <v>86.55</v>
      </c>
      <c r="F136" s="66"/>
      <c r="G136" s="28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162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2604</v>
      </c>
      <c r="D138" s="59"/>
      <c r="E138" s="50">
        <v>86.55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38</v>
      </c>
      <c r="B139" s="26" t="s">
        <v>175</v>
      </c>
      <c r="C139" s="40" t="s">
        <v>176</v>
      </c>
      <c r="D139" s="57" t="s">
        <v>87</v>
      </c>
      <c r="E139" s="28">
        <v>330.33</v>
      </c>
      <c r="F139" s="66"/>
      <c r="G139" s="28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162</v>
      </c>
      <c r="D140" s="59"/>
      <c r="E140" s="50"/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95</v>
      </c>
      <c r="D141" s="59"/>
      <c r="E141" s="50"/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163</v>
      </c>
      <c r="D142" s="59"/>
      <c r="E142" s="50">
        <v>318.44</v>
      </c>
      <c r="F142" s="66"/>
      <c r="G142" s="28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2" t="s">
        <v>164</v>
      </c>
      <c r="D143" s="59"/>
      <c r="E143" s="50">
        <v>11.89</v>
      </c>
      <c r="F143" s="66"/>
      <c r="G143" s="28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 t="s">
        <v>75</v>
      </c>
      <c r="R143" s="21">
        <v>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39</v>
      </c>
      <c r="B144" s="26" t="s">
        <v>177</v>
      </c>
      <c r="C144" s="370" t="s">
        <v>178</v>
      </c>
      <c r="D144" s="375" t="s">
        <v>87</v>
      </c>
      <c r="E144" s="371">
        <f>E146+E148+E149</f>
        <v>416.88</v>
      </c>
      <c r="F144" s="66"/>
      <c r="G144" s="28">
        <f>ROUND(E144*F144,2)</f>
        <v>0</v>
      </c>
      <c r="H144" s="135" t="s">
        <v>2514</v>
      </c>
      <c r="I144" s="21"/>
      <c r="J144" s="21"/>
      <c r="K144" s="21"/>
      <c r="L144" s="21"/>
      <c r="M144" s="21"/>
      <c r="N144" s="21"/>
      <c r="O144" s="21"/>
      <c r="P144" s="21"/>
      <c r="Q144" s="21" t="s">
        <v>70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162</v>
      </c>
      <c r="D145" s="59"/>
      <c r="E145" s="50"/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2604</v>
      </c>
      <c r="D146" s="59"/>
      <c r="E146" s="50">
        <v>86.55</v>
      </c>
      <c r="F146" s="66"/>
      <c r="G146" s="28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2" t="s">
        <v>95</v>
      </c>
      <c r="D147" s="59"/>
      <c r="E147" s="50"/>
      <c r="F147" s="66"/>
      <c r="G147" s="28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 t="s">
        <v>75</v>
      </c>
      <c r="R147" s="21">
        <v>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163</v>
      </c>
      <c r="D148" s="59"/>
      <c r="E148" s="50">
        <v>318.44</v>
      </c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164</v>
      </c>
      <c r="D149" s="59"/>
      <c r="E149" s="50">
        <v>11.89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x14ac:dyDescent="0.2">
      <c r="A150" s="23" t="s">
        <v>65</v>
      </c>
      <c r="B150" s="27" t="s">
        <v>22</v>
      </c>
      <c r="C150" s="41" t="s">
        <v>23</v>
      </c>
      <c r="D150" s="58"/>
      <c r="E150" s="29"/>
      <c r="F150" s="67"/>
      <c r="G150" s="29">
        <f>SUMIF(Q151:Q153,"&lt;&gt;NOR",G151:G153)</f>
        <v>0</v>
      </c>
      <c r="H150" s="136"/>
      <c r="I150" s="21"/>
      <c r="Q150" t="s">
        <v>66</v>
      </c>
    </row>
    <row r="151" spans="1:46" ht="22.5" outlineLevel="1" x14ac:dyDescent="0.2">
      <c r="A151" s="22">
        <v>40</v>
      </c>
      <c r="B151" s="26" t="s">
        <v>179</v>
      </c>
      <c r="C151" s="40" t="s">
        <v>180</v>
      </c>
      <c r="D151" s="57" t="s">
        <v>69</v>
      </c>
      <c r="E151" s="28">
        <v>3</v>
      </c>
      <c r="F151" s="66"/>
      <c r="G151" s="28">
        <f>ROUND(E151*F151,2)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79</v>
      </c>
      <c r="D152" s="59"/>
      <c r="E152" s="50"/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181</v>
      </c>
      <c r="D153" s="59"/>
      <c r="E153" s="50">
        <v>3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24</v>
      </c>
      <c r="C154" s="41" t="s">
        <v>25</v>
      </c>
      <c r="D154" s="58"/>
      <c r="E154" s="29"/>
      <c r="F154" s="67"/>
      <c r="G154" s="29">
        <f>SUMIF(Q155:Q161,"&lt;&gt;NOR",G155:G161)</f>
        <v>0</v>
      </c>
      <c r="H154" s="136"/>
      <c r="I154" s="21"/>
      <c r="Q154" t="s">
        <v>66</v>
      </c>
    </row>
    <row r="155" spans="1:46" outlineLevel="1" x14ac:dyDescent="0.2">
      <c r="A155" s="22">
        <v>41</v>
      </c>
      <c r="B155" s="26" t="s">
        <v>182</v>
      </c>
      <c r="C155" s="370" t="s">
        <v>183</v>
      </c>
      <c r="D155" s="375" t="s">
        <v>87</v>
      </c>
      <c r="E155" s="371">
        <f>E157+E156+E158+E160+E161</f>
        <v>833.71999999999991</v>
      </c>
      <c r="F155" s="66"/>
      <c r="G155" s="28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162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184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2605</v>
      </c>
      <c r="D158" s="59"/>
      <c r="E158" s="50">
        <v>335.39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163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164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x14ac:dyDescent="0.2">
      <c r="A162" s="23" t="s">
        <v>65</v>
      </c>
      <c r="B162" s="27" t="s">
        <v>26</v>
      </c>
      <c r="C162" s="41" t="s">
        <v>27</v>
      </c>
      <c r="D162" s="58"/>
      <c r="E162" s="29"/>
      <c r="F162" s="67"/>
      <c r="G162" s="29">
        <f>SUMIF(Q163:Q170,"&lt;&gt;NOR",G163:G170)</f>
        <v>0</v>
      </c>
      <c r="H162" s="136"/>
      <c r="I162" s="21"/>
      <c r="Q162" t="s">
        <v>66</v>
      </c>
    </row>
    <row r="163" spans="1:46" outlineLevel="1" x14ac:dyDescent="0.2">
      <c r="A163" s="22">
        <v>42</v>
      </c>
      <c r="B163" s="26" t="s">
        <v>185</v>
      </c>
      <c r="C163" s="370" t="s">
        <v>186</v>
      </c>
      <c r="D163" s="375" t="s">
        <v>87</v>
      </c>
      <c r="E163" s="371">
        <f>E165+E166+E168+E169</f>
        <v>833.71999999999991</v>
      </c>
      <c r="F163" s="66"/>
      <c r="G163" s="28">
        <f>ROUND(E163*F163,2)</f>
        <v>0</v>
      </c>
      <c r="H163" s="135" t="s">
        <v>2514</v>
      </c>
      <c r="I163" s="21"/>
      <c r="J163" s="21"/>
      <c r="K163" s="21"/>
      <c r="L163" s="21"/>
      <c r="M163" s="21"/>
      <c r="N163" s="21"/>
      <c r="O163" s="21"/>
      <c r="P163" s="21"/>
      <c r="Q163" s="21" t="s">
        <v>70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42" t="s">
        <v>162</v>
      </c>
      <c r="D164" s="59"/>
      <c r="E164" s="50"/>
      <c r="F164" s="66"/>
      <c r="G164" s="28"/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 t="s">
        <v>75</v>
      </c>
      <c r="R164" s="21">
        <v>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184</v>
      </c>
      <c r="D165" s="59"/>
      <c r="E165" s="50">
        <v>168</v>
      </c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2605</v>
      </c>
      <c r="D166" s="59"/>
      <c r="E166" s="50">
        <v>335.39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95</v>
      </c>
      <c r="D167" s="59"/>
      <c r="E167" s="50"/>
      <c r="F167" s="66"/>
      <c r="G167" s="28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163</v>
      </c>
      <c r="D168" s="59"/>
      <c r="E168" s="50">
        <v>318.44</v>
      </c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164</v>
      </c>
      <c r="D169" s="59"/>
      <c r="E169" s="50">
        <v>11.89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43</v>
      </c>
      <c r="B170" s="26" t="s">
        <v>187</v>
      </c>
      <c r="C170" s="40" t="s">
        <v>188</v>
      </c>
      <c r="D170" s="57" t="s">
        <v>189</v>
      </c>
      <c r="E170" s="28">
        <v>250</v>
      </c>
      <c r="F170" s="66"/>
      <c r="G170" s="28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x14ac:dyDescent="0.2">
      <c r="A171" s="23" t="s">
        <v>65</v>
      </c>
      <c r="B171" s="27" t="s">
        <v>28</v>
      </c>
      <c r="C171" s="41" t="s">
        <v>29</v>
      </c>
      <c r="D171" s="58"/>
      <c r="E171" s="29"/>
      <c r="F171" s="67"/>
      <c r="G171" s="29">
        <f>SUMIF(Q172:Q302,"&lt;&gt;NOR",G172:G302)</f>
        <v>0</v>
      </c>
      <c r="H171" s="136"/>
      <c r="I171" s="21"/>
      <c r="Q171" t="s">
        <v>66</v>
      </c>
    </row>
    <row r="172" spans="1:46" outlineLevel="1" x14ac:dyDescent="0.2">
      <c r="A172" s="22">
        <v>44</v>
      </c>
      <c r="B172" s="26" t="s">
        <v>190</v>
      </c>
      <c r="C172" s="40" t="s">
        <v>191</v>
      </c>
      <c r="D172" s="57" t="s">
        <v>69</v>
      </c>
      <c r="E172" s="28">
        <v>15</v>
      </c>
      <c r="F172" s="66"/>
      <c r="G172" s="28">
        <f>ROUND(E172*F172,2)</f>
        <v>0</v>
      </c>
      <c r="H172" s="135" t="s">
        <v>2514</v>
      </c>
      <c r="I172" s="21"/>
      <c r="J172" s="21"/>
      <c r="K172" s="21"/>
      <c r="L172" s="21"/>
      <c r="M172" s="21"/>
      <c r="N172" s="21"/>
      <c r="O172" s="21"/>
      <c r="P172" s="21"/>
      <c r="Q172" s="21" t="s">
        <v>70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42" t="s">
        <v>79</v>
      </c>
      <c r="D173" s="59"/>
      <c r="E173" s="50"/>
      <c r="F173" s="66"/>
      <c r="G173" s="28"/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 t="s">
        <v>75</v>
      </c>
      <c r="R173" s="21">
        <v>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192</v>
      </c>
      <c r="D174" s="59"/>
      <c r="E174" s="50">
        <v>15</v>
      </c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45</v>
      </c>
      <c r="B175" s="26" t="s">
        <v>193</v>
      </c>
      <c r="C175" s="40" t="s">
        <v>194</v>
      </c>
      <c r="D175" s="57" t="s">
        <v>69</v>
      </c>
      <c r="E175" s="28">
        <v>1</v>
      </c>
      <c r="F175" s="66"/>
      <c r="G175" s="28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70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79</v>
      </c>
      <c r="D176" s="59"/>
      <c r="E176" s="50"/>
      <c r="F176" s="66"/>
      <c r="G176" s="28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195</v>
      </c>
      <c r="D177" s="59"/>
      <c r="E177" s="50">
        <v>1</v>
      </c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46</v>
      </c>
      <c r="B178" s="26" t="s">
        <v>196</v>
      </c>
      <c r="C178" s="40" t="s">
        <v>197</v>
      </c>
      <c r="D178" s="57" t="s">
        <v>69</v>
      </c>
      <c r="E178" s="28">
        <v>5</v>
      </c>
      <c r="F178" s="66"/>
      <c r="G178" s="28">
        <f>ROUND(E178*F178,2)</f>
        <v>0</v>
      </c>
      <c r="H178" s="135" t="s">
        <v>2514</v>
      </c>
      <c r="I178" s="21"/>
      <c r="J178" s="21"/>
      <c r="K178" s="21"/>
      <c r="L178" s="21"/>
      <c r="M178" s="21"/>
      <c r="N178" s="21"/>
      <c r="O178" s="21"/>
      <c r="P178" s="21"/>
      <c r="Q178" s="21" t="s">
        <v>70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42" t="s">
        <v>198</v>
      </c>
      <c r="D179" s="59"/>
      <c r="E179" s="50">
        <v>2</v>
      </c>
      <c r="F179" s="66"/>
      <c r="G179" s="28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 t="s">
        <v>75</v>
      </c>
      <c r="R179" s="21">
        <v>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199</v>
      </c>
      <c r="D180" s="59"/>
      <c r="E180" s="50">
        <v>3</v>
      </c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47</v>
      </c>
      <c r="B181" s="26" t="s">
        <v>200</v>
      </c>
      <c r="C181" s="40" t="s">
        <v>201</v>
      </c>
      <c r="D181" s="57" t="s">
        <v>87</v>
      </c>
      <c r="E181" s="28">
        <v>24.872</v>
      </c>
      <c r="F181" s="66"/>
      <c r="G181" s="28">
        <f>ROUND(E181*F181,2)</f>
        <v>0</v>
      </c>
      <c r="H181" s="135" t="s">
        <v>2514</v>
      </c>
      <c r="I181" s="21"/>
      <c r="J181" s="21"/>
      <c r="K181" s="21"/>
      <c r="L181" s="21"/>
      <c r="M181" s="21"/>
      <c r="N181" s="21"/>
      <c r="O181" s="21"/>
      <c r="P181" s="21"/>
      <c r="Q181" s="21" t="s">
        <v>70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42" t="s">
        <v>79</v>
      </c>
      <c r="D182" s="59"/>
      <c r="E182" s="50"/>
      <c r="F182" s="66"/>
      <c r="G182" s="28"/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 t="s">
        <v>75</v>
      </c>
      <c r="R182" s="21">
        <v>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202</v>
      </c>
      <c r="D183" s="59"/>
      <c r="E183" s="50">
        <v>24.872</v>
      </c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48</v>
      </c>
      <c r="B184" s="26" t="s">
        <v>203</v>
      </c>
      <c r="C184" s="40" t="s">
        <v>204</v>
      </c>
      <c r="D184" s="57" t="s">
        <v>87</v>
      </c>
      <c r="E184" s="28">
        <v>2.4624999999999999</v>
      </c>
      <c r="F184" s="66"/>
      <c r="G184" s="28">
        <f>ROUND(E184*F184,2)</f>
        <v>0</v>
      </c>
      <c r="H184" s="135" t="s">
        <v>2514</v>
      </c>
      <c r="I184" s="21"/>
      <c r="J184" s="21"/>
      <c r="K184" s="21"/>
      <c r="L184" s="21"/>
      <c r="M184" s="21"/>
      <c r="N184" s="21"/>
      <c r="O184" s="21"/>
      <c r="P184" s="21"/>
      <c r="Q184" s="21" t="s">
        <v>70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42" t="s">
        <v>79</v>
      </c>
      <c r="D185" s="59"/>
      <c r="E185" s="50"/>
      <c r="F185" s="66"/>
      <c r="G185" s="28"/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 t="s">
        <v>75</v>
      </c>
      <c r="R185" s="21">
        <v>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205</v>
      </c>
      <c r="D186" s="59"/>
      <c r="E186" s="50">
        <v>2.4624999999999999</v>
      </c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49</v>
      </c>
      <c r="B187" s="26" t="s">
        <v>206</v>
      </c>
      <c r="C187" s="40" t="s">
        <v>207</v>
      </c>
      <c r="D187" s="57" t="s">
        <v>87</v>
      </c>
      <c r="E187" s="28">
        <v>7.24</v>
      </c>
      <c r="F187" s="66"/>
      <c r="G187" s="28">
        <f>ROUND(E187*F187,2)</f>
        <v>0</v>
      </c>
      <c r="H187" s="135" t="s">
        <v>2514</v>
      </c>
      <c r="I187" s="21"/>
      <c r="J187" s="21"/>
      <c r="K187" s="21"/>
      <c r="L187" s="21"/>
      <c r="M187" s="21"/>
      <c r="N187" s="21"/>
      <c r="O187" s="21"/>
      <c r="P187" s="21"/>
      <c r="Q187" s="21" t="s">
        <v>70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2" t="s">
        <v>79</v>
      </c>
      <c r="D188" s="59"/>
      <c r="E188" s="50"/>
      <c r="F188" s="66"/>
      <c r="G188" s="28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208</v>
      </c>
      <c r="D189" s="59"/>
      <c r="E189" s="50">
        <v>7.24</v>
      </c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50</v>
      </c>
      <c r="B190" s="26" t="s">
        <v>209</v>
      </c>
      <c r="C190" s="40" t="s">
        <v>210</v>
      </c>
      <c r="D190" s="57" t="s">
        <v>83</v>
      </c>
      <c r="E190" s="28">
        <v>5.5</v>
      </c>
      <c r="F190" s="66"/>
      <c r="G190" s="28">
        <f>ROUND(E190*F190,2)</f>
        <v>0</v>
      </c>
      <c r="H190" s="135" t="s">
        <v>2514</v>
      </c>
      <c r="I190" s="21"/>
      <c r="J190" s="21"/>
      <c r="K190" s="21"/>
      <c r="L190" s="21"/>
      <c r="M190" s="21"/>
      <c r="N190" s="21"/>
      <c r="O190" s="21"/>
      <c r="P190" s="21"/>
      <c r="Q190" s="21" t="s">
        <v>70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/>
      <c r="B191" s="26"/>
      <c r="C191" s="42" t="s">
        <v>79</v>
      </c>
      <c r="D191" s="59"/>
      <c r="E191" s="50"/>
      <c r="F191" s="66"/>
      <c r="G191" s="28"/>
      <c r="H191" s="135">
        <v>0</v>
      </c>
      <c r="I191" s="21"/>
      <c r="J191" s="21"/>
      <c r="K191" s="21"/>
      <c r="L191" s="21"/>
      <c r="M191" s="21"/>
      <c r="N191" s="21"/>
      <c r="O191" s="21"/>
      <c r="P191" s="21"/>
      <c r="Q191" s="21" t="s">
        <v>75</v>
      </c>
      <c r="R191" s="21">
        <v>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211</v>
      </c>
      <c r="D192" s="59"/>
      <c r="E192" s="50">
        <v>5.5</v>
      </c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51</v>
      </c>
      <c r="B193" s="26" t="s">
        <v>212</v>
      </c>
      <c r="C193" s="40" t="s">
        <v>213</v>
      </c>
      <c r="D193" s="57" t="s">
        <v>83</v>
      </c>
      <c r="E193" s="28">
        <v>5.5</v>
      </c>
      <c r="F193" s="66"/>
      <c r="G193" s="28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70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79</v>
      </c>
      <c r="D194" s="59"/>
      <c r="E194" s="50"/>
      <c r="F194" s="66"/>
      <c r="G194" s="28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211</v>
      </c>
      <c r="D195" s="59"/>
      <c r="E195" s="50">
        <v>5.5</v>
      </c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52</v>
      </c>
      <c r="B196" s="26" t="s">
        <v>214</v>
      </c>
      <c r="C196" s="40" t="s">
        <v>215</v>
      </c>
      <c r="D196" s="57" t="s">
        <v>73</v>
      </c>
      <c r="E196" s="28">
        <v>12.357900000000001</v>
      </c>
      <c r="F196" s="66"/>
      <c r="G196" s="28">
        <f>ROUND(E196*F196,2)</f>
        <v>0</v>
      </c>
      <c r="H196" s="135" t="s">
        <v>2514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26"/>
      <c r="C197" s="42" t="s">
        <v>79</v>
      </c>
      <c r="D197" s="59"/>
      <c r="E197" s="50"/>
      <c r="F197" s="66"/>
      <c r="G197" s="28"/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 t="s">
        <v>75</v>
      </c>
      <c r="R197" s="21">
        <v>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/>
      <c r="B198" s="26"/>
      <c r="C198" s="42" t="s">
        <v>216</v>
      </c>
      <c r="D198" s="59"/>
      <c r="E198" s="50">
        <v>12.357900000000001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53</v>
      </c>
      <c r="B199" s="26" t="s">
        <v>217</v>
      </c>
      <c r="C199" s="40" t="s">
        <v>218</v>
      </c>
      <c r="D199" s="57" t="s">
        <v>73</v>
      </c>
      <c r="E199" s="28">
        <v>14.43</v>
      </c>
      <c r="F199" s="66"/>
      <c r="G199" s="28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26"/>
      <c r="C200" s="42" t="s">
        <v>79</v>
      </c>
      <c r="D200" s="59"/>
      <c r="E200" s="50"/>
      <c r="F200" s="66"/>
      <c r="G200" s="28"/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 t="s">
        <v>75</v>
      </c>
      <c r="R200" s="21">
        <v>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219</v>
      </c>
      <c r="D201" s="59"/>
      <c r="E201" s="50">
        <v>14.43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>
        <v>54</v>
      </c>
      <c r="B202" s="26" t="s">
        <v>220</v>
      </c>
      <c r="C202" s="40" t="s">
        <v>221</v>
      </c>
      <c r="D202" s="57" t="s">
        <v>87</v>
      </c>
      <c r="E202" s="28">
        <v>211.27599999999998</v>
      </c>
      <c r="F202" s="66"/>
      <c r="G202" s="28">
        <f>ROUND(E202*F202,2)</f>
        <v>0</v>
      </c>
      <c r="H202" s="135" t="s">
        <v>2514</v>
      </c>
      <c r="I202" s="21"/>
      <c r="J202" s="21"/>
      <c r="K202" s="21"/>
      <c r="L202" s="21"/>
      <c r="M202" s="21"/>
      <c r="N202" s="21"/>
      <c r="O202" s="21"/>
      <c r="P202" s="21"/>
      <c r="Q202" s="21" t="s">
        <v>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26"/>
      <c r="C203" s="42" t="s">
        <v>79</v>
      </c>
      <c r="D203" s="59"/>
      <c r="E203" s="50"/>
      <c r="F203" s="66"/>
      <c r="G203" s="28"/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 t="s">
        <v>75</v>
      </c>
      <c r="R203" s="21">
        <v>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222</v>
      </c>
      <c r="D204" s="59"/>
      <c r="E204" s="50">
        <v>211.27600000000001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55</v>
      </c>
      <c r="B205" s="26" t="s">
        <v>223</v>
      </c>
      <c r="C205" s="40" t="s">
        <v>224</v>
      </c>
      <c r="D205" s="57" t="s">
        <v>87</v>
      </c>
      <c r="E205" s="28">
        <v>117.42200000000001</v>
      </c>
      <c r="F205" s="66"/>
      <c r="G205" s="28">
        <f>ROUND(E205*F205,2)</f>
        <v>0</v>
      </c>
      <c r="H205" s="135" t="s">
        <v>2514</v>
      </c>
      <c r="I205" s="21"/>
      <c r="J205" s="21"/>
      <c r="K205" s="21"/>
      <c r="L205" s="21"/>
      <c r="M205" s="21"/>
      <c r="N205" s="21"/>
      <c r="O205" s="21"/>
      <c r="P205" s="21"/>
      <c r="Q205" s="21" t="s">
        <v>70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225</v>
      </c>
      <c r="D206" s="59"/>
      <c r="E206" s="50">
        <v>10.73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/>
      <c r="B207" s="26"/>
      <c r="C207" s="42" t="s">
        <v>226</v>
      </c>
      <c r="D207" s="59"/>
      <c r="E207" s="50">
        <v>106.69199999999999</v>
      </c>
      <c r="F207" s="66"/>
      <c r="G207" s="28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>
        <v>56</v>
      </c>
      <c r="B208" s="26" t="s">
        <v>227</v>
      </c>
      <c r="C208" s="40" t="s">
        <v>228</v>
      </c>
      <c r="D208" s="57" t="s">
        <v>87</v>
      </c>
      <c r="E208" s="28">
        <v>32.907000000000004</v>
      </c>
      <c r="F208" s="66"/>
      <c r="G208" s="28">
        <f>ROUND(E208*F208,2)</f>
        <v>0</v>
      </c>
      <c r="H208" s="135" t="s">
        <v>2514</v>
      </c>
      <c r="I208" s="21"/>
      <c r="J208" s="21"/>
      <c r="K208" s="21"/>
      <c r="L208" s="21"/>
      <c r="M208" s="21"/>
      <c r="N208" s="21"/>
      <c r="O208" s="21"/>
      <c r="P208" s="21"/>
      <c r="Q208" s="21" t="s">
        <v>70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229</v>
      </c>
      <c r="D209" s="59"/>
      <c r="E209" s="50">
        <v>0.435</v>
      </c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ht="22.5" outlineLevel="1" x14ac:dyDescent="0.2">
      <c r="A210" s="22"/>
      <c r="B210" s="26"/>
      <c r="C210" s="42" t="s">
        <v>230</v>
      </c>
      <c r="D210" s="59"/>
      <c r="E210" s="50">
        <v>32.472000000000001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65" customFormat="1" outlineLevel="1" x14ac:dyDescent="0.2">
      <c r="A211" s="331" t="s">
        <v>2550</v>
      </c>
      <c r="B211" s="332" t="s">
        <v>2551</v>
      </c>
      <c r="C211" s="333" t="s">
        <v>2552</v>
      </c>
      <c r="D211" s="334" t="s">
        <v>83</v>
      </c>
      <c r="E211" s="335">
        <v>5.6</v>
      </c>
      <c r="F211" s="335"/>
      <c r="G211" s="335">
        <f>ROUND(E211*F211,2)</f>
        <v>0</v>
      </c>
      <c r="H211" s="337" t="s">
        <v>2514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s="65" customFormat="1" outlineLevel="1" x14ac:dyDescent="0.2">
      <c r="A212" s="331"/>
      <c r="B212" s="332"/>
      <c r="C212" s="343" t="s">
        <v>2553</v>
      </c>
      <c r="D212" s="339"/>
      <c r="E212" s="340">
        <v>5.6</v>
      </c>
      <c r="F212" s="335"/>
      <c r="G212" s="335"/>
      <c r="H212" s="33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>
        <v>57</v>
      </c>
      <c r="B213" s="26" t="s">
        <v>231</v>
      </c>
      <c r="C213" s="40" t="s">
        <v>232</v>
      </c>
      <c r="D213" s="57" t="s">
        <v>87</v>
      </c>
      <c r="E213" s="28">
        <v>135</v>
      </c>
      <c r="F213" s="66"/>
      <c r="G213" s="28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233</v>
      </c>
      <c r="D214" s="59"/>
      <c r="E214" s="50">
        <v>66</v>
      </c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95</v>
      </c>
      <c r="D215" s="59"/>
      <c r="E215" s="50"/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234</v>
      </c>
      <c r="D216" s="59"/>
      <c r="E216" s="50">
        <v>69</v>
      </c>
      <c r="F216" s="66"/>
      <c r="G216" s="28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58</v>
      </c>
      <c r="B217" s="26" t="s">
        <v>235</v>
      </c>
      <c r="C217" s="40" t="s">
        <v>236</v>
      </c>
      <c r="D217" s="57" t="s">
        <v>73</v>
      </c>
      <c r="E217" s="28">
        <v>15.119</v>
      </c>
      <c r="F217" s="66"/>
      <c r="G217" s="28">
        <f>ROUND(E217*F217,2)</f>
        <v>0</v>
      </c>
      <c r="H217" s="135" t="s">
        <v>2514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237</v>
      </c>
      <c r="D218" s="59"/>
      <c r="E218" s="50"/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26"/>
      <c r="C219" s="42" t="s">
        <v>79</v>
      </c>
      <c r="D219" s="59"/>
      <c r="E219" s="50"/>
      <c r="F219" s="66"/>
      <c r="G219" s="28"/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 t="s">
        <v>75</v>
      </c>
      <c r="R219" s="21">
        <v>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238</v>
      </c>
      <c r="D220" s="59"/>
      <c r="E220" s="50">
        <v>15.119</v>
      </c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>
        <v>59</v>
      </c>
      <c r="B221" s="26" t="s">
        <v>239</v>
      </c>
      <c r="C221" s="40" t="s">
        <v>240</v>
      </c>
      <c r="D221" s="57" t="s">
        <v>73</v>
      </c>
      <c r="E221" s="28">
        <v>13.5</v>
      </c>
      <c r="F221" s="66"/>
      <c r="G221" s="28">
        <f>ROUND(E221*F221,2)</f>
        <v>0</v>
      </c>
      <c r="H221" s="135" t="s">
        <v>2514</v>
      </c>
      <c r="I221" s="21"/>
      <c r="J221" s="21"/>
      <c r="K221" s="21"/>
      <c r="L221" s="21"/>
      <c r="M221" s="21"/>
      <c r="N221" s="21"/>
      <c r="O221" s="21"/>
      <c r="P221" s="21"/>
      <c r="Q221" s="21" t="s">
        <v>70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26"/>
      <c r="C222" s="42" t="s">
        <v>241</v>
      </c>
      <c r="D222" s="59"/>
      <c r="E222" s="50"/>
      <c r="F222" s="66"/>
      <c r="G222" s="28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242</v>
      </c>
      <c r="D223" s="59"/>
      <c r="E223" s="50">
        <v>6.6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2" t="s">
        <v>243</v>
      </c>
      <c r="D225" s="59"/>
      <c r="E225" s="50">
        <v>6.9</v>
      </c>
      <c r="F225" s="66"/>
      <c r="G225" s="28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60</v>
      </c>
      <c r="B226" s="26" t="s">
        <v>244</v>
      </c>
      <c r="C226" s="40" t="s">
        <v>245</v>
      </c>
      <c r="D226" s="57" t="s">
        <v>87</v>
      </c>
      <c r="E226" s="28">
        <v>649.35</v>
      </c>
      <c r="F226" s="66"/>
      <c r="G226" s="28">
        <f>ROUND(E226*F226,2)</f>
        <v>0</v>
      </c>
      <c r="H226" s="135" t="s">
        <v>2514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246</v>
      </c>
      <c r="D227" s="59"/>
      <c r="E227" s="50">
        <v>87.75</v>
      </c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247</v>
      </c>
      <c r="D228" s="59"/>
      <c r="E228" s="50">
        <v>561.6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61</v>
      </c>
      <c r="B229" s="26" t="s">
        <v>248</v>
      </c>
      <c r="C229" s="40" t="s">
        <v>249</v>
      </c>
      <c r="D229" s="57" t="s">
        <v>87</v>
      </c>
      <c r="E229" s="28">
        <v>151.19</v>
      </c>
      <c r="F229" s="66"/>
      <c r="G229" s="28">
        <f>ROUND(E229*F229,2)</f>
        <v>0</v>
      </c>
      <c r="H229" s="135" t="s">
        <v>2514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250</v>
      </c>
      <c r="D231" s="59"/>
      <c r="E231" s="50">
        <v>151.19</v>
      </c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62</v>
      </c>
      <c r="B232" s="26" t="s">
        <v>251</v>
      </c>
      <c r="C232" s="40" t="s">
        <v>252</v>
      </c>
      <c r="D232" s="57" t="s">
        <v>87</v>
      </c>
      <c r="E232" s="28">
        <v>130</v>
      </c>
      <c r="F232" s="66"/>
      <c r="G232" s="28">
        <f>ROUND(E232*F232,2)</f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 t="s">
        <v>70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2" t="s">
        <v>253</v>
      </c>
      <c r="D233" s="59"/>
      <c r="E233" s="50">
        <v>130</v>
      </c>
      <c r="F233" s="66"/>
      <c r="G233" s="28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2" t="s">
        <v>95</v>
      </c>
      <c r="D234" s="59"/>
      <c r="E234" s="50"/>
      <c r="F234" s="66"/>
      <c r="G234" s="28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63</v>
      </c>
      <c r="B235" s="26" t="s">
        <v>254</v>
      </c>
      <c r="C235" s="40" t="s">
        <v>255</v>
      </c>
      <c r="D235" s="57" t="s">
        <v>87</v>
      </c>
      <c r="E235" s="28">
        <v>169</v>
      </c>
      <c r="F235" s="66"/>
      <c r="G235" s="28">
        <f>ROUND(E235*F235,2)</f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 t="s">
        <v>70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2" t="s">
        <v>79</v>
      </c>
      <c r="D236" s="59"/>
      <c r="E236" s="50"/>
      <c r="F236" s="66"/>
      <c r="G236" s="28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95</v>
      </c>
      <c r="D237" s="59"/>
      <c r="E237" s="50"/>
      <c r="F237" s="66"/>
      <c r="G237" s="28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256</v>
      </c>
      <c r="D238" s="59"/>
      <c r="E238" s="50">
        <v>169</v>
      </c>
      <c r="F238" s="66"/>
      <c r="G238" s="28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64</v>
      </c>
      <c r="B239" s="26" t="s">
        <v>257</v>
      </c>
      <c r="C239" s="40" t="s">
        <v>258</v>
      </c>
      <c r="D239" s="57" t="s">
        <v>87</v>
      </c>
      <c r="E239" s="28">
        <v>1.2</v>
      </c>
      <c r="F239" s="66"/>
      <c r="G239" s="28">
        <f>ROUND(E239*F239,2)</f>
        <v>0</v>
      </c>
      <c r="H239" s="135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26"/>
      <c r="C240" s="42" t="s">
        <v>79</v>
      </c>
      <c r="D240" s="59"/>
      <c r="E240" s="50"/>
      <c r="F240" s="66"/>
      <c r="G240" s="28"/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 t="s">
        <v>75</v>
      </c>
      <c r="R240" s="21">
        <v>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/>
      <c r="B241" s="26"/>
      <c r="C241" s="42" t="s">
        <v>95</v>
      </c>
      <c r="D241" s="59"/>
      <c r="E241" s="50"/>
      <c r="F241" s="66"/>
      <c r="G241" s="28"/>
      <c r="H241" s="135">
        <v>0</v>
      </c>
      <c r="I241" s="21"/>
      <c r="J241" s="21"/>
      <c r="K241" s="21"/>
      <c r="L241" s="21"/>
      <c r="M241" s="21"/>
      <c r="N241" s="21"/>
      <c r="O241" s="21"/>
      <c r="P241" s="21"/>
      <c r="Q241" s="21" t="s">
        <v>75</v>
      </c>
      <c r="R241" s="21">
        <v>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26"/>
      <c r="C242" s="42" t="s">
        <v>259</v>
      </c>
      <c r="D242" s="59"/>
      <c r="E242" s="50">
        <v>1.2</v>
      </c>
      <c r="F242" s="66"/>
      <c r="G242" s="28"/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 t="s">
        <v>75</v>
      </c>
      <c r="R242" s="21">
        <v>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65</v>
      </c>
      <c r="B243" s="26" t="s">
        <v>260</v>
      </c>
      <c r="C243" s="40" t="s">
        <v>261</v>
      </c>
      <c r="D243" s="57" t="s">
        <v>69</v>
      </c>
      <c r="E243" s="28">
        <v>1</v>
      </c>
      <c r="F243" s="66"/>
      <c r="G243" s="28">
        <f>ROUND(E243*F243,2)</f>
        <v>0</v>
      </c>
      <c r="H243" s="135" t="s">
        <v>2513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ht="22.5" outlineLevel="1" x14ac:dyDescent="0.2">
      <c r="A244" s="22">
        <v>66</v>
      </c>
      <c r="B244" s="26" t="s">
        <v>262</v>
      </c>
      <c r="C244" s="40" t="s">
        <v>263</v>
      </c>
      <c r="D244" s="57" t="s">
        <v>69</v>
      </c>
      <c r="E244" s="28">
        <v>9</v>
      </c>
      <c r="F244" s="66"/>
      <c r="G244" s="28">
        <f>ROUND(E244*F244,2)</f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26"/>
      <c r="C245" s="42" t="s">
        <v>264</v>
      </c>
      <c r="D245" s="59"/>
      <c r="E245" s="50">
        <v>9</v>
      </c>
      <c r="F245" s="66"/>
      <c r="G245" s="28"/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 t="s">
        <v>75</v>
      </c>
      <c r="R245" s="21">
        <v>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67</v>
      </c>
      <c r="B246" s="26" t="s">
        <v>265</v>
      </c>
      <c r="C246" s="40" t="s">
        <v>266</v>
      </c>
      <c r="D246" s="57" t="s">
        <v>69</v>
      </c>
      <c r="E246" s="28">
        <v>1</v>
      </c>
      <c r="F246" s="66"/>
      <c r="G246" s="28">
        <f t="shared" ref="G246:G264" si="0">ROUND(E246*F246,2)</f>
        <v>0</v>
      </c>
      <c r="H246" s="135" t="s">
        <v>2513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68</v>
      </c>
      <c r="B247" s="26" t="s">
        <v>267</v>
      </c>
      <c r="C247" s="40" t="s">
        <v>268</v>
      </c>
      <c r="D247" s="57" t="s">
        <v>69</v>
      </c>
      <c r="E247" s="28">
        <v>14</v>
      </c>
      <c r="F247" s="66"/>
      <c r="G247" s="28">
        <f t="shared" si="0"/>
        <v>0</v>
      </c>
      <c r="H247" s="135" t="s">
        <v>2514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69</v>
      </c>
      <c r="B248" s="26" t="s">
        <v>269</v>
      </c>
      <c r="C248" s="40" t="s">
        <v>270</v>
      </c>
      <c r="D248" s="57" t="s">
        <v>69</v>
      </c>
      <c r="E248" s="335">
        <v>18</v>
      </c>
      <c r="F248" s="66"/>
      <c r="G248" s="28">
        <f t="shared" si="0"/>
        <v>0</v>
      </c>
      <c r="H248" s="135" t="s">
        <v>2514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70</v>
      </c>
      <c r="B249" s="26" t="s">
        <v>271</v>
      </c>
      <c r="C249" s="40" t="s">
        <v>272</v>
      </c>
      <c r="D249" s="57" t="s">
        <v>83</v>
      </c>
      <c r="E249" s="66">
        <v>15</v>
      </c>
      <c r="F249" s="66"/>
      <c r="G249" s="28">
        <f t="shared" si="0"/>
        <v>0</v>
      </c>
      <c r="H249" s="135" t="s">
        <v>2514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71</v>
      </c>
      <c r="B250" s="26" t="s">
        <v>273</v>
      </c>
      <c r="C250" s="40" t="s">
        <v>274</v>
      </c>
      <c r="D250" s="57" t="s">
        <v>83</v>
      </c>
      <c r="E250" s="335">
        <v>20.6</v>
      </c>
      <c r="F250" s="66"/>
      <c r="G250" s="28">
        <f t="shared" si="0"/>
        <v>0</v>
      </c>
      <c r="H250" s="135" t="s">
        <v>2514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72</v>
      </c>
      <c r="B251" s="26" t="s">
        <v>275</v>
      </c>
      <c r="C251" s="40" t="s">
        <v>276</v>
      </c>
      <c r="D251" s="57" t="s">
        <v>83</v>
      </c>
      <c r="E251" s="28">
        <v>450</v>
      </c>
      <c r="F251" s="66"/>
      <c r="G251" s="28">
        <f t="shared" si="0"/>
        <v>0</v>
      </c>
      <c r="H251" s="135" t="s">
        <v>2514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73</v>
      </c>
      <c r="B252" s="26" t="s">
        <v>277</v>
      </c>
      <c r="C252" s="40" t="s">
        <v>278</v>
      </c>
      <c r="D252" s="57" t="s">
        <v>83</v>
      </c>
      <c r="E252" s="28">
        <v>250</v>
      </c>
      <c r="F252" s="66"/>
      <c r="G252" s="28">
        <f t="shared" si="0"/>
        <v>0</v>
      </c>
      <c r="H252" s="135" t="s">
        <v>2514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74</v>
      </c>
      <c r="B253" s="26" t="s">
        <v>279</v>
      </c>
      <c r="C253" s="40" t="s">
        <v>280</v>
      </c>
      <c r="D253" s="57" t="s">
        <v>69</v>
      </c>
      <c r="E253" s="28">
        <v>25</v>
      </c>
      <c r="F253" s="66"/>
      <c r="G253" s="28">
        <f t="shared" si="0"/>
        <v>0</v>
      </c>
      <c r="H253" s="135" t="s">
        <v>2514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75</v>
      </c>
      <c r="B254" s="26" t="s">
        <v>281</v>
      </c>
      <c r="C254" s="40" t="s">
        <v>282</v>
      </c>
      <c r="D254" s="57" t="s">
        <v>69</v>
      </c>
      <c r="E254" s="28">
        <v>15</v>
      </c>
      <c r="F254" s="66"/>
      <c r="G254" s="28">
        <f t="shared" si="0"/>
        <v>0</v>
      </c>
      <c r="H254" s="135" t="s">
        <v>2514</v>
      </c>
      <c r="I254" s="21"/>
      <c r="J254" s="21"/>
      <c r="K254" s="21"/>
      <c r="L254" s="21"/>
      <c r="M254" s="21"/>
      <c r="N254" s="21"/>
      <c r="O254" s="21"/>
      <c r="P254" s="21"/>
      <c r="Q254" s="21" t="s">
        <v>70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76</v>
      </c>
      <c r="B255" s="26" t="s">
        <v>283</v>
      </c>
      <c r="C255" s="40" t="s">
        <v>284</v>
      </c>
      <c r="D255" s="57" t="s">
        <v>69</v>
      </c>
      <c r="E255" s="28">
        <v>20</v>
      </c>
      <c r="F255" s="66"/>
      <c r="G255" s="28">
        <f t="shared" si="0"/>
        <v>0</v>
      </c>
      <c r="H255" s="135" t="s">
        <v>2514</v>
      </c>
      <c r="I255" s="21"/>
      <c r="J255" s="21"/>
      <c r="K255" s="21"/>
      <c r="L255" s="21"/>
      <c r="M255" s="21"/>
      <c r="N255" s="21"/>
      <c r="O255" s="21"/>
      <c r="P255" s="21"/>
      <c r="Q255" s="21" t="s">
        <v>70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>
        <v>77</v>
      </c>
      <c r="B256" s="26" t="s">
        <v>285</v>
      </c>
      <c r="C256" s="40" t="s">
        <v>286</v>
      </c>
      <c r="D256" s="57" t="s">
        <v>69</v>
      </c>
      <c r="E256" s="28">
        <v>10</v>
      </c>
      <c r="F256" s="66"/>
      <c r="G256" s="28">
        <f t="shared" si="0"/>
        <v>0</v>
      </c>
      <c r="H256" s="135" t="s">
        <v>2514</v>
      </c>
      <c r="I256" s="21"/>
      <c r="J256" s="21"/>
      <c r="K256" s="21"/>
      <c r="L256" s="21"/>
      <c r="M256" s="21"/>
      <c r="N256" s="21"/>
      <c r="O256" s="21"/>
      <c r="P256" s="21"/>
      <c r="Q256" s="21" t="s">
        <v>70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>
        <v>78</v>
      </c>
      <c r="B257" s="26" t="s">
        <v>287</v>
      </c>
      <c r="C257" s="40" t="s">
        <v>288</v>
      </c>
      <c r="D257" s="57" t="s">
        <v>83</v>
      </c>
      <c r="E257" s="28">
        <v>3.5</v>
      </c>
      <c r="F257" s="66"/>
      <c r="G257" s="28">
        <f t="shared" si="0"/>
        <v>0</v>
      </c>
      <c r="H257" s="135" t="s">
        <v>2514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79</v>
      </c>
      <c r="B258" s="26" t="s">
        <v>289</v>
      </c>
      <c r="C258" s="40" t="s">
        <v>290</v>
      </c>
      <c r="D258" s="57" t="s">
        <v>83</v>
      </c>
      <c r="E258" s="28">
        <v>3</v>
      </c>
      <c r="F258" s="66"/>
      <c r="G258" s="28">
        <f t="shared" si="0"/>
        <v>0</v>
      </c>
      <c r="H258" s="135" t="s">
        <v>2514</v>
      </c>
      <c r="I258" s="21"/>
      <c r="J258" s="21"/>
      <c r="K258" s="21"/>
      <c r="L258" s="21"/>
      <c r="M258" s="21"/>
      <c r="N258" s="21"/>
      <c r="O258" s="21"/>
      <c r="P258" s="21"/>
      <c r="Q258" s="21" t="s">
        <v>70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>
        <v>80</v>
      </c>
      <c r="B259" s="26" t="s">
        <v>291</v>
      </c>
      <c r="C259" s="40" t="s">
        <v>292</v>
      </c>
      <c r="D259" s="57" t="s">
        <v>83</v>
      </c>
      <c r="E259" s="28">
        <v>2.5</v>
      </c>
      <c r="F259" s="66"/>
      <c r="G259" s="28">
        <f t="shared" si="0"/>
        <v>0</v>
      </c>
      <c r="H259" s="135" t="s">
        <v>2514</v>
      </c>
      <c r="I259" s="21"/>
      <c r="J259" s="21"/>
      <c r="K259" s="21"/>
      <c r="L259" s="21"/>
      <c r="M259" s="21"/>
      <c r="N259" s="21"/>
      <c r="O259" s="21"/>
      <c r="P259" s="21"/>
      <c r="Q259" s="21" t="s">
        <v>70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>
        <v>81</v>
      </c>
      <c r="B260" s="26" t="s">
        <v>293</v>
      </c>
      <c r="C260" s="40" t="s">
        <v>294</v>
      </c>
      <c r="D260" s="57" t="s">
        <v>83</v>
      </c>
      <c r="E260" s="28">
        <v>2.5</v>
      </c>
      <c r="F260" s="66"/>
      <c r="G260" s="28">
        <f t="shared" si="0"/>
        <v>0</v>
      </c>
      <c r="H260" s="135" t="s">
        <v>2514</v>
      </c>
      <c r="I260" s="21"/>
      <c r="J260" s="21"/>
      <c r="K260" s="21"/>
      <c r="L260" s="21"/>
      <c r="M260" s="21"/>
      <c r="N260" s="21"/>
      <c r="O260" s="21"/>
      <c r="P260" s="21"/>
      <c r="Q260" s="21" t="s">
        <v>70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>
        <v>82</v>
      </c>
      <c r="B261" s="26" t="s">
        <v>295</v>
      </c>
      <c r="C261" s="40" t="s">
        <v>296</v>
      </c>
      <c r="D261" s="57" t="s">
        <v>83</v>
      </c>
      <c r="E261" s="28">
        <v>2</v>
      </c>
      <c r="F261" s="66"/>
      <c r="G261" s="28">
        <f t="shared" si="0"/>
        <v>0</v>
      </c>
      <c r="H261" s="135" t="s">
        <v>2514</v>
      </c>
      <c r="I261" s="21"/>
      <c r="J261" s="21"/>
      <c r="K261" s="21"/>
      <c r="L261" s="21"/>
      <c r="M261" s="21"/>
      <c r="N261" s="21"/>
      <c r="O261" s="21"/>
      <c r="P261" s="21"/>
      <c r="Q261" s="21" t="s">
        <v>70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83</v>
      </c>
      <c r="B262" s="26" t="s">
        <v>297</v>
      </c>
      <c r="C262" s="40" t="s">
        <v>298</v>
      </c>
      <c r="D262" s="57" t="s">
        <v>83</v>
      </c>
      <c r="E262" s="28">
        <v>1.5</v>
      </c>
      <c r="F262" s="66"/>
      <c r="G262" s="28">
        <f t="shared" si="0"/>
        <v>0</v>
      </c>
      <c r="H262" s="135" t="s">
        <v>2514</v>
      </c>
      <c r="I262" s="21"/>
      <c r="J262" s="21"/>
      <c r="K262" s="21"/>
      <c r="L262" s="21"/>
      <c r="M262" s="21"/>
      <c r="N262" s="21"/>
      <c r="O262" s="21"/>
      <c r="P262" s="21"/>
      <c r="Q262" s="21" t="s">
        <v>70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84</v>
      </c>
      <c r="B263" s="26" t="s">
        <v>299</v>
      </c>
      <c r="C263" s="40" t="s">
        <v>300</v>
      </c>
      <c r="D263" s="57" t="s">
        <v>83</v>
      </c>
      <c r="E263" s="28">
        <v>1</v>
      </c>
      <c r="F263" s="66"/>
      <c r="G263" s="28">
        <f t="shared" si="0"/>
        <v>0</v>
      </c>
      <c r="H263" s="135" t="s">
        <v>2514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>
        <v>85</v>
      </c>
      <c r="B264" s="26" t="s">
        <v>301</v>
      </c>
      <c r="C264" s="40" t="s">
        <v>302</v>
      </c>
      <c r="D264" s="57" t="s">
        <v>87</v>
      </c>
      <c r="E264" s="28">
        <v>937.76</v>
      </c>
      <c r="F264" s="66"/>
      <c r="G264" s="28">
        <f t="shared" si="0"/>
        <v>0</v>
      </c>
      <c r="H264" s="135" t="s">
        <v>2514</v>
      </c>
      <c r="I264" s="21"/>
      <c r="J264" s="21"/>
      <c r="K264" s="21"/>
      <c r="L264" s="21"/>
      <c r="M264" s="21"/>
      <c r="N264" s="21"/>
      <c r="O264" s="21"/>
      <c r="P264" s="21"/>
      <c r="Q264" s="21" t="s">
        <v>120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2" t="s">
        <v>303</v>
      </c>
      <c r="D265" s="59"/>
      <c r="E265" s="50">
        <v>333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2" t="s">
        <v>304</v>
      </c>
      <c r="D266" s="59"/>
      <c r="E266" s="50">
        <v>604.76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ht="22.5" outlineLevel="1" x14ac:dyDescent="0.2">
      <c r="A267" s="22">
        <v>86</v>
      </c>
      <c r="B267" s="26" t="s">
        <v>305</v>
      </c>
      <c r="C267" s="40" t="s">
        <v>306</v>
      </c>
      <c r="D267" s="57" t="s">
        <v>73</v>
      </c>
      <c r="E267" s="28">
        <v>23.869</v>
      </c>
      <c r="F267" s="66"/>
      <c r="G267" s="28">
        <f>ROUND(E267*F267,2)</f>
        <v>0</v>
      </c>
      <c r="H267" s="135" t="s">
        <v>2514</v>
      </c>
      <c r="I267" s="21"/>
      <c r="J267" s="21"/>
      <c r="K267" s="21"/>
      <c r="L267" s="21"/>
      <c r="M267" s="21"/>
      <c r="N267" s="21"/>
      <c r="O267" s="21"/>
      <c r="P267" s="21"/>
      <c r="Q267" s="21" t="s">
        <v>70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3" t="s">
        <v>307</v>
      </c>
      <c r="D268" s="60"/>
      <c r="E268" s="51"/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2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/>
      <c r="B269" s="26"/>
      <c r="C269" s="44" t="s">
        <v>308</v>
      </c>
      <c r="D269" s="60"/>
      <c r="E269" s="51">
        <v>175</v>
      </c>
      <c r="F269" s="66"/>
      <c r="G269" s="28"/>
      <c r="H269" s="135">
        <v>0</v>
      </c>
      <c r="I269" s="21"/>
      <c r="J269" s="21"/>
      <c r="K269" s="21"/>
      <c r="L269" s="21"/>
      <c r="M269" s="21"/>
      <c r="N269" s="21"/>
      <c r="O269" s="21"/>
      <c r="P269" s="21"/>
      <c r="Q269" s="21" t="s">
        <v>75</v>
      </c>
      <c r="R269" s="21">
        <v>2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4" t="s">
        <v>309</v>
      </c>
      <c r="D270" s="60"/>
      <c r="E270" s="51">
        <v>302.38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2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3" t="s">
        <v>310</v>
      </c>
      <c r="D271" s="60"/>
      <c r="E271" s="51"/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/>
      <c r="B272" s="26"/>
      <c r="C272" s="42" t="s">
        <v>311</v>
      </c>
      <c r="D272" s="59"/>
      <c r="E272" s="50">
        <v>23.869</v>
      </c>
      <c r="F272" s="66"/>
      <c r="G272" s="28"/>
      <c r="H272" s="135">
        <v>0</v>
      </c>
      <c r="I272" s="21"/>
      <c r="J272" s="21"/>
      <c r="K272" s="21"/>
      <c r="L272" s="21"/>
      <c r="M272" s="21"/>
      <c r="N272" s="21"/>
      <c r="O272" s="21"/>
      <c r="P272" s="21"/>
      <c r="Q272" s="21" t="s">
        <v>75</v>
      </c>
      <c r="R272" s="21">
        <v>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>
        <v>87</v>
      </c>
      <c r="B273" s="26" t="s">
        <v>312</v>
      </c>
      <c r="C273" s="40" t="s">
        <v>313</v>
      </c>
      <c r="D273" s="57" t="s">
        <v>73</v>
      </c>
      <c r="E273" s="28">
        <v>23.869</v>
      </c>
      <c r="F273" s="66"/>
      <c r="G273" s="28">
        <f>ROUND(E273*F273,2)</f>
        <v>0</v>
      </c>
      <c r="H273" s="135" t="s">
        <v>2514</v>
      </c>
      <c r="I273" s="21"/>
      <c r="J273" s="21"/>
      <c r="K273" s="21"/>
      <c r="L273" s="21"/>
      <c r="M273" s="21"/>
      <c r="N273" s="21"/>
      <c r="O273" s="21"/>
      <c r="P273" s="21"/>
      <c r="Q273" s="21" t="s">
        <v>70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3" t="s">
        <v>307</v>
      </c>
      <c r="D274" s="60"/>
      <c r="E274" s="51"/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2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/>
      <c r="B275" s="26"/>
      <c r="C275" s="44" t="s">
        <v>308</v>
      </c>
      <c r="D275" s="60"/>
      <c r="E275" s="51">
        <v>175</v>
      </c>
      <c r="F275" s="66"/>
      <c r="G275" s="28"/>
      <c r="H275" s="135">
        <v>0</v>
      </c>
      <c r="I275" s="21"/>
      <c r="J275" s="21"/>
      <c r="K275" s="21"/>
      <c r="L275" s="21"/>
      <c r="M275" s="21"/>
      <c r="N275" s="21"/>
      <c r="O275" s="21"/>
      <c r="P275" s="21"/>
      <c r="Q275" s="21" t="s">
        <v>75</v>
      </c>
      <c r="R275" s="21">
        <v>2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4" t="s">
        <v>309</v>
      </c>
      <c r="D276" s="60"/>
      <c r="E276" s="51">
        <v>302.38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2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3" t="s">
        <v>310</v>
      </c>
      <c r="D277" s="60"/>
      <c r="E277" s="51"/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/>
      <c r="B278" s="26"/>
      <c r="C278" s="42" t="s">
        <v>311</v>
      </c>
      <c r="D278" s="59"/>
      <c r="E278" s="50">
        <v>23.869</v>
      </c>
      <c r="F278" s="66"/>
      <c r="G278" s="28"/>
      <c r="H278" s="135">
        <v>0</v>
      </c>
      <c r="I278" s="21"/>
      <c r="J278" s="21"/>
      <c r="K278" s="21"/>
      <c r="L278" s="21"/>
      <c r="M278" s="21"/>
      <c r="N278" s="21"/>
      <c r="O278" s="21"/>
      <c r="P278" s="21"/>
      <c r="Q278" s="21" t="s">
        <v>75</v>
      </c>
      <c r="R278" s="21">
        <v>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>
        <v>88</v>
      </c>
      <c r="B279" s="26" t="s">
        <v>314</v>
      </c>
      <c r="C279" s="40" t="s">
        <v>315</v>
      </c>
      <c r="D279" s="57" t="s">
        <v>87</v>
      </c>
      <c r="E279" s="28">
        <v>52.400000000000006</v>
      </c>
      <c r="F279" s="66"/>
      <c r="G279" s="28">
        <f>ROUND(E279*F279,2)</f>
        <v>0</v>
      </c>
      <c r="H279" s="135" t="s">
        <v>2514</v>
      </c>
      <c r="I279" s="21"/>
      <c r="J279" s="21"/>
      <c r="K279" s="21"/>
      <c r="L279" s="21"/>
      <c r="M279" s="21"/>
      <c r="N279" s="21"/>
      <c r="O279" s="21"/>
      <c r="P279" s="21"/>
      <c r="Q279" s="21" t="s">
        <v>120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316</v>
      </c>
      <c r="D280" s="59"/>
      <c r="E280" s="50">
        <v>34.200000000000003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26"/>
      <c r="C281" s="42" t="s">
        <v>317</v>
      </c>
      <c r="D281" s="59"/>
      <c r="E281" s="50">
        <v>18.2</v>
      </c>
      <c r="F281" s="66"/>
      <c r="G281" s="28"/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 t="s">
        <v>75</v>
      </c>
      <c r="R281" s="21">
        <v>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89</v>
      </c>
      <c r="B282" s="26" t="s">
        <v>318</v>
      </c>
      <c r="C282" s="40" t="s">
        <v>319</v>
      </c>
      <c r="D282" s="57" t="s">
        <v>69</v>
      </c>
      <c r="E282" s="28">
        <v>4</v>
      </c>
      <c r="F282" s="66"/>
      <c r="G282" s="28">
        <f>ROUND(E282*F282,2)</f>
        <v>0</v>
      </c>
      <c r="H282" s="135" t="s">
        <v>2514</v>
      </c>
      <c r="I282" s="21"/>
      <c r="J282" s="21"/>
      <c r="K282" s="21"/>
      <c r="L282" s="21"/>
      <c r="M282" s="21"/>
      <c r="N282" s="21"/>
      <c r="O282" s="21"/>
      <c r="P282" s="21"/>
      <c r="Q282" s="21" t="s">
        <v>120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26"/>
      <c r="C283" s="42" t="s">
        <v>320</v>
      </c>
      <c r="D283" s="59"/>
      <c r="E283" s="50">
        <v>2</v>
      </c>
      <c r="F283" s="66"/>
      <c r="G283" s="28"/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 t="s">
        <v>75</v>
      </c>
      <c r="R283" s="21">
        <v>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321</v>
      </c>
      <c r="D284" s="59"/>
      <c r="E284" s="50">
        <v>2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90</v>
      </c>
      <c r="B285" s="26" t="s">
        <v>322</v>
      </c>
      <c r="C285" s="40" t="s">
        <v>323</v>
      </c>
      <c r="D285" s="57" t="s">
        <v>69</v>
      </c>
      <c r="E285" s="28">
        <v>4</v>
      </c>
      <c r="F285" s="66"/>
      <c r="G285" s="28">
        <f>ROUND(E285*F285,2)</f>
        <v>0</v>
      </c>
      <c r="H285" s="135" t="s">
        <v>2514</v>
      </c>
      <c r="I285" s="21"/>
      <c r="J285" s="21"/>
      <c r="K285" s="21"/>
      <c r="L285" s="21"/>
      <c r="M285" s="21"/>
      <c r="N285" s="21"/>
      <c r="O285" s="21"/>
      <c r="P285" s="21"/>
      <c r="Q285" s="21" t="s">
        <v>120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320</v>
      </c>
      <c r="D286" s="59"/>
      <c r="E286" s="50">
        <v>2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/>
      <c r="B287" s="26"/>
      <c r="C287" s="42" t="s">
        <v>321</v>
      </c>
      <c r="D287" s="59"/>
      <c r="E287" s="50">
        <v>2</v>
      </c>
      <c r="F287" s="66"/>
      <c r="G287" s="28"/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 t="s">
        <v>75</v>
      </c>
      <c r="R287" s="21">
        <v>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>
        <v>91</v>
      </c>
      <c r="B288" s="26" t="s">
        <v>324</v>
      </c>
      <c r="C288" s="40" t="s">
        <v>325</v>
      </c>
      <c r="D288" s="57" t="s">
        <v>87</v>
      </c>
      <c r="E288" s="28">
        <v>3.74</v>
      </c>
      <c r="F288" s="66"/>
      <c r="G288" s="28">
        <f>ROUND(E288*F288,2)</f>
        <v>0</v>
      </c>
      <c r="H288" s="135" t="s">
        <v>2514</v>
      </c>
      <c r="I288" s="21"/>
      <c r="J288" s="21"/>
      <c r="K288" s="21"/>
      <c r="L288" s="21"/>
      <c r="M288" s="21"/>
      <c r="N288" s="21"/>
      <c r="O288" s="21"/>
      <c r="P288" s="21"/>
      <c r="Q288" s="21" t="s">
        <v>70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/>
      <c r="B289" s="26"/>
      <c r="C289" s="42" t="s">
        <v>79</v>
      </c>
      <c r="D289" s="59"/>
      <c r="E289" s="50"/>
      <c r="F289" s="66"/>
      <c r="G289" s="28"/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 t="s">
        <v>75</v>
      </c>
      <c r="R289" s="21">
        <v>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326</v>
      </c>
      <c r="D290" s="59"/>
      <c r="E290" s="50">
        <v>3.74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92</v>
      </c>
      <c r="B291" s="26" t="s">
        <v>327</v>
      </c>
      <c r="C291" s="40" t="s">
        <v>328</v>
      </c>
      <c r="D291" s="57" t="s">
        <v>329</v>
      </c>
      <c r="E291" s="335">
        <v>436.14</v>
      </c>
      <c r="F291" s="66"/>
      <c r="G291" s="28">
        <f>ROUND(E291*F291,2)</f>
        <v>0</v>
      </c>
      <c r="H291" s="135" t="s">
        <v>2514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338" t="s">
        <v>2554</v>
      </c>
      <c r="D292" s="59"/>
      <c r="E292" s="340">
        <v>436.14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outlineLevel="1" x14ac:dyDescent="0.2">
      <c r="A293" s="22">
        <v>93</v>
      </c>
      <c r="B293" s="26" t="s">
        <v>330</v>
      </c>
      <c r="C293" s="40" t="s">
        <v>331</v>
      </c>
      <c r="D293" s="57" t="s">
        <v>329</v>
      </c>
      <c r="E293" s="335">
        <v>1308.42</v>
      </c>
      <c r="F293" s="66"/>
      <c r="G293" s="28">
        <f>ROUND(E293*F293,2)</f>
        <v>0</v>
      </c>
      <c r="H293" s="135" t="s">
        <v>2514</v>
      </c>
      <c r="I293" s="21"/>
      <c r="J293" s="21"/>
      <c r="K293" s="21"/>
      <c r="L293" s="21"/>
      <c r="M293" s="21"/>
      <c r="N293" s="21"/>
      <c r="O293" s="21"/>
      <c r="P293" s="21"/>
      <c r="Q293" s="21" t="s">
        <v>70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26"/>
      <c r="C294" s="338" t="s">
        <v>2555</v>
      </c>
      <c r="D294" s="59"/>
      <c r="E294" s="340">
        <v>1308.42</v>
      </c>
      <c r="F294" s="66"/>
      <c r="G294" s="28"/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 t="s">
        <v>75</v>
      </c>
      <c r="R294" s="21">
        <v>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>
        <v>94</v>
      </c>
      <c r="B295" s="26" t="s">
        <v>332</v>
      </c>
      <c r="C295" s="40" t="s">
        <v>333</v>
      </c>
      <c r="D295" s="57" t="s">
        <v>329</v>
      </c>
      <c r="E295" s="335">
        <v>436.14</v>
      </c>
      <c r="F295" s="66"/>
      <c r="G295" s="28">
        <f>ROUND(E295*F295,2)</f>
        <v>0</v>
      </c>
      <c r="H295" s="135" t="s">
        <v>2514</v>
      </c>
      <c r="I295" s="21"/>
      <c r="J295" s="21"/>
      <c r="K295" s="21"/>
      <c r="L295" s="21"/>
      <c r="M295" s="21"/>
      <c r="N295" s="21"/>
      <c r="O295" s="21"/>
      <c r="P295" s="21"/>
      <c r="Q295" s="21" t="s">
        <v>70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26"/>
      <c r="C296" s="338" t="s">
        <v>2554</v>
      </c>
      <c r="D296" s="59"/>
      <c r="E296" s="340">
        <v>436.14</v>
      </c>
      <c r="F296" s="66"/>
      <c r="G296" s="28"/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 t="s">
        <v>75</v>
      </c>
      <c r="R296" s="21">
        <v>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95</v>
      </c>
      <c r="B297" s="26" t="s">
        <v>334</v>
      </c>
      <c r="C297" s="40" t="s">
        <v>335</v>
      </c>
      <c r="D297" s="57" t="s">
        <v>329</v>
      </c>
      <c r="E297" s="335">
        <v>436.14</v>
      </c>
      <c r="F297" s="66"/>
      <c r="G297" s="28">
        <f>ROUND(E297*F297,2)</f>
        <v>0</v>
      </c>
      <c r="H297" s="135" t="s">
        <v>2514</v>
      </c>
      <c r="I297" s="21"/>
      <c r="J297" s="21"/>
      <c r="K297" s="21"/>
      <c r="L297" s="21"/>
      <c r="M297" s="21"/>
      <c r="N297" s="21"/>
      <c r="O297" s="21"/>
      <c r="P297" s="21"/>
      <c r="Q297" s="21" t="s">
        <v>70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338" t="s">
        <v>2554</v>
      </c>
      <c r="D298" s="59"/>
      <c r="E298" s="340">
        <v>436.14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>
        <v>96</v>
      </c>
      <c r="B299" s="26" t="s">
        <v>336</v>
      </c>
      <c r="C299" s="40" t="s">
        <v>337</v>
      </c>
      <c r="D299" s="57" t="s">
        <v>329</v>
      </c>
      <c r="E299" s="335">
        <v>4361.3999999999996</v>
      </c>
      <c r="F299" s="66"/>
      <c r="G299" s="28">
        <f>ROUND(E299*F299,2)</f>
        <v>0</v>
      </c>
      <c r="H299" s="135" t="s">
        <v>2514</v>
      </c>
      <c r="I299" s="21"/>
      <c r="J299" s="21"/>
      <c r="K299" s="21"/>
      <c r="L299" s="21"/>
      <c r="M299" s="21"/>
      <c r="N299" s="21"/>
      <c r="O299" s="21"/>
      <c r="P299" s="21"/>
      <c r="Q299" s="21" t="s">
        <v>70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338" t="s">
        <v>2556</v>
      </c>
      <c r="D300" s="59"/>
      <c r="E300" s="340">
        <v>4361.3999999999996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97</v>
      </c>
      <c r="B301" s="26" t="s">
        <v>338</v>
      </c>
      <c r="C301" s="40" t="s">
        <v>339</v>
      </c>
      <c r="D301" s="57" t="s">
        <v>329</v>
      </c>
      <c r="E301" s="335">
        <v>436.14</v>
      </c>
      <c r="F301" s="66"/>
      <c r="G301" s="28">
        <f>ROUND(E301*F301,2)</f>
        <v>0</v>
      </c>
      <c r="H301" s="135" t="s">
        <v>2514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outlineLevel="1" x14ac:dyDescent="0.2">
      <c r="A302" s="22"/>
      <c r="B302" s="26"/>
      <c r="C302" s="338" t="s">
        <v>2554</v>
      </c>
      <c r="D302" s="59"/>
      <c r="E302" s="340">
        <v>436.14</v>
      </c>
      <c r="F302" s="66"/>
      <c r="G302" s="28"/>
      <c r="H302" s="135">
        <v>0</v>
      </c>
      <c r="I302" s="21"/>
      <c r="J302" s="21"/>
      <c r="K302" s="21"/>
      <c r="L302" s="21"/>
      <c r="M302" s="21"/>
      <c r="N302" s="21"/>
      <c r="O302" s="21"/>
      <c r="P302" s="21"/>
      <c r="Q302" s="21" t="s">
        <v>75</v>
      </c>
      <c r="R302" s="21">
        <v>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x14ac:dyDescent="0.2">
      <c r="A303" s="23" t="s">
        <v>65</v>
      </c>
      <c r="B303" s="27" t="s">
        <v>30</v>
      </c>
      <c r="C303" s="41" t="s">
        <v>31</v>
      </c>
      <c r="D303" s="58"/>
      <c r="E303" s="29"/>
      <c r="F303" s="67"/>
      <c r="G303" s="29">
        <f>SUMIF(Q304:Q304,"&lt;&gt;NOR",G304:G304)</f>
        <v>0</v>
      </c>
      <c r="H303" s="136"/>
      <c r="I303" s="21"/>
      <c r="Q303" t="s">
        <v>66</v>
      </c>
    </row>
    <row r="304" spans="1:46" outlineLevel="1" x14ac:dyDescent="0.2">
      <c r="A304" s="22">
        <v>98</v>
      </c>
      <c r="B304" s="26" t="s">
        <v>340</v>
      </c>
      <c r="C304" s="40" t="s">
        <v>341</v>
      </c>
      <c r="D304" s="57" t="s">
        <v>329</v>
      </c>
      <c r="E304" s="335">
        <v>278.62</v>
      </c>
      <c r="F304" s="66"/>
      <c r="G304" s="28">
        <f>ROUND(E304*F304,2)</f>
        <v>0</v>
      </c>
      <c r="H304" s="135" t="s">
        <v>2514</v>
      </c>
      <c r="I304" s="21"/>
      <c r="J304" s="21"/>
      <c r="K304" s="21"/>
      <c r="L304" s="21"/>
      <c r="M304" s="21"/>
      <c r="N304" s="21"/>
      <c r="O304" s="21"/>
      <c r="P304" s="21"/>
      <c r="Q304" s="21" t="s">
        <v>70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x14ac:dyDescent="0.2">
      <c r="A305" s="23" t="s">
        <v>65</v>
      </c>
      <c r="B305" s="27" t="s">
        <v>32</v>
      </c>
      <c r="C305" s="41" t="s">
        <v>33</v>
      </c>
      <c r="D305" s="58"/>
      <c r="E305" s="29"/>
      <c r="F305" s="67"/>
      <c r="G305" s="29">
        <f>SUMIF(Q306:Q311,"&lt;&gt;NOR",G306:G311)</f>
        <v>0</v>
      </c>
      <c r="H305" s="136"/>
      <c r="I305" s="21"/>
      <c r="Q305" t="s">
        <v>66</v>
      </c>
    </row>
    <row r="306" spans="1:46" outlineLevel="1" x14ac:dyDescent="0.2">
      <c r="A306" s="22">
        <v>99</v>
      </c>
      <c r="B306" s="26" t="s">
        <v>342</v>
      </c>
      <c r="C306" s="40" t="s">
        <v>343</v>
      </c>
      <c r="D306" s="57" t="s">
        <v>87</v>
      </c>
      <c r="E306" s="28">
        <v>84.539999999999992</v>
      </c>
      <c r="F306" s="66"/>
      <c r="G306" s="28">
        <f>ROUND(E306*F306,2)</f>
        <v>0</v>
      </c>
      <c r="H306" s="135" t="s">
        <v>2514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/>
      <c r="B307" s="26"/>
      <c r="C307" s="42" t="s">
        <v>162</v>
      </c>
      <c r="D307" s="59"/>
      <c r="E307" s="50"/>
      <c r="F307" s="66"/>
      <c r="G307" s="28"/>
      <c r="H307" s="135">
        <v>0</v>
      </c>
      <c r="I307" s="21"/>
      <c r="J307" s="21"/>
      <c r="K307" s="21"/>
      <c r="L307" s="21"/>
      <c r="M307" s="21"/>
      <c r="N307" s="21"/>
      <c r="O307" s="21"/>
      <c r="P307" s="21"/>
      <c r="Q307" s="21" t="s">
        <v>75</v>
      </c>
      <c r="R307" s="21">
        <v>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344</v>
      </c>
      <c r="D308" s="59"/>
      <c r="E308" s="50">
        <v>23.54</v>
      </c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345</v>
      </c>
      <c r="D309" s="59"/>
      <c r="E309" s="50"/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outlineLevel="1" x14ac:dyDescent="0.2">
      <c r="A310" s="22"/>
      <c r="B310" s="26"/>
      <c r="C310" s="42" t="s">
        <v>346</v>
      </c>
      <c r="D310" s="59"/>
      <c r="E310" s="50">
        <v>61</v>
      </c>
      <c r="F310" s="66"/>
      <c r="G310" s="28"/>
      <c r="H310" s="135">
        <v>0</v>
      </c>
      <c r="I310" s="21"/>
      <c r="J310" s="21"/>
      <c r="K310" s="21"/>
      <c r="L310" s="21"/>
      <c r="M310" s="21"/>
      <c r="N310" s="21"/>
      <c r="O310" s="21"/>
      <c r="P310" s="21"/>
      <c r="Q310" s="21" t="s">
        <v>75</v>
      </c>
      <c r="R310" s="21">
        <v>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>
        <v>100</v>
      </c>
      <c r="B311" s="26" t="s">
        <v>347</v>
      </c>
      <c r="C311" s="40" t="s">
        <v>348</v>
      </c>
      <c r="D311" s="57" t="s">
        <v>0</v>
      </c>
      <c r="E311" s="28">
        <v>4.05</v>
      </c>
      <c r="F311" s="66"/>
      <c r="G311" s="28">
        <f>ROUND(E311*F311,2)</f>
        <v>0</v>
      </c>
      <c r="H311" s="135" t="s">
        <v>2514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x14ac:dyDescent="0.2">
      <c r="A312" s="23" t="s">
        <v>65</v>
      </c>
      <c r="B312" s="27" t="s">
        <v>34</v>
      </c>
      <c r="C312" s="41" t="s">
        <v>35</v>
      </c>
      <c r="D312" s="58"/>
      <c r="E312" s="29"/>
      <c r="F312" s="67"/>
      <c r="G312" s="29">
        <f>SUMIF(Q313:Q339,"&lt;&gt;NOR",G313:G339)</f>
        <v>0</v>
      </c>
      <c r="H312" s="136"/>
      <c r="I312" s="21"/>
      <c r="Q312" t="s">
        <v>66</v>
      </c>
    </row>
    <row r="313" spans="1:46" ht="22.5" outlineLevel="1" x14ac:dyDescent="0.2">
      <c r="A313" s="22">
        <v>101</v>
      </c>
      <c r="B313" s="26" t="s">
        <v>2515</v>
      </c>
      <c r="C313" s="40" t="s">
        <v>350</v>
      </c>
      <c r="D313" s="57" t="s">
        <v>87</v>
      </c>
      <c r="E313" s="28">
        <v>22</v>
      </c>
      <c r="F313" s="66"/>
      <c r="G313" s="28">
        <f>ROUND(E313*F313,2)</f>
        <v>0</v>
      </c>
      <c r="H313" s="135" t="s">
        <v>2513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/>
      <c r="B314" s="26"/>
      <c r="C314" s="42" t="s">
        <v>79</v>
      </c>
      <c r="D314" s="59"/>
      <c r="E314" s="50"/>
      <c r="F314" s="66"/>
      <c r="G314" s="28"/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75</v>
      </c>
      <c r="R314" s="21">
        <v>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26"/>
      <c r="C315" s="42" t="s">
        <v>351</v>
      </c>
      <c r="D315" s="59"/>
      <c r="E315" s="50">
        <v>22</v>
      </c>
      <c r="F315" s="66"/>
      <c r="G315" s="28"/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 t="s">
        <v>75</v>
      </c>
      <c r="R315" s="21">
        <v>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102</v>
      </c>
      <c r="B316" s="26" t="s">
        <v>349</v>
      </c>
      <c r="C316" s="40" t="s">
        <v>353</v>
      </c>
      <c r="D316" s="57" t="s">
        <v>69</v>
      </c>
      <c r="E316" s="28">
        <v>4</v>
      </c>
      <c r="F316" s="66"/>
      <c r="G316" s="28">
        <f>ROUND(E316*F316,2)</f>
        <v>0</v>
      </c>
      <c r="H316" s="135" t="s">
        <v>2513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103</v>
      </c>
      <c r="B317" s="26" t="s">
        <v>352</v>
      </c>
      <c r="C317" s="40" t="s">
        <v>355</v>
      </c>
      <c r="D317" s="57" t="s">
        <v>87</v>
      </c>
      <c r="E317" s="28">
        <v>109.2717</v>
      </c>
      <c r="F317" s="66"/>
      <c r="G317" s="28">
        <f>ROUND(E317*F317,2)</f>
        <v>0</v>
      </c>
      <c r="H317" s="135" t="s">
        <v>2513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outlineLevel="1" x14ac:dyDescent="0.2">
      <c r="A318" s="22"/>
      <c r="B318" s="26"/>
      <c r="C318" s="42" t="s">
        <v>79</v>
      </c>
      <c r="D318" s="59"/>
      <c r="E318" s="50"/>
      <c r="F318" s="66"/>
      <c r="G318" s="28"/>
      <c r="H318" s="135">
        <v>0</v>
      </c>
      <c r="I318" s="21"/>
      <c r="J318" s="21"/>
      <c r="K318" s="21"/>
      <c r="L318" s="21"/>
      <c r="M318" s="21"/>
      <c r="N318" s="21"/>
      <c r="O318" s="21"/>
      <c r="P318" s="21"/>
      <c r="Q318" s="21" t="s">
        <v>75</v>
      </c>
      <c r="R318" s="21">
        <v>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outlineLevel="1" x14ac:dyDescent="0.2">
      <c r="A319" s="22"/>
      <c r="B319" s="26"/>
      <c r="C319" s="42" t="s">
        <v>356</v>
      </c>
      <c r="D319" s="59"/>
      <c r="E319" s="50">
        <v>109.2717</v>
      </c>
      <c r="F319" s="66"/>
      <c r="G319" s="28"/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 t="s">
        <v>75</v>
      </c>
      <c r="R319" s="21">
        <v>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104</v>
      </c>
      <c r="B320" s="26" t="s">
        <v>357</v>
      </c>
      <c r="C320" s="40" t="s">
        <v>358</v>
      </c>
      <c r="D320" s="57" t="s">
        <v>69</v>
      </c>
      <c r="E320" s="28">
        <v>4</v>
      </c>
      <c r="F320" s="66"/>
      <c r="G320" s="28">
        <f t="shared" ref="G320:G339" si="1">ROUND(E320*F320,2)</f>
        <v>0</v>
      </c>
      <c r="H320" s="135" t="s">
        <v>2513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105</v>
      </c>
      <c r="B321" s="26" t="s">
        <v>359</v>
      </c>
      <c r="C321" s="40" t="s">
        <v>360</v>
      </c>
      <c r="D321" s="57" t="s">
        <v>69</v>
      </c>
      <c r="E321" s="28">
        <v>2</v>
      </c>
      <c r="F321" s="66"/>
      <c r="G321" s="28">
        <f t="shared" si="1"/>
        <v>0</v>
      </c>
      <c r="H321" s="135" t="s">
        <v>2513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106</v>
      </c>
      <c r="B322" s="26" t="s">
        <v>361</v>
      </c>
      <c r="C322" s="40" t="s">
        <v>362</v>
      </c>
      <c r="D322" s="57" t="s">
        <v>69</v>
      </c>
      <c r="E322" s="28">
        <v>2</v>
      </c>
      <c r="F322" s="66"/>
      <c r="G322" s="28">
        <f t="shared" si="1"/>
        <v>0</v>
      </c>
      <c r="H322" s="135" t="s">
        <v>2513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107</v>
      </c>
      <c r="B323" s="26" t="s">
        <v>363</v>
      </c>
      <c r="C323" s="40" t="s">
        <v>362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2">
      <c r="A324" s="22">
        <v>108</v>
      </c>
      <c r="B324" s="26" t="s">
        <v>364</v>
      </c>
      <c r="C324" s="40" t="s">
        <v>365</v>
      </c>
      <c r="D324" s="57" t="s">
        <v>69</v>
      </c>
      <c r="E324" s="28">
        <v>0</v>
      </c>
      <c r="F324" s="66"/>
      <c r="G324" s="28">
        <f t="shared" si="1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109</v>
      </c>
      <c r="B325" s="26" t="s">
        <v>366</v>
      </c>
      <c r="C325" s="40" t="s">
        <v>367</v>
      </c>
      <c r="D325" s="57" t="s">
        <v>69</v>
      </c>
      <c r="E325" s="28">
        <v>5</v>
      </c>
      <c r="F325" s="66"/>
      <c r="G325" s="28">
        <f t="shared" si="1"/>
        <v>0</v>
      </c>
      <c r="H325" s="135" t="s">
        <v>2513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110</v>
      </c>
      <c r="B326" s="26" t="s">
        <v>368</v>
      </c>
      <c r="C326" s="40" t="s">
        <v>369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2513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111</v>
      </c>
      <c r="B327" s="26" t="s">
        <v>370</v>
      </c>
      <c r="C327" s="40" t="s">
        <v>371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2513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22.5" outlineLevel="1" x14ac:dyDescent="0.2">
      <c r="A328" s="22">
        <v>112</v>
      </c>
      <c r="B328" s="26" t="s">
        <v>372</v>
      </c>
      <c r="C328" s="40" t="s">
        <v>373</v>
      </c>
      <c r="D328" s="57" t="s">
        <v>69</v>
      </c>
      <c r="E328" s="349">
        <v>1</v>
      </c>
      <c r="F328" s="66"/>
      <c r="G328" s="28">
        <f t="shared" si="1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>
        <v>113</v>
      </c>
      <c r="B329" s="26" t="s">
        <v>374</v>
      </c>
      <c r="C329" s="40" t="s">
        <v>375</v>
      </c>
      <c r="D329" s="57" t="s">
        <v>69</v>
      </c>
      <c r="E329" s="28">
        <v>1</v>
      </c>
      <c r="F329" s="66"/>
      <c r="G329" s="28">
        <f t="shared" si="1"/>
        <v>0</v>
      </c>
      <c r="H329" s="135" t="s">
        <v>2513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>
        <v>114</v>
      </c>
      <c r="B330" s="26" t="s">
        <v>376</v>
      </c>
      <c r="C330" s="40" t="s">
        <v>377</v>
      </c>
      <c r="D330" s="57" t="s">
        <v>69</v>
      </c>
      <c r="E330" s="28">
        <v>1</v>
      </c>
      <c r="F330" s="66"/>
      <c r="G330" s="28">
        <f t="shared" si="1"/>
        <v>0</v>
      </c>
      <c r="H330" s="135" t="s">
        <v>2513</v>
      </c>
      <c r="I330" s="21"/>
      <c r="J330" s="21"/>
      <c r="K330" s="21"/>
      <c r="L330" s="21"/>
      <c r="M330" s="21"/>
      <c r="N330" s="21"/>
      <c r="O330" s="21"/>
      <c r="P330" s="21"/>
      <c r="Q330" s="21" t="s">
        <v>70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22.5" outlineLevel="1" x14ac:dyDescent="0.2">
      <c r="A331" s="22">
        <v>115</v>
      </c>
      <c r="B331" s="26" t="s">
        <v>378</v>
      </c>
      <c r="C331" s="40" t="s">
        <v>379</v>
      </c>
      <c r="D331" s="57" t="s">
        <v>69</v>
      </c>
      <c r="E331" s="28">
        <v>1</v>
      </c>
      <c r="F331" s="66"/>
      <c r="G331" s="28">
        <f t="shared" si="1"/>
        <v>0</v>
      </c>
      <c r="H331" s="135" t="s">
        <v>2513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ht="22.5" outlineLevel="1" x14ac:dyDescent="0.2">
      <c r="A332" s="22">
        <v>116</v>
      </c>
      <c r="B332" s="26" t="s">
        <v>380</v>
      </c>
      <c r="C332" s="345" t="s">
        <v>2561</v>
      </c>
      <c r="D332" s="57" t="s">
        <v>69</v>
      </c>
      <c r="E332" s="28">
        <v>1</v>
      </c>
      <c r="F332" s="66"/>
      <c r="G332" s="28">
        <f t="shared" si="1"/>
        <v>0</v>
      </c>
      <c r="H332" s="135" t="s">
        <v>2513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ht="22.5" outlineLevel="1" x14ac:dyDescent="0.2">
      <c r="A333" s="22">
        <v>117</v>
      </c>
      <c r="B333" s="26" t="s">
        <v>382</v>
      </c>
      <c r="C333" s="40" t="s">
        <v>381</v>
      </c>
      <c r="D333" s="57" t="s">
        <v>69</v>
      </c>
      <c r="E333" s="28">
        <v>2</v>
      </c>
      <c r="F333" s="66"/>
      <c r="G333" s="28">
        <f t="shared" si="1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>
        <v>118</v>
      </c>
      <c r="B334" s="26" t="s">
        <v>383</v>
      </c>
      <c r="C334" s="40" t="s">
        <v>384</v>
      </c>
      <c r="D334" s="57" t="s">
        <v>69</v>
      </c>
      <c r="E334" s="28">
        <v>1</v>
      </c>
      <c r="F334" s="66"/>
      <c r="G334" s="28">
        <f t="shared" si="1"/>
        <v>0</v>
      </c>
      <c r="H334" s="135" t="s">
        <v>2513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119</v>
      </c>
      <c r="B335" s="26" t="s">
        <v>385</v>
      </c>
      <c r="C335" s="40" t="s">
        <v>386</v>
      </c>
      <c r="D335" s="57" t="s">
        <v>69</v>
      </c>
      <c r="E335" s="28">
        <v>1</v>
      </c>
      <c r="F335" s="66"/>
      <c r="G335" s="28">
        <f t="shared" si="1"/>
        <v>0</v>
      </c>
      <c r="H335" s="135" t="s">
        <v>2513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22.5" outlineLevel="1" x14ac:dyDescent="0.2">
      <c r="A336" s="22">
        <v>9</v>
      </c>
      <c r="B336" s="26" t="s">
        <v>387</v>
      </c>
      <c r="C336" s="40" t="s">
        <v>388</v>
      </c>
      <c r="D336" s="57" t="s">
        <v>69</v>
      </c>
      <c r="E336" s="377">
        <v>2</v>
      </c>
      <c r="F336" s="66"/>
      <c r="G336" s="28">
        <f t="shared" si="1"/>
        <v>0</v>
      </c>
      <c r="H336" s="135" t="s">
        <v>2513</v>
      </c>
      <c r="I336" s="21"/>
      <c r="J336" s="21"/>
      <c r="K336" s="21"/>
      <c r="L336" s="21"/>
      <c r="M336" s="21"/>
      <c r="N336" s="21"/>
      <c r="O336" s="21"/>
      <c r="P336" s="21"/>
      <c r="Q336" s="21" t="s">
        <v>70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22.5" outlineLevel="1" x14ac:dyDescent="0.2">
      <c r="A337" s="22">
        <v>121</v>
      </c>
      <c r="B337" s="26" t="s">
        <v>389</v>
      </c>
      <c r="C337" s="40" t="s">
        <v>390</v>
      </c>
      <c r="D337" s="57" t="s">
        <v>69</v>
      </c>
      <c r="E337" s="377">
        <v>1</v>
      </c>
      <c r="F337" s="66"/>
      <c r="G337" s="28">
        <f t="shared" si="1"/>
        <v>0</v>
      </c>
      <c r="H337" s="135" t="s">
        <v>2513</v>
      </c>
      <c r="I337" s="21"/>
      <c r="J337" s="21"/>
      <c r="K337" s="21"/>
      <c r="L337" s="21"/>
      <c r="M337" s="21"/>
      <c r="N337" s="21"/>
      <c r="O337" s="21"/>
      <c r="P337" s="21"/>
      <c r="Q337" s="21" t="s">
        <v>70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122</v>
      </c>
      <c r="B338" s="26" t="s">
        <v>354</v>
      </c>
      <c r="C338" s="40" t="s">
        <v>391</v>
      </c>
      <c r="D338" s="57" t="s">
        <v>69</v>
      </c>
      <c r="E338" s="28">
        <v>1</v>
      </c>
      <c r="F338" s="66"/>
      <c r="G338" s="28">
        <f t="shared" si="1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>
        <v>123</v>
      </c>
      <c r="B339" s="26" t="s">
        <v>392</v>
      </c>
      <c r="C339" s="40" t="s">
        <v>393</v>
      </c>
      <c r="D339" s="57" t="s">
        <v>0</v>
      </c>
      <c r="E339" s="28">
        <v>1.45</v>
      </c>
      <c r="F339" s="66"/>
      <c r="G339" s="28">
        <f t="shared" si="1"/>
        <v>0</v>
      </c>
      <c r="H339" s="135" t="s">
        <v>2514</v>
      </c>
      <c r="I339" s="21"/>
      <c r="J339" s="21"/>
      <c r="K339" s="21"/>
      <c r="L339" s="21"/>
      <c r="M339" s="21"/>
      <c r="N339" s="21"/>
      <c r="O339" s="21"/>
      <c r="P339" s="21"/>
      <c r="Q339" s="21" t="s">
        <v>70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x14ac:dyDescent="0.2">
      <c r="A340" s="23" t="s">
        <v>65</v>
      </c>
      <c r="B340" s="27" t="s">
        <v>36</v>
      </c>
      <c r="C340" s="41" t="s">
        <v>37</v>
      </c>
      <c r="D340" s="58"/>
      <c r="E340" s="29"/>
      <c r="F340" s="67"/>
      <c r="G340" s="29">
        <f>SUMIF(Q341:Q375,"&lt;&gt;NOR",G341:G375)</f>
        <v>0</v>
      </c>
      <c r="H340" s="136" t="s">
        <v>2514</v>
      </c>
      <c r="I340" s="21"/>
      <c r="Q340" t="s">
        <v>66</v>
      </c>
    </row>
    <row r="341" spans="1:46" outlineLevel="1" x14ac:dyDescent="0.2">
      <c r="A341" s="22">
        <v>124</v>
      </c>
      <c r="B341" s="26" t="s">
        <v>394</v>
      </c>
      <c r="C341" s="40" t="s">
        <v>395</v>
      </c>
      <c r="D341" s="57" t="s">
        <v>396</v>
      </c>
      <c r="E341" s="28">
        <v>350</v>
      </c>
      <c r="F341" s="66"/>
      <c r="G341" s="28">
        <f>ROUND(E341*F341,2)</f>
        <v>0</v>
      </c>
      <c r="H341" s="135" t="s">
        <v>2514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>
        <v>125</v>
      </c>
      <c r="B342" s="26" t="s">
        <v>397</v>
      </c>
      <c r="C342" s="40" t="s">
        <v>398</v>
      </c>
      <c r="D342" s="57" t="s">
        <v>396</v>
      </c>
      <c r="E342" s="28">
        <v>450</v>
      </c>
      <c r="F342" s="66"/>
      <c r="G342" s="28">
        <f>ROUND(E342*F342,2)</f>
        <v>0</v>
      </c>
      <c r="H342" s="135" t="s">
        <v>2514</v>
      </c>
      <c r="I342" s="21"/>
      <c r="J342" s="21"/>
      <c r="K342" s="21"/>
      <c r="L342" s="21"/>
      <c r="M342" s="21"/>
      <c r="N342" s="21"/>
      <c r="O342" s="21"/>
      <c r="P342" s="21"/>
      <c r="Q342" s="21" t="s">
        <v>70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126</v>
      </c>
      <c r="B343" s="26" t="s">
        <v>399</v>
      </c>
      <c r="C343" s="40" t="s">
        <v>400</v>
      </c>
      <c r="D343" s="57" t="s">
        <v>69</v>
      </c>
      <c r="E343" s="28">
        <v>6</v>
      </c>
      <c r="F343" s="66"/>
      <c r="G343" s="28">
        <f>ROUND(E343*F343,2)</f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 t="s">
        <v>70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2">
      <c r="A344" s="22">
        <v>127</v>
      </c>
      <c r="B344" s="26" t="s">
        <v>401</v>
      </c>
      <c r="C344" s="40" t="s">
        <v>402</v>
      </c>
      <c r="D344" s="57" t="s">
        <v>69</v>
      </c>
      <c r="E344" s="28">
        <v>1</v>
      </c>
      <c r="F344" s="66"/>
      <c r="G344" s="28">
        <f>ROUND(E344*F344,2)</f>
        <v>0</v>
      </c>
      <c r="H344" s="135" t="s">
        <v>2513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>
        <v>128</v>
      </c>
      <c r="B345" s="26" t="s">
        <v>403</v>
      </c>
      <c r="C345" s="40" t="s">
        <v>404</v>
      </c>
      <c r="D345" s="57" t="s">
        <v>87</v>
      </c>
      <c r="E345" s="28">
        <v>44.264600000000002</v>
      </c>
      <c r="F345" s="66"/>
      <c r="G345" s="28">
        <f>ROUND(E345*F345,2)</f>
        <v>0</v>
      </c>
      <c r="H345" s="135" t="s">
        <v>2513</v>
      </c>
      <c r="I345" s="21"/>
      <c r="J345" s="21"/>
      <c r="K345" s="21"/>
      <c r="L345" s="21"/>
      <c r="M345" s="21"/>
      <c r="N345" s="21"/>
      <c r="O345" s="21"/>
      <c r="P345" s="21"/>
      <c r="Q345" s="21" t="s">
        <v>70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26"/>
      <c r="C346" s="42" t="s">
        <v>95</v>
      </c>
      <c r="D346" s="59"/>
      <c r="E346" s="50"/>
      <c r="F346" s="66"/>
      <c r="G346" s="28"/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 t="s">
        <v>75</v>
      </c>
      <c r="R346" s="21">
        <v>0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26"/>
      <c r="C347" s="42" t="s">
        <v>129</v>
      </c>
      <c r="D347" s="59"/>
      <c r="E347" s="50">
        <v>44.264600000000002</v>
      </c>
      <c r="F347" s="66"/>
      <c r="G347" s="28"/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 t="s">
        <v>75</v>
      </c>
      <c r="R347" s="21">
        <v>0</v>
      </c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ht="22.5" outlineLevel="1" x14ac:dyDescent="0.2">
      <c r="A348" s="22">
        <v>129</v>
      </c>
      <c r="B348" s="26" t="s">
        <v>405</v>
      </c>
      <c r="C348" s="40" t="s">
        <v>406</v>
      </c>
      <c r="D348" s="57" t="s">
        <v>87</v>
      </c>
      <c r="E348" s="28">
        <v>2.9</v>
      </c>
      <c r="F348" s="66"/>
      <c r="G348" s="28">
        <f>ROUND(E348*F348,2)</f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 t="s">
        <v>70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407</v>
      </c>
      <c r="D349" s="59"/>
      <c r="E349" s="50">
        <v>2.9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outlineLevel="1" x14ac:dyDescent="0.2">
      <c r="A350" s="22"/>
      <c r="B350" s="26"/>
      <c r="C350" s="42" t="s">
        <v>95</v>
      </c>
      <c r="D350" s="59"/>
      <c r="E350" s="50"/>
      <c r="F350" s="66"/>
      <c r="G350" s="28"/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 t="s">
        <v>75</v>
      </c>
      <c r="R350" s="21">
        <v>0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>
        <v>130</v>
      </c>
      <c r="B351" s="26" t="s">
        <v>408</v>
      </c>
      <c r="C351" s="40" t="s">
        <v>409</v>
      </c>
      <c r="D351" s="57" t="s">
        <v>87</v>
      </c>
      <c r="E351" s="28">
        <v>120.89999999999999</v>
      </c>
      <c r="F351" s="66"/>
      <c r="G351" s="28">
        <f>ROUND(E351*F351,2)</f>
        <v>0</v>
      </c>
      <c r="H351" s="135" t="s">
        <v>2513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94</v>
      </c>
      <c r="D352" s="59"/>
      <c r="E352" s="50">
        <v>120.9</v>
      </c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42" t="s">
        <v>95</v>
      </c>
      <c r="D353" s="59"/>
      <c r="E353" s="50"/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131</v>
      </c>
      <c r="B354" s="26" t="s">
        <v>410</v>
      </c>
      <c r="C354" s="40" t="s">
        <v>411</v>
      </c>
      <c r="D354" s="57" t="s">
        <v>87</v>
      </c>
      <c r="E354" s="28">
        <v>5.7200000000000006</v>
      </c>
      <c r="F354" s="66"/>
      <c r="G354" s="28">
        <f>ROUND(E354*F354,2)</f>
        <v>0</v>
      </c>
      <c r="H354" s="135" t="s">
        <v>2513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412</v>
      </c>
      <c r="D355" s="59"/>
      <c r="E355" s="50">
        <v>5.72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ht="22.5" outlineLevel="1" x14ac:dyDescent="0.2">
      <c r="A356" s="22">
        <v>132</v>
      </c>
      <c r="B356" s="26" t="s">
        <v>413</v>
      </c>
      <c r="C356" s="40" t="s">
        <v>414</v>
      </c>
      <c r="D356" s="57" t="s">
        <v>69</v>
      </c>
      <c r="E356" s="28">
        <v>3</v>
      </c>
      <c r="F356" s="66"/>
      <c r="G356" s="28">
        <f>ROUND(E356*F356,2)</f>
        <v>0</v>
      </c>
      <c r="H356" s="135" t="s">
        <v>2513</v>
      </c>
      <c r="I356" s="21"/>
      <c r="J356" s="21"/>
      <c r="K356" s="21"/>
      <c r="L356" s="21"/>
      <c r="M356" s="21"/>
      <c r="N356" s="21"/>
      <c r="O356" s="21"/>
      <c r="P356" s="21"/>
      <c r="Q356" s="21" t="s">
        <v>70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>
        <v>133</v>
      </c>
      <c r="B357" s="26" t="s">
        <v>415</v>
      </c>
      <c r="C357" s="40" t="s">
        <v>416</v>
      </c>
      <c r="D357" s="57" t="s">
        <v>83</v>
      </c>
      <c r="E357" s="28">
        <v>3</v>
      </c>
      <c r="F357" s="66"/>
      <c r="G357" s="28">
        <f>ROUND(E357*F357,2)</f>
        <v>0</v>
      </c>
      <c r="H357" s="135" t="s">
        <v>2513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79</v>
      </c>
      <c r="D358" s="59"/>
      <c r="E358" s="50"/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2">
      <c r="A359" s="22"/>
      <c r="B359" s="26"/>
      <c r="C359" s="42" t="s">
        <v>417</v>
      </c>
      <c r="D359" s="59"/>
      <c r="E359" s="50">
        <v>3</v>
      </c>
      <c r="F359" s="66"/>
      <c r="G359" s="28"/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 t="s">
        <v>75</v>
      </c>
      <c r="R359" s="21">
        <v>0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134</v>
      </c>
      <c r="B360" s="26" t="s">
        <v>418</v>
      </c>
      <c r="C360" s="40" t="s">
        <v>419</v>
      </c>
      <c r="D360" s="57" t="s">
        <v>69</v>
      </c>
      <c r="E360" s="28">
        <v>9</v>
      </c>
      <c r="F360" s="66"/>
      <c r="G360" s="28">
        <f>ROUND(E360*F360,2)</f>
        <v>0</v>
      </c>
      <c r="H360" s="135" t="s">
        <v>2513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135</v>
      </c>
      <c r="B361" s="344" t="s">
        <v>2557</v>
      </c>
      <c r="C361" s="320" t="s">
        <v>2558</v>
      </c>
      <c r="D361" s="57" t="s">
        <v>87</v>
      </c>
      <c r="E361" s="319">
        <v>3</v>
      </c>
      <c r="F361" s="66"/>
      <c r="G361" s="28">
        <f>ROUND(E361*F361,2)</f>
        <v>0</v>
      </c>
      <c r="H361" s="135" t="s">
        <v>2513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26"/>
      <c r="C362" s="42" t="s">
        <v>79</v>
      </c>
      <c r="D362" s="59"/>
      <c r="E362" s="50"/>
      <c r="F362" s="66"/>
      <c r="G362" s="28"/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 t="s">
        <v>75</v>
      </c>
      <c r="R362" s="21">
        <v>0</v>
      </c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/>
      <c r="B363" s="26"/>
      <c r="C363" s="321" t="s">
        <v>2559</v>
      </c>
      <c r="D363" s="59"/>
      <c r="E363" s="322">
        <v>3</v>
      </c>
      <c r="F363" s="66"/>
      <c r="G363" s="28"/>
      <c r="H363" s="135">
        <v>0</v>
      </c>
      <c r="I363" s="21"/>
      <c r="J363" s="21"/>
      <c r="K363" s="21"/>
      <c r="L363" s="21"/>
      <c r="M363" s="21"/>
      <c r="N363" s="21"/>
      <c r="O363" s="21"/>
      <c r="P363" s="21"/>
      <c r="Q363" s="21" t="s">
        <v>75</v>
      </c>
      <c r="R363" s="21">
        <v>0</v>
      </c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s="65" customFormat="1" ht="22.5" outlineLevel="1" x14ac:dyDescent="0.2">
      <c r="A364" s="346" t="s">
        <v>2562</v>
      </c>
      <c r="B364" s="347" t="s">
        <v>2563</v>
      </c>
      <c r="C364" s="345" t="s">
        <v>2564</v>
      </c>
      <c r="D364" s="348" t="s">
        <v>69</v>
      </c>
      <c r="E364" s="349">
        <v>2</v>
      </c>
      <c r="F364" s="349"/>
      <c r="G364" s="349">
        <f>ROUND(E364*F364,2)</f>
        <v>0</v>
      </c>
      <c r="H364" s="350" t="s">
        <v>2513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>
        <v>136</v>
      </c>
      <c r="B365" s="26" t="s">
        <v>420</v>
      </c>
      <c r="C365" s="40" t="s">
        <v>421</v>
      </c>
      <c r="D365" s="57" t="s">
        <v>87</v>
      </c>
      <c r="E365" s="28">
        <v>52.48279999999999</v>
      </c>
      <c r="F365" s="66"/>
      <c r="G365" s="28">
        <f>ROUND(E365*F365,2)</f>
        <v>0</v>
      </c>
      <c r="H365" s="135" t="s">
        <v>2513</v>
      </c>
      <c r="I365" s="21"/>
      <c r="J365" s="21"/>
      <c r="K365" s="21"/>
      <c r="L365" s="21"/>
      <c r="M365" s="21"/>
      <c r="N365" s="21"/>
      <c r="O365" s="21"/>
      <c r="P365" s="21"/>
      <c r="Q365" s="21" t="s">
        <v>70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422</v>
      </c>
      <c r="D366" s="59"/>
      <c r="E366" s="50">
        <v>8.5068000000000001</v>
      </c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423</v>
      </c>
      <c r="D367" s="59"/>
      <c r="E367" s="50">
        <v>43.975999999999999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22.5" outlineLevel="1" x14ac:dyDescent="0.2">
      <c r="A368" s="22">
        <v>137</v>
      </c>
      <c r="B368" s="26" t="s">
        <v>424</v>
      </c>
      <c r="C368" s="40" t="s">
        <v>425</v>
      </c>
      <c r="D368" s="57" t="s">
        <v>83</v>
      </c>
      <c r="E368" s="28">
        <v>18</v>
      </c>
      <c r="F368" s="66"/>
      <c r="G368" s="28">
        <f>ROUND(E368*F368,2)</f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2">
      <c r="A369" s="22"/>
      <c r="B369" s="26"/>
      <c r="C369" s="42" t="s">
        <v>426</v>
      </c>
      <c r="D369" s="59"/>
      <c r="E369" s="50">
        <v>18</v>
      </c>
      <c r="F369" s="66"/>
      <c r="G369" s="28"/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 t="s">
        <v>75</v>
      </c>
      <c r="R369" s="21">
        <v>0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>
        <v>138</v>
      </c>
      <c r="B370" s="26" t="s">
        <v>427</v>
      </c>
      <c r="C370" s="40" t="s">
        <v>428</v>
      </c>
      <c r="D370" s="57" t="s">
        <v>83</v>
      </c>
      <c r="E370" s="28">
        <v>65.12</v>
      </c>
      <c r="F370" s="66"/>
      <c r="G370" s="28">
        <f>ROUND(E370*F370,2)</f>
        <v>0</v>
      </c>
      <c r="H370" s="135" t="s">
        <v>2513</v>
      </c>
      <c r="I370" s="21"/>
      <c r="J370" s="21"/>
      <c r="K370" s="21"/>
      <c r="L370" s="21"/>
      <c r="M370" s="21"/>
      <c r="N370" s="21"/>
      <c r="O370" s="21"/>
      <c r="P370" s="21"/>
      <c r="Q370" s="21" t="s">
        <v>70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ht="22.5" outlineLevel="1" x14ac:dyDescent="0.2">
      <c r="A371" s="22">
        <v>139</v>
      </c>
      <c r="B371" s="26" t="s">
        <v>429</v>
      </c>
      <c r="C371" s="40" t="s">
        <v>430</v>
      </c>
      <c r="D371" s="57" t="s">
        <v>69</v>
      </c>
      <c r="E371" s="28">
        <v>8</v>
      </c>
      <c r="F371" s="66"/>
      <c r="G371" s="28">
        <f>ROUND(E371*F371,2)</f>
        <v>0</v>
      </c>
      <c r="H371" s="135" t="s">
        <v>2513</v>
      </c>
      <c r="I371" s="21"/>
      <c r="J371" s="21"/>
      <c r="K371" s="21"/>
      <c r="L371" s="21"/>
      <c r="M371" s="21"/>
      <c r="N371" s="21"/>
      <c r="O371" s="21"/>
      <c r="P371" s="21"/>
      <c r="Q371" s="21" t="s">
        <v>70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ht="22.5" outlineLevel="1" x14ac:dyDescent="0.2">
      <c r="A372" s="22">
        <v>140</v>
      </c>
      <c r="B372" s="26" t="s">
        <v>431</v>
      </c>
      <c r="C372" s="40" t="s">
        <v>430</v>
      </c>
      <c r="D372" s="57" t="s">
        <v>69</v>
      </c>
      <c r="E372" s="28">
        <v>4</v>
      </c>
      <c r="F372" s="66"/>
      <c r="G372" s="28">
        <f>ROUND(E372*F372,2)</f>
        <v>0</v>
      </c>
      <c r="H372" s="135" t="s">
        <v>2513</v>
      </c>
      <c r="I372" s="21"/>
      <c r="J372" s="21"/>
      <c r="K372" s="21"/>
      <c r="L372" s="21"/>
      <c r="M372" s="21"/>
      <c r="N372" s="21"/>
      <c r="O372" s="21"/>
      <c r="P372" s="21"/>
      <c r="Q372" s="21" t="s">
        <v>70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22.5" outlineLevel="1" x14ac:dyDescent="0.2">
      <c r="A373" s="22">
        <v>141</v>
      </c>
      <c r="B373" s="26" t="s">
        <v>432</v>
      </c>
      <c r="C373" s="40" t="s">
        <v>430</v>
      </c>
      <c r="D373" s="57" t="s">
        <v>69</v>
      </c>
      <c r="E373" s="28">
        <v>2</v>
      </c>
      <c r="F373" s="66"/>
      <c r="G373" s="28">
        <f>ROUND(E373*F373,2)</f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 t="s">
        <v>70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s="65" customFormat="1" ht="33.75" outlineLevel="1" x14ac:dyDescent="0.2">
      <c r="A374" s="324" t="s">
        <v>2560</v>
      </c>
      <c r="B374" s="325" t="s">
        <v>2519</v>
      </c>
      <c r="C374" s="320" t="s">
        <v>2520</v>
      </c>
      <c r="D374" s="326" t="s">
        <v>87</v>
      </c>
      <c r="E374" s="319">
        <v>3.2</v>
      </c>
      <c r="F374" s="319"/>
      <c r="G374" s="319">
        <f t="shared" ref="G374" si="2">ROUND(E374*F374,2)</f>
        <v>0</v>
      </c>
      <c r="H374" s="327" t="s">
        <v>2513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142</v>
      </c>
      <c r="B375" s="26" t="s">
        <v>433</v>
      </c>
      <c r="C375" s="40" t="s">
        <v>434</v>
      </c>
      <c r="D375" s="57" t="s">
        <v>0</v>
      </c>
      <c r="E375" s="28">
        <v>1.95</v>
      </c>
      <c r="F375" s="66"/>
      <c r="G375" s="28">
        <f>ROUND(E375*F375,2)</f>
        <v>0</v>
      </c>
      <c r="H375" s="135" t="s">
        <v>2514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38</v>
      </c>
      <c r="C376" s="41" t="s">
        <v>39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143</v>
      </c>
      <c r="B377" s="26" t="s">
        <v>435</v>
      </c>
      <c r="C377" s="40" t="s">
        <v>436</v>
      </c>
      <c r="D377" s="57" t="s">
        <v>87</v>
      </c>
      <c r="E377" s="28">
        <v>11.89</v>
      </c>
      <c r="F377" s="66"/>
      <c r="G377" s="28">
        <f>ROUND(E377*F377,2)</f>
        <v>0</v>
      </c>
      <c r="H377" s="135" t="s">
        <v>2514</v>
      </c>
      <c r="I377" s="21"/>
      <c r="J377" s="21"/>
      <c r="K377" s="21"/>
      <c r="L377" s="21"/>
      <c r="M377" s="21"/>
      <c r="N377" s="21"/>
      <c r="O377" s="21"/>
      <c r="P377" s="21"/>
      <c r="Q377" s="21" t="s">
        <v>120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162</v>
      </c>
      <c r="D378" s="59"/>
      <c r="E378" s="50"/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164</v>
      </c>
      <c r="D379" s="59"/>
      <c r="E379" s="50">
        <v>11.89</v>
      </c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144</v>
      </c>
      <c r="B380" s="26" t="s">
        <v>437</v>
      </c>
      <c r="C380" s="40" t="s">
        <v>438</v>
      </c>
      <c r="D380" s="57" t="s">
        <v>0</v>
      </c>
      <c r="E380" s="28">
        <v>6.6</v>
      </c>
      <c r="F380" s="66"/>
      <c r="G380" s="28">
        <f>ROUND(E380*F380,2)</f>
        <v>0</v>
      </c>
      <c r="H380" s="135" t="s">
        <v>2514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40</v>
      </c>
      <c r="C381" s="41" t="s">
        <v>41</v>
      </c>
      <c r="D381" s="58"/>
      <c r="E381" s="29"/>
      <c r="F381" s="67"/>
      <c r="G381" s="29">
        <f>SUMIF(Q382:Q387,"&lt;&gt;NOR",G382:G387)</f>
        <v>0</v>
      </c>
      <c r="H381" s="136"/>
      <c r="I381" s="21"/>
      <c r="Q381" t="s">
        <v>66</v>
      </c>
    </row>
    <row r="382" spans="1:46" outlineLevel="1" x14ac:dyDescent="0.2">
      <c r="A382" s="22">
        <v>145</v>
      </c>
      <c r="B382" s="26" t="s">
        <v>439</v>
      </c>
      <c r="C382" s="370" t="s">
        <v>440</v>
      </c>
      <c r="D382" s="57" t="s">
        <v>87</v>
      </c>
      <c r="E382" s="371">
        <f>E384+E386</f>
        <v>338.97</v>
      </c>
      <c r="F382" s="66"/>
      <c r="G382" s="28">
        <f>ROUND(E382*F382,2)</f>
        <v>0</v>
      </c>
      <c r="H382" s="135" t="s">
        <v>2514</v>
      </c>
      <c r="I382" s="21"/>
      <c r="J382" s="21"/>
      <c r="K382" s="21"/>
      <c r="L382" s="21"/>
      <c r="M382" s="21"/>
      <c r="N382" s="21"/>
      <c r="O382" s="21"/>
      <c r="P382" s="21"/>
      <c r="Q382" s="21" t="s">
        <v>120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162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79</v>
      </c>
      <c r="D384" s="59"/>
      <c r="E384" s="50">
        <v>20.53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95</v>
      </c>
      <c r="D385" s="59"/>
      <c r="E385" s="50"/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26"/>
      <c r="C386" s="42" t="s">
        <v>163</v>
      </c>
      <c r="D386" s="59"/>
      <c r="E386" s="50">
        <v>318.44</v>
      </c>
      <c r="F386" s="66"/>
      <c r="G386" s="28"/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 t="s">
        <v>75</v>
      </c>
      <c r="R386" s="21">
        <v>0</v>
      </c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>
        <v>146</v>
      </c>
      <c r="B387" s="26" t="s">
        <v>441</v>
      </c>
      <c r="C387" s="40" t="s">
        <v>442</v>
      </c>
      <c r="D387" s="57" t="s">
        <v>0</v>
      </c>
      <c r="E387" s="28">
        <v>0.78</v>
      </c>
      <c r="F387" s="66"/>
      <c r="G387" s="28">
        <f>ROUND(E387*F387,2)</f>
        <v>0</v>
      </c>
      <c r="H387" s="135" t="s">
        <v>2514</v>
      </c>
      <c r="I387" s="21"/>
      <c r="J387" s="21"/>
      <c r="K387" s="21"/>
      <c r="L387" s="21"/>
      <c r="M387" s="21"/>
      <c r="N387" s="21"/>
      <c r="O387" s="21"/>
      <c r="P387" s="21"/>
      <c r="Q387" s="21" t="s">
        <v>70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x14ac:dyDescent="0.2">
      <c r="A388" s="23" t="s">
        <v>65</v>
      </c>
      <c r="B388" s="27" t="s">
        <v>42</v>
      </c>
      <c r="C388" s="41" t="s">
        <v>43</v>
      </c>
      <c r="D388" s="58"/>
      <c r="E388" s="29"/>
      <c r="F388" s="67"/>
      <c r="G388" s="29">
        <f>SUMIF(Q389:Q392,"&lt;&gt;NOR",G389:G392)</f>
        <v>0</v>
      </c>
      <c r="H388" s="136"/>
      <c r="I388" s="21"/>
      <c r="Q388" t="s">
        <v>66</v>
      </c>
    </row>
    <row r="389" spans="1:46" outlineLevel="1" x14ac:dyDescent="0.2">
      <c r="A389" s="22">
        <v>147</v>
      </c>
      <c r="B389" s="26" t="s">
        <v>443</v>
      </c>
      <c r="C389" s="370" t="s">
        <v>444</v>
      </c>
      <c r="D389" s="57" t="s">
        <v>87</v>
      </c>
      <c r="E389" s="371">
        <f>E390</f>
        <v>66.02</v>
      </c>
      <c r="F389" s="66"/>
      <c r="G389" s="28">
        <f>ROUND(E389*F389,2)</f>
        <v>0</v>
      </c>
      <c r="H389" s="135" t="s">
        <v>2514</v>
      </c>
      <c r="I389" s="21"/>
      <c r="J389" s="21"/>
      <c r="K389" s="21"/>
      <c r="L389" s="21"/>
      <c r="M389" s="21"/>
      <c r="N389" s="21"/>
      <c r="O389" s="21"/>
      <c r="P389" s="21"/>
      <c r="Q389" s="21" t="s">
        <v>70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2603</v>
      </c>
      <c r="D390" s="59"/>
      <c r="E390" s="50">
        <v>66.02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95</v>
      </c>
      <c r="D391" s="59"/>
      <c r="E391" s="50"/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148</v>
      </c>
      <c r="B392" s="26" t="s">
        <v>445</v>
      </c>
      <c r="C392" s="40" t="s">
        <v>446</v>
      </c>
      <c r="D392" s="57" t="s">
        <v>0</v>
      </c>
      <c r="E392" s="28">
        <v>1.1000000000000001</v>
      </c>
      <c r="F392" s="66"/>
      <c r="G392" s="28">
        <f>ROUND(E392*F392,2)</f>
        <v>0</v>
      </c>
      <c r="H392" s="135" t="s">
        <v>2514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x14ac:dyDescent="0.2">
      <c r="A393" s="23" t="s">
        <v>65</v>
      </c>
      <c r="B393" s="27" t="s">
        <v>44</v>
      </c>
      <c r="C393" s="41" t="s">
        <v>45</v>
      </c>
      <c r="D393" s="58"/>
      <c r="E393" s="29"/>
      <c r="F393" s="67"/>
      <c r="G393" s="29">
        <f>SUMIF(Q394:Q398,"&lt;&gt;NOR",G394:G398)</f>
        <v>0</v>
      </c>
      <c r="H393" s="136"/>
      <c r="I393" s="21"/>
      <c r="Q393" t="s">
        <v>66</v>
      </c>
    </row>
    <row r="394" spans="1:46" outlineLevel="1" x14ac:dyDescent="0.2">
      <c r="A394" s="22">
        <v>149</v>
      </c>
      <c r="B394" s="26" t="s">
        <v>447</v>
      </c>
      <c r="C394" s="40" t="s">
        <v>448</v>
      </c>
      <c r="D394" s="57" t="s">
        <v>87</v>
      </c>
      <c r="E394" s="349">
        <v>223.6</v>
      </c>
      <c r="F394" s="66"/>
      <c r="G394" s="28">
        <f>ROUND(E394*F394,2)</f>
        <v>0</v>
      </c>
      <c r="H394" s="135" t="s">
        <v>2514</v>
      </c>
      <c r="I394" s="21"/>
      <c r="J394" s="21"/>
      <c r="K394" s="21"/>
      <c r="L394" s="21"/>
      <c r="M394" s="21"/>
      <c r="N394" s="21"/>
      <c r="O394" s="21"/>
      <c r="P394" s="21"/>
      <c r="Q394" s="21" t="s">
        <v>120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79</v>
      </c>
      <c r="D395" s="59"/>
      <c r="E395" s="50"/>
      <c r="F395" s="66"/>
      <c r="G395" s="28"/>
      <c r="H395" s="135">
        <v>0</v>
      </c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13.5" customHeight="1" outlineLevel="1" x14ac:dyDescent="0.2">
      <c r="A396" s="22"/>
      <c r="B396" s="26"/>
      <c r="C396" s="351" t="s">
        <v>2565</v>
      </c>
      <c r="D396" s="59"/>
      <c r="E396" s="352">
        <v>222.2</v>
      </c>
      <c r="F396" s="66"/>
      <c r="G396" s="28"/>
      <c r="H396" s="135">
        <v>0</v>
      </c>
      <c r="I396" s="21"/>
      <c r="J396" s="21"/>
      <c r="K396" s="21"/>
      <c r="L396" s="21"/>
      <c r="M396" s="21"/>
      <c r="N396" s="21"/>
      <c r="O396" s="21"/>
      <c r="P396" s="21"/>
      <c r="Q396" s="21" t="s">
        <v>75</v>
      </c>
      <c r="R396" s="21">
        <v>0</v>
      </c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/>
      <c r="B397" s="26"/>
      <c r="C397" s="42" t="s">
        <v>449</v>
      </c>
      <c r="D397" s="59"/>
      <c r="E397" s="50">
        <v>1.4</v>
      </c>
      <c r="F397" s="66"/>
      <c r="G397" s="28"/>
      <c r="H397" s="135">
        <v>0</v>
      </c>
      <c r="I397" s="21"/>
      <c r="J397" s="21"/>
      <c r="K397" s="21"/>
      <c r="L397" s="21"/>
      <c r="M397" s="21"/>
      <c r="N397" s="21"/>
      <c r="O397" s="21"/>
      <c r="P397" s="21"/>
      <c r="Q397" s="21" t="s">
        <v>75</v>
      </c>
      <c r="R397" s="21">
        <v>0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150</v>
      </c>
      <c r="B398" s="26" t="s">
        <v>450</v>
      </c>
      <c r="C398" s="40" t="s">
        <v>451</v>
      </c>
      <c r="D398" s="57" t="s">
        <v>0</v>
      </c>
      <c r="E398" s="28">
        <v>3.65</v>
      </c>
      <c r="F398" s="66"/>
      <c r="G398" s="28">
        <f>ROUND(E398*F398,2)</f>
        <v>0</v>
      </c>
      <c r="H398" s="135" t="s">
        <v>2514</v>
      </c>
      <c r="I398" s="21"/>
      <c r="J398" s="21"/>
      <c r="K398" s="21"/>
      <c r="L398" s="21"/>
      <c r="M398" s="21"/>
      <c r="N398" s="21"/>
      <c r="O398" s="21"/>
      <c r="P398" s="21"/>
      <c r="Q398" s="21" t="s">
        <v>70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x14ac:dyDescent="0.2">
      <c r="A399" s="23" t="s">
        <v>65</v>
      </c>
      <c r="B399" s="27" t="s">
        <v>46</v>
      </c>
      <c r="C399" s="41" t="s">
        <v>47</v>
      </c>
      <c r="D399" s="58"/>
      <c r="E399" s="29"/>
      <c r="F399" s="67"/>
      <c r="G399" s="29">
        <f>SUMIF(Q400:Q407,"&lt;&gt;NOR",G400:G407)</f>
        <v>0</v>
      </c>
      <c r="H399" s="136"/>
      <c r="I399" s="21"/>
      <c r="Q399" t="s">
        <v>66</v>
      </c>
    </row>
    <row r="400" spans="1:46" outlineLevel="1" x14ac:dyDescent="0.2">
      <c r="A400" s="22">
        <v>151</v>
      </c>
      <c r="B400" s="26" t="s">
        <v>452</v>
      </c>
      <c r="C400" s="40" t="s">
        <v>453</v>
      </c>
      <c r="D400" s="57" t="s">
        <v>87</v>
      </c>
      <c r="E400" s="349">
        <v>1857.6</v>
      </c>
      <c r="F400" s="66"/>
      <c r="G400" s="28">
        <f>ROUND(E400*F400,2)</f>
        <v>0</v>
      </c>
      <c r="H400" s="135" t="s">
        <v>2514</v>
      </c>
      <c r="I400" s="21"/>
      <c r="J400" s="21"/>
      <c r="K400" s="21"/>
      <c r="L400" s="21"/>
      <c r="M400" s="21"/>
      <c r="N400" s="21"/>
      <c r="O400" s="21"/>
      <c r="P400" s="21"/>
      <c r="Q400" s="21" t="s">
        <v>70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454</v>
      </c>
      <c r="D401" s="59"/>
      <c r="E401" s="50">
        <v>900.9</v>
      </c>
      <c r="F401" s="66"/>
      <c r="G401" s="28"/>
      <c r="H401" s="135">
        <v>0</v>
      </c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/>
      <c r="B402" s="26"/>
      <c r="C402" s="42" t="s">
        <v>455</v>
      </c>
      <c r="D402" s="59"/>
      <c r="E402" s="50">
        <v>1180.3</v>
      </c>
      <c r="F402" s="66"/>
      <c r="G402" s="28"/>
      <c r="H402" s="135">
        <v>0</v>
      </c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/>
      <c r="B403" s="26"/>
      <c r="C403" s="351" t="s">
        <v>2566</v>
      </c>
      <c r="D403" s="59"/>
      <c r="E403" s="352">
        <v>-223.6</v>
      </c>
      <c r="F403" s="66"/>
      <c r="G403" s="28"/>
      <c r="H403" s="135">
        <v>0</v>
      </c>
      <c r="I403" s="21"/>
      <c r="J403" s="21"/>
      <c r="K403" s="21"/>
      <c r="L403" s="21"/>
      <c r="M403" s="21"/>
      <c r="N403" s="21"/>
      <c r="O403" s="21"/>
      <c r="P403" s="21"/>
      <c r="Q403" s="21" t="s">
        <v>75</v>
      </c>
      <c r="R403" s="21">
        <v>0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152</v>
      </c>
      <c r="B404" s="26" t="s">
        <v>456</v>
      </c>
      <c r="C404" s="40" t="s">
        <v>457</v>
      </c>
      <c r="D404" s="57" t="s">
        <v>87</v>
      </c>
      <c r="E404" s="349">
        <v>1857.6</v>
      </c>
      <c r="F404" s="66"/>
      <c r="G404" s="28">
        <f>ROUND(E404*F404,2)</f>
        <v>0</v>
      </c>
      <c r="H404" s="135" t="s">
        <v>2514</v>
      </c>
      <c r="I404" s="21"/>
      <c r="J404" s="21"/>
      <c r="K404" s="21"/>
      <c r="L404" s="21"/>
      <c r="M404" s="21"/>
      <c r="N404" s="21"/>
      <c r="O404" s="21"/>
      <c r="P404" s="21"/>
      <c r="Q404" s="21" t="s">
        <v>70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/>
      <c r="B405" s="26"/>
      <c r="C405" s="42" t="s">
        <v>454</v>
      </c>
      <c r="D405" s="59"/>
      <c r="E405" s="50">
        <v>900.9</v>
      </c>
      <c r="F405" s="66"/>
      <c r="G405" s="28"/>
      <c r="H405" s="135"/>
      <c r="I405" s="21"/>
      <c r="J405" s="21"/>
      <c r="K405" s="21"/>
      <c r="L405" s="21"/>
      <c r="M405" s="21"/>
      <c r="N405" s="21"/>
      <c r="O405" s="21"/>
      <c r="P405" s="21"/>
      <c r="Q405" s="21" t="s">
        <v>75</v>
      </c>
      <c r="R405" s="21">
        <v>0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outlineLevel="1" x14ac:dyDescent="0.2">
      <c r="A406" s="22"/>
      <c r="B406" s="26"/>
      <c r="C406" s="42" t="s">
        <v>455</v>
      </c>
      <c r="D406" s="59"/>
      <c r="E406" s="50">
        <v>1180.3</v>
      </c>
      <c r="F406" s="66"/>
      <c r="G406" s="28"/>
      <c r="H406" s="135"/>
      <c r="I406" s="21"/>
      <c r="J406" s="21"/>
      <c r="K406" s="21"/>
      <c r="L406" s="21"/>
      <c r="M406" s="21"/>
      <c r="N406" s="21"/>
      <c r="O406" s="21"/>
      <c r="P406" s="21"/>
      <c r="Q406" s="21" t="s">
        <v>75</v>
      </c>
      <c r="R406" s="21">
        <v>0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</row>
    <row r="407" spans="1:46" outlineLevel="1" x14ac:dyDescent="0.2">
      <c r="A407" s="22"/>
      <c r="B407" s="26"/>
      <c r="C407" s="351" t="s">
        <v>2566</v>
      </c>
      <c r="D407" s="59"/>
      <c r="E407" s="352">
        <v>-223.6</v>
      </c>
      <c r="F407" s="66"/>
      <c r="G407" s="28"/>
      <c r="H407" s="135"/>
      <c r="I407" s="21"/>
      <c r="J407" s="21"/>
      <c r="K407" s="21"/>
      <c r="L407" s="21"/>
      <c r="M407" s="21"/>
      <c r="N407" s="21"/>
      <c r="O407" s="21"/>
      <c r="P407" s="21"/>
      <c r="Q407" s="21" t="s">
        <v>75</v>
      </c>
      <c r="R407" s="21">
        <v>0</v>
      </c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x14ac:dyDescent="0.2">
      <c r="A408" s="23" t="s">
        <v>65</v>
      </c>
      <c r="B408" s="27" t="s">
        <v>48</v>
      </c>
      <c r="C408" s="41" t="s">
        <v>49</v>
      </c>
      <c r="D408" s="58"/>
      <c r="E408" s="29"/>
      <c r="F408" s="67"/>
      <c r="G408" s="29">
        <f>SUMIF(Q409:Q415,"&lt;&gt;NOR",G409:G415)</f>
        <v>0</v>
      </c>
      <c r="H408" s="136"/>
      <c r="Q408" t="s">
        <v>66</v>
      </c>
    </row>
    <row r="409" spans="1:46" outlineLevel="1" x14ac:dyDescent="0.2">
      <c r="A409" s="22">
        <v>153</v>
      </c>
      <c r="B409" s="26" t="s">
        <v>458</v>
      </c>
      <c r="C409" s="40" t="s">
        <v>459</v>
      </c>
      <c r="D409" s="57" t="s">
        <v>87</v>
      </c>
      <c r="E409" s="28">
        <v>550.91</v>
      </c>
      <c r="F409" s="66"/>
      <c r="G409" s="28">
        <f>ROUND(E409*F409,2)</f>
        <v>0</v>
      </c>
      <c r="H409" s="135"/>
      <c r="I409" s="21"/>
      <c r="J409" s="21"/>
      <c r="K409" s="21"/>
      <c r="L409" s="21"/>
      <c r="M409" s="21"/>
      <c r="N409" s="21"/>
      <c r="O409" s="21"/>
      <c r="P409" s="21"/>
      <c r="Q409" s="21" t="s">
        <v>70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outlineLevel="1" x14ac:dyDescent="0.2">
      <c r="A410" s="22"/>
      <c r="B410" s="26"/>
      <c r="C410" s="42" t="s">
        <v>162</v>
      </c>
      <c r="D410" s="59"/>
      <c r="E410" s="50"/>
      <c r="F410" s="66"/>
      <c r="G410" s="28"/>
      <c r="H410" s="135"/>
      <c r="I410" s="21"/>
      <c r="J410" s="21"/>
      <c r="K410" s="21"/>
      <c r="L410" s="21"/>
      <c r="M410" s="21"/>
      <c r="N410" s="21"/>
      <c r="O410" s="21"/>
      <c r="P410" s="21"/>
      <c r="Q410" s="21" t="s">
        <v>75</v>
      </c>
      <c r="R410" s="21">
        <v>0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26"/>
      <c r="C411" s="372" t="s">
        <v>2601</v>
      </c>
      <c r="D411" s="373"/>
      <c r="E411" s="374">
        <v>66.02</v>
      </c>
      <c r="F411" s="66"/>
      <c r="G411" s="28"/>
      <c r="H411" s="135"/>
      <c r="I411" s="21"/>
      <c r="J411" s="21"/>
      <c r="K411" s="21"/>
      <c r="L411" s="21"/>
      <c r="M411" s="21"/>
      <c r="N411" s="21"/>
      <c r="O411" s="21"/>
      <c r="P411" s="21"/>
      <c r="Q411" s="21" t="s">
        <v>75</v>
      </c>
      <c r="R411" s="21">
        <v>0</v>
      </c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s="65" customFormat="1" outlineLevel="1" x14ac:dyDescent="0.2">
      <c r="A412" s="22"/>
      <c r="B412" s="26"/>
      <c r="C412" s="372" t="s">
        <v>2602</v>
      </c>
      <c r="D412" s="373"/>
      <c r="E412" s="374">
        <f>10.42+4.56+4.52+1.03</f>
        <v>20.53</v>
      </c>
      <c r="F412" s="66"/>
      <c r="G412" s="66"/>
      <c r="H412" s="135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/>
      <c r="B413" s="26"/>
      <c r="C413" s="42" t="s">
        <v>95</v>
      </c>
      <c r="D413" s="59"/>
      <c r="E413" s="50"/>
      <c r="F413" s="66"/>
      <c r="G413" s="28"/>
      <c r="H413" s="135"/>
      <c r="I413" s="21"/>
      <c r="J413" s="21"/>
      <c r="K413" s="21"/>
      <c r="L413" s="21"/>
      <c r="M413" s="21"/>
      <c r="N413" s="21"/>
      <c r="O413" s="21"/>
      <c r="P413" s="21"/>
      <c r="Q413" s="21" t="s">
        <v>75</v>
      </c>
      <c r="R413" s="21">
        <v>0</v>
      </c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26"/>
      <c r="C414" s="42" t="s">
        <v>163</v>
      </c>
      <c r="D414" s="59"/>
      <c r="E414" s="50">
        <v>318.44</v>
      </c>
      <c r="F414" s="66"/>
      <c r="G414" s="28"/>
      <c r="H414" s="135"/>
      <c r="I414" s="21"/>
      <c r="J414" s="21"/>
      <c r="K414" s="21"/>
      <c r="L414" s="21"/>
      <c r="M414" s="21"/>
      <c r="N414" s="21"/>
      <c r="O414" s="21"/>
      <c r="P414" s="21"/>
      <c r="Q414" s="21" t="s">
        <v>75</v>
      </c>
      <c r="R414" s="21">
        <v>0</v>
      </c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35"/>
      <c r="B415" s="36"/>
      <c r="C415" s="76" t="s">
        <v>164</v>
      </c>
      <c r="D415" s="77"/>
      <c r="E415" s="78">
        <v>11.89</v>
      </c>
      <c r="F415" s="68"/>
      <c r="G415" s="68"/>
      <c r="H415" s="137"/>
      <c r="I415" s="21"/>
      <c r="J415" s="21"/>
      <c r="K415" s="21"/>
      <c r="L415" s="21"/>
      <c r="M415" s="21"/>
      <c r="N415" s="21"/>
      <c r="O415" s="21"/>
      <c r="P415" s="21"/>
      <c r="Q415" s="21" t="s">
        <v>75</v>
      </c>
      <c r="R415" s="21">
        <v>0</v>
      </c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x14ac:dyDescent="0.2">
      <c r="A416" s="2"/>
      <c r="B416" s="3" t="s">
        <v>345</v>
      </c>
      <c r="C416" s="46" t="s">
        <v>345</v>
      </c>
      <c r="D416" s="5"/>
      <c r="E416" s="52"/>
      <c r="F416" s="2"/>
      <c r="G416" s="2"/>
      <c r="H416" s="5"/>
      <c r="O416">
        <v>15</v>
      </c>
      <c r="P416">
        <v>21</v>
      </c>
    </row>
    <row r="417" spans="1:17" x14ac:dyDescent="0.2">
      <c r="A417" s="37"/>
      <c r="B417" s="64" t="s">
        <v>6</v>
      </c>
      <c r="C417" s="47" t="s">
        <v>345</v>
      </c>
      <c r="D417" s="62"/>
      <c r="E417" s="53"/>
      <c r="F417" s="38"/>
      <c r="G417" s="39">
        <f>G8+G10+G14+G29+G66+G73+G113+G150+G154+G162+G171+G303+G305+G312+G340+G376+G381+G388+G393+G399+G408</f>
        <v>0</v>
      </c>
      <c r="H417" s="285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23"/>
      <c r="C419" s="9" t="s">
        <v>2517</v>
      </c>
    </row>
    <row r="420" spans="1:17" x14ac:dyDescent="0.2">
      <c r="B420" s="330"/>
      <c r="C420" s="9" t="s">
        <v>2525</v>
      </c>
    </row>
    <row r="421" spans="1:17" x14ac:dyDescent="0.2">
      <c r="B421" s="353"/>
      <c r="C421" s="9" t="s">
        <v>2567</v>
      </c>
    </row>
    <row r="422" spans="1:17" x14ac:dyDescent="0.2">
      <c r="B422" s="376"/>
      <c r="C422" s="9" t="s">
        <v>2606</v>
      </c>
    </row>
    <row r="423" spans="1:17" x14ac:dyDescent="0.2">
      <c r="B423" s="378"/>
      <c r="C423" s="9" t="s">
        <v>2607</v>
      </c>
    </row>
  </sheetData>
  <sheetProtection algorithmName="SHA-512" hashValue="RASJRsQFd1rmaqbZesMQM+jiVZ5Xx0ZgiT8tqAIHi7Vrq3DiTe2TFKs6vVVz8B6Z25dm+h0lYQUXrqPBB/3nWQ==" saltValue="BY6g1giQp+J+4HndURsazw==" spinCount="100000" sheet="1" objects="1" scenarios="1"/>
  <protectedRanges>
    <protectedRange sqref="F9:F363 F365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topLeftCell="C20" zoomScale="160" zoomScaleNormal="100" zoomScaleSheetLayoutView="16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69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69"/>
      <c r="C4" s="402" t="s">
        <v>467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468</v>
      </c>
      <c r="C8" s="33" t="s">
        <v>478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469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470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471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472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473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474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475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476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477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479</v>
      </c>
      <c r="C18" s="41" t="s">
        <v>480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481</v>
      </c>
      <c r="C19" s="40" t="s">
        <v>482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483</v>
      </c>
      <c r="C20" s="40" t="s">
        <v>484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481</v>
      </c>
      <c r="C21" s="40" t="s">
        <v>485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483</v>
      </c>
      <c r="C22" s="40" t="s">
        <v>486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487</v>
      </c>
      <c r="C23" s="40" t="s">
        <v>488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489</v>
      </c>
      <c r="C24" s="40" t="s">
        <v>490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491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492</v>
      </c>
      <c r="C26" s="40" t="s">
        <v>493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494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495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496</v>
      </c>
      <c r="C29" s="40" t="s">
        <v>497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498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499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500</v>
      </c>
      <c r="C32" s="40" t="s">
        <v>501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500</v>
      </c>
      <c r="C33" s="40" t="s">
        <v>502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503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504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505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499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506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507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508</v>
      </c>
      <c r="C40" s="40" t="s">
        <v>509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499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510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511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512</v>
      </c>
      <c r="D44" s="57" t="s">
        <v>345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513</v>
      </c>
      <c r="C45" s="40" t="s">
        <v>514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515</v>
      </c>
      <c r="C46" s="40" t="s">
        <v>516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517</v>
      </c>
      <c r="C47" s="40" t="s">
        <v>518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519</v>
      </c>
      <c r="C48" s="40" t="s">
        <v>520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521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522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523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524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525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526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527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528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529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530</v>
      </c>
      <c r="C58" s="40" t="s">
        <v>531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532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533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513</v>
      </c>
      <c r="C61" s="40" t="s">
        <v>534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535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536</v>
      </c>
      <c r="C63" s="40" t="s">
        <v>537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538</v>
      </c>
      <c r="C64" s="40" t="s">
        <v>539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540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541</v>
      </c>
      <c r="C66" s="40" t="s">
        <v>542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541</v>
      </c>
      <c r="C67" s="40" t="s">
        <v>543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541</v>
      </c>
      <c r="C68" s="40" t="s">
        <v>544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541</v>
      </c>
      <c r="C69" s="40" t="s">
        <v>545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541</v>
      </c>
      <c r="C70" s="40" t="s">
        <v>546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547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548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549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527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550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551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552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553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554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555</v>
      </c>
      <c r="C80" s="40" t="s">
        <v>556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2513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557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558</v>
      </c>
      <c r="C82" s="40" t="s">
        <v>559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560</v>
      </c>
      <c r="D83" s="57" t="s">
        <v>345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561</v>
      </c>
      <c r="C84" s="40" t="s">
        <v>562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563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564</v>
      </c>
      <c r="C86" s="40" t="s">
        <v>565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564</v>
      </c>
      <c r="C87" s="40" t="s">
        <v>566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567</v>
      </c>
      <c r="C88" s="40" t="s">
        <v>568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569</v>
      </c>
      <c r="C89" s="40" t="s">
        <v>570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571</v>
      </c>
      <c r="C90" s="40" t="s">
        <v>572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573</v>
      </c>
      <c r="C91" s="40" t="s">
        <v>574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575</v>
      </c>
      <c r="C92" s="40" t="s">
        <v>576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575</v>
      </c>
      <c r="C93" s="40" t="s">
        <v>577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578</v>
      </c>
      <c r="C94" s="40" t="s">
        <v>579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580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581</v>
      </c>
      <c r="C96" s="40" t="s">
        <v>582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581</v>
      </c>
      <c r="C97" s="40" t="s">
        <v>583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567</v>
      </c>
      <c r="C98" s="40" t="s">
        <v>584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569</v>
      </c>
      <c r="C99" s="40" t="s">
        <v>585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586</v>
      </c>
      <c r="C100" s="40" t="s">
        <v>587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573</v>
      </c>
      <c r="C101" s="40" t="s">
        <v>588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575</v>
      </c>
      <c r="C102" s="40" t="s">
        <v>589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578</v>
      </c>
      <c r="C103" s="40" t="s">
        <v>590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591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592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593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594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595</v>
      </c>
      <c r="C108" s="40" t="s">
        <v>596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595</v>
      </c>
      <c r="C109" s="40" t="s">
        <v>597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595</v>
      </c>
      <c r="C110" s="40" t="s">
        <v>598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595</v>
      </c>
      <c r="C111" s="40" t="s">
        <v>599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600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601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602</v>
      </c>
      <c r="C114" s="40" t="s">
        <v>603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602</v>
      </c>
      <c r="C115" s="40" t="s">
        <v>604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602</v>
      </c>
      <c r="C116" s="40" t="s">
        <v>605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606</v>
      </c>
      <c r="C117" s="40" t="s">
        <v>607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606</v>
      </c>
      <c r="C118" s="40" t="s">
        <v>608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609</v>
      </c>
      <c r="C119" s="40" t="s">
        <v>610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609</v>
      </c>
      <c r="C120" s="40" t="s">
        <v>611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612</v>
      </c>
      <c r="C121" s="40" t="s">
        <v>613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614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615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616</v>
      </c>
      <c r="C124" s="40" t="s">
        <v>617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618</v>
      </c>
      <c r="C125" s="40" t="s">
        <v>619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620</v>
      </c>
      <c r="D126" s="57" t="s">
        <v>345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621</v>
      </c>
      <c r="C127" s="40" t="s">
        <v>622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623</v>
      </c>
      <c r="C128" s="40" t="s">
        <v>624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625</v>
      </c>
      <c r="C129" s="40" t="s">
        <v>626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627</v>
      </c>
      <c r="C130" s="40" t="s">
        <v>628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629</v>
      </c>
      <c r="D131" s="57" t="s">
        <v>345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630</v>
      </c>
      <c r="C132" s="40" t="s">
        <v>631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632</v>
      </c>
      <c r="C133" s="40" t="s">
        <v>633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634</v>
      </c>
      <c r="C134" s="40" t="s">
        <v>635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636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637</v>
      </c>
      <c r="C136" s="40" t="s">
        <v>638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637</v>
      </c>
      <c r="C137" s="40" t="s">
        <v>639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637</v>
      </c>
      <c r="C138" s="40" t="s">
        <v>640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637</v>
      </c>
      <c r="C139" s="40" t="s">
        <v>641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637</v>
      </c>
      <c r="C140" s="40" t="s">
        <v>642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643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481</v>
      </c>
      <c r="C142" s="40" t="s">
        <v>482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644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645</v>
      </c>
      <c r="C144" s="40" t="s">
        <v>646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647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648</v>
      </c>
      <c r="C146" s="40" t="s">
        <v>649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647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500</v>
      </c>
      <c r="C148" s="40" t="s">
        <v>497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498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499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506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650</v>
      </c>
      <c r="C152" s="40" t="s">
        <v>651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652</v>
      </c>
      <c r="C153" s="40" t="s">
        <v>653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654</v>
      </c>
      <c r="C154" s="40" t="s">
        <v>655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652</v>
      </c>
      <c r="C155" s="40" t="s">
        <v>653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652</v>
      </c>
      <c r="C156" s="40" t="s">
        <v>656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657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532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658</v>
      </c>
      <c r="C159" s="40" t="s">
        <v>659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658</v>
      </c>
      <c r="C160" s="40" t="s">
        <v>660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661</v>
      </c>
      <c r="C161" s="40" t="s">
        <v>662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663</v>
      </c>
      <c r="C162" s="40" t="s">
        <v>664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665</v>
      </c>
      <c r="C163" s="40" t="s">
        <v>666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667</v>
      </c>
      <c r="C164" s="40" t="s">
        <v>668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669</v>
      </c>
      <c r="C165" s="40" t="s">
        <v>670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671</v>
      </c>
      <c r="C166" s="40" t="s">
        <v>672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673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674</v>
      </c>
      <c r="D168" s="57" t="s">
        <v>189</v>
      </c>
      <c r="E168" s="66">
        <v>35</v>
      </c>
      <c r="F168" s="66"/>
      <c r="G168" s="66">
        <f t="shared" si="3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675</v>
      </c>
      <c r="D169" s="57" t="s">
        <v>189</v>
      </c>
      <c r="E169" s="66">
        <v>20</v>
      </c>
      <c r="F169" s="66"/>
      <c r="G169" s="66">
        <f t="shared" si="3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676</v>
      </c>
      <c r="D170" s="57" t="s">
        <v>189</v>
      </c>
      <c r="E170" s="66">
        <v>15</v>
      </c>
      <c r="F170" s="66"/>
      <c r="G170" s="66">
        <f t="shared" si="3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677</v>
      </c>
      <c r="D171" s="57" t="s">
        <v>189</v>
      </c>
      <c r="E171" s="66">
        <v>65</v>
      </c>
      <c r="F171" s="66"/>
      <c r="G171" s="66">
        <f t="shared" si="3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678</v>
      </c>
      <c r="D172" s="57" t="s">
        <v>189</v>
      </c>
      <c r="E172" s="66">
        <v>20</v>
      </c>
      <c r="F172" s="66"/>
      <c r="G172" s="66">
        <f t="shared" si="3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679</v>
      </c>
      <c r="D173" s="57" t="s">
        <v>189</v>
      </c>
      <c r="E173" s="66">
        <v>5</v>
      </c>
      <c r="F173" s="66"/>
      <c r="G173" s="66">
        <f t="shared" si="3"/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680</v>
      </c>
      <c r="D174" s="57" t="s">
        <v>189</v>
      </c>
      <c r="E174" s="66">
        <v>6</v>
      </c>
      <c r="F174" s="66"/>
      <c r="G174" s="66">
        <f t="shared" si="3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681</v>
      </c>
      <c r="D175" s="57" t="s">
        <v>189</v>
      </c>
      <c r="E175" s="66">
        <v>15</v>
      </c>
      <c r="F175" s="66"/>
      <c r="G175" s="66">
        <f t="shared" si="3"/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682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683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684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685</v>
      </c>
      <c r="D179" s="57" t="s">
        <v>345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345</v>
      </c>
      <c r="C180" s="40" t="s">
        <v>686</v>
      </c>
      <c r="D180" s="57" t="s">
        <v>189</v>
      </c>
      <c r="E180" s="66">
        <v>65</v>
      </c>
      <c r="F180" s="66"/>
      <c r="G180" s="66">
        <f t="shared" si="3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345</v>
      </c>
      <c r="C181" s="40" t="s">
        <v>687</v>
      </c>
      <c r="D181" s="57" t="s">
        <v>189</v>
      </c>
      <c r="E181" s="66">
        <v>5</v>
      </c>
      <c r="F181" s="66"/>
      <c r="G181" s="66">
        <f t="shared" si="3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688</v>
      </c>
      <c r="C182" s="41" t="s">
        <v>689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690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691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345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461</v>
      </c>
    </row>
  </sheetData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F16" sqref="F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692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693</v>
      </c>
      <c r="C8" s="33" t="s">
        <v>694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695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696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697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698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699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700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701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702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703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704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705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706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707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708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709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710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711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712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713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714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715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716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717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718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694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719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720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721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722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723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724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725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726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727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728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729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730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727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731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732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733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734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735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736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737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738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739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740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741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742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743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744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745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746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2513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747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748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749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750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751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752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753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754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755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2513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756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757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758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759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760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761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762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763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764</v>
      </c>
      <c r="C80" s="41" t="s">
        <v>765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766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767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768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769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770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771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772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773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774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775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776</v>
      </c>
      <c r="D91" s="57" t="s">
        <v>189</v>
      </c>
      <c r="E91" s="66">
        <v>4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756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757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758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759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760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763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777</v>
      </c>
      <c r="C98" s="41" t="s">
        <v>778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779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780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756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757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758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759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760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763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781</v>
      </c>
      <c r="C107" s="41" t="s">
        <v>782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783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784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785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786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787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788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789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790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791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792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793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794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795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796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797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798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756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757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758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759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760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763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799</v>
      </c>
      <c r="C130" s="41" t="s">
        <v>800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801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802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803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804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805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2513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806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807</v>
      </c>
      <c r="D137" s="57" t="s">
        <v>189</v>
      </c>
      <c r="E137" s="66">
        <v>16</v>
      </c>
      <c r="F137" s="66"/>
      <c r="G137" s="66">
        <f t="shared" si="5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808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809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721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810</v>
      </c>
      <c r="D141" s="57" t="s">
        <v>189</v>
      </c>
      <c r="E141" s="66">
        <v>8</v>
      </c>
      <c r="F141" s="66"/>
      <c r="G141" s="66">
        <f t="shared" si="5"/>
        <v>0</v>
      </c>
      <c r="H141" s="135" t="s">
        <v>2513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756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757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758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759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760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763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811</v>
      </c>
      <c r="C148" s="41" t="s">
        <v>812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813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814</v>
      </c>
      <c r="C150" s="41" t="s">
        <v>815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816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817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818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819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820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821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822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823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824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825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826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827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828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829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830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831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832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2513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833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834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835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836</v>
      </c>
      <c r="D171" s="57" t="s">
        <v>189</v>
      </c>
      <c r="E171" s="66">
        <v>8</v>
      </c>
      <c r="F171" s="66"/>
      <c r="G171" s="66">
        <f t="shared" si="5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837</v>
      </c>
      <c r="D172" s="57" t="s">
        <v>189</v>
      </c>
      <c r="E172" s="66">
        <v>8</v>
      </c>
      <c r="F172" s="66"/>
      <c r="G172" s="66">
        <f t="shared" si="5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838</v>
      </c>
      <c r="D173" s="57" t="s">
        <v>189</v>
      </c>
      <c r="E173" s="66">
        <v>16</v>
      </c>
      <c r="F173" s="66"/>
      <c r="G173" s="66">
        <f t="shared" ref="G173:G174" si="6">ROUND(E173*F173,2)</f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763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839</v>
      </c>
      <c r="C175" s="41" t="s">
        <v>840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841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842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843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844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2513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845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846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847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2513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848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849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850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2513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830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2513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851</v>
      </c>
      <c r="D187" s="57" t="s">
        <v>189</v>
      </c>
      <c r="E187" s="66">
        <v>4</v>
      </c>
      <c r="F187" s="66"/>
      <c r="G187" s="66">
        <f t="shared" si="7"/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852</v>
      </c>
      <c r="D188" s="57" t="s">
        <v>189</v>
      </c>
      <c r="E188" s="66">
        <v>16</v>
      </c>
      <c r="F188" s="66"/>
      <c r="G188" s="66">
        <f t="shared" si="7"/>
        <v>0</v>
      </c>
      <c r="H188" s="135" t="s">
        <v>2513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853</v>
      </c>
      <c r="D189" s="57" t="s">
        <v>189</v>
      </c>
      <c r="E189" s="66">
        <v>16</v>
      </c>
      <c r="F189" s="66"/>
      <c r="G189" s="66">
        <f t="shared" si="7"/>
        <v>0</v>
      </c>
      <c r="H189" s="135" t="s">
        <v>2513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854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2513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855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856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857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763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345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461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858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859</v>
      </c>
      <c r="C8" s="33" t="s">
        <v>860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861</v>
      </c>
      <c r="C9" s="40" t="s">
        <v>862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863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864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865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866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867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868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869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870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871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872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873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874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875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876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877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878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879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880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881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882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883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884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885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886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887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888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889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890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891</v>
      </c>
      <c r="C39" s="40" t="s">
        <v>892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893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894</v>
      </c>
      <c r="C42" s="40" t="s">
        <v>895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893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896</v>
      </c>
      <c r="C45" s="40" t="s">
        <v>895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893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897</v>
      </c>
      <c r="C48" s="40" t="s">
        <v>892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893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898</v>
      </c>
      <c r="C51" s="40" t="s">
        <v>899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893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900</v>
      </c>
      <c r="C54" s="40" t="s">
        <v>901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902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903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904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905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906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889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890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907</v>
      </c>
      <c r="C63" s="40" t="s">
        <v>908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890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909</v>
      </c>
      <c r="C66" s="40" t="s">
        <v>910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911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912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913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889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890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914</v>
      </c>
      <c r="C73" s="40" t="s">
        <v>915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916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917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918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919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920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921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922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889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890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923</v>
      </c>
      <c r="C84" s="40" t="s">
        <v>910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911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912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913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889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890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924</v>
      </c>
      <c r="C91" s="40" t="s">
        <v>915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916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917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918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919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920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921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922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889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890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925</v>
      </c>
      <c r="C102" s="40" t="s">
        <v>910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911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912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913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889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890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926</v>
      </c>
      <c r="C109" s="40" t="s">
        <v>915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916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917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918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919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920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921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922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889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890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927</v>
      </c>
      <c r="C120" s="40" t="s">
        <v>928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929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930</v>
      </c>
      <c r="C123" s="40" t="s">
        <v>931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932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933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934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935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889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890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936</v>
      </c>
      <c r="C131" s="40" t="s">
        <v>937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866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938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939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940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941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942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905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943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888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889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890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944</v>
      </c>
      <c r="C144" s="40" t="s">
        <v>945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946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947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890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948</v>
      </c>
      <c r="C149" s="40" t="s">
        <v>949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946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950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890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951</v>
      </c>
      <c r="C154" s="40" t="s">
        <v>952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953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890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954</v>
      </c>
      <c r="C158" s="40" t="s">
        <v>955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953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890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956</v>
      </c>
      <c r="C162" s="40" t="s">
        <v>957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953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890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958</v>
      </c>
      <c r="C166" s="40" t="s">
        <v>959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953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890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960</v>
      </c>
      <c r="C170" s="40" t="s">
        <v>961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962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963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964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965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893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966</v>
      </c>
      <c r="C177" s="40" t="s">
        <v>967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962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963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968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965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893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969</v>
      </c>
      <c r="C184" s="40" t="s">
        <v>970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962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963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971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965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893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972</v>
      </c>
      <c r="C191" s="40" t="s">
        <v>970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962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963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973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965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893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974</v>
      </c>
      <c r="C198" s="40" t="s">
        <v>975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2513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976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893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977</v>
      </c>
      <c r="C202" s="40" t="s">
        <v>978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979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980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893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981</v>
      </c>
      <c r="C207" s="40" t="s">
        <v>978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982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980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893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983</v>
      </c>
      <c r="C212" s="40" t="s">
        <v>984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985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980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893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986</v>
      </c>
      <c r="C217" s="40" t="s">
        <v>987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2513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893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988</v>
      </c>
      <c r="C220" s="40" t="s">
        <v>989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893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990</v>
      </c>
      <c r="C223" s="40" t="s">
        <v>991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2513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893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992</v>
      </c>
      <c r="C226" s="40" t="s">
        <v>993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2513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890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994</v>
      </c>
      <c r="C229" s="40" t="s">
        <v>995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890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996</v>
      </c>
      <c r="C232" s="40" t="s">
        <v>997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890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998</v>
      </c>
      <c r="C235" s="40" t="s">
        <v>999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893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1000</v>
      </c>
      <c r="C238" s="40" t="s">
        <v>1001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2513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893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1002</v>
      </c>
      <c r="C241" s="40" t="s">
        <v>1003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2513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890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1004</v>
      </c>
      <c r="C244" s="40" t="s">
        <v>1005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890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1006</v>
      </c>
      <c r="C247" s="40" t="s">
        <v>1007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2513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1008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1009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1010</v>
      </c>
      <c r="C251" s="40" t="s">
        <v>1011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2513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1008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1009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1012</v>
      </c>
      <c r="C255" s="40" t="s">
        <v>1013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2513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890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1014</v>
      </c>
      <c r="C258" s="40" t="s">
        <v>1015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2513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1008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893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1016</v>
      </c>
      <c r="C262" s="40" t="s">
        <v>1017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2513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1008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1009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1018</v>
      </c>
      <c r="C266" s="40" t="s">
        <v>1019</v>
      </c>
      <c r="D266" s="57" t="s">
        <v>1020</v>
      </c>
      <c r="E266" s="66">
        <v>99</v>
      </c>
      <c r="F266" s="66"/>
      <c r="G266" s="66">
        <f t="shared" ref="G266:G329" si="4">ROUND(E266*F266,2)</f>
        <v>0</v>
      </c>
      <c r="H266" s="135" t="s">
        <v>2513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893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1021</v>
      </c>
      <c r="C269" s="40" t="s">
        <v>1022</v>
      </c>
      <c r="D269" s="57" t="s">
        <v>1020</v>
      </c>
      <c r="E269" s="66">
        <v>27</v>
      </c>
      <c r="F269" s="66"/>
      <c r="G269" s="66">
        <f t="shared" si="4"/>
        <v>0</v>
      </c>
      <c r="H269" s="135" t="s">
        <v>2513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893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1023</v>
      </c>
      <c r="C272" s="40" t="s">
        <v>1024</v>
      </c>
      <c r="D272" s="57" t="s">
        <v>1020</v>
      </c>
      <c r="E272" s="66">
        <v>54</v>
      </c>
      <c r="F272" s="66"/>
      <c r="G272" s="66">
        <f t="shared" si="4"/>
        <v>0</v>
      </c>
      <c r="H272" s="135" t="s">
        <v>2513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893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1025</v>
      </c>
      <c r="C275" s="40" t="s">
        <v>1026</v>
      </c>
      <c r="D275" s="57" t="s">
        <v>1020</v>
      </c>
      <c r="E275" s="66">
        <v>6</v>
      </c>
      <c r="F275" s="66"/>
      <c r="G275" s="66">
        <f t="shared" si="4"/>
        <v>0</v>
      </c>
      <c r="H275" s="135" t="s">
        <v>2513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893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1027</v>
      </c>
      <c r="C278" s="40" t="s">
        <v>1028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2513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1029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1009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1030</v>
      </c>
      <c r="C282" s="40" t="s">
        <v>1031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2513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1029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1009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1032</v>
      </c>
      <c r="C286" s="40" t="s">
        <v>1033</v>
      </c>
      <c r="D286" s="57" t="s">
        <v>1020</v>
      </c>
      <c r="E286" s="66">
        <v>8</v>
      </c>
      <c r="F286" s="66"/>
      <c r="G286" s="66">
        <f t="shared" si="4"/>
        <v>0</v>
      </c>
      <c r="H286" s="135" t="s">
        <v>2513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1034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1035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1036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890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1037</v>
      </c>
      <c r="C292" s="40" t="s">
        <v>1038</v>
      </c>
      <c r="D292" s="57" t="s">
        <v>1020</v>
      </c>
      <c r="E292" s="66">
        <v>8</v>
      </c>
      <c r="F292" s="66"/>
      <c r="G292" s="66">
        <f t="shared" si="4"/>
        <v>0</v>
      </c>
      <c r="H292" s="135" t="s">
        <v>2513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1039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1040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890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1041</v>
      </c>
      <c r="C297" s="40" t="s">
        <v>1042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890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1043</v>
      </c>
      <c r="D299" s="57" t="s">
        <v>1020</v>
      </c>
      <c r="E299" s="66">
        <v>122</v>
      </c>
      <c r="F299" s="66"/>
      <c r="G299" s="66">
        <f t="shared" si="4"/>
        <v>0</v>
      </c>
      <c r="H299" s="135" t="s">
        <v>2513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1044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1045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1046</v>
      </c>
      <c r="C302" s="40" t="s">
        <v>1047</v>
      </c>
      <c r="D302" s="57" t="s">
        <v>1020</v>
      </c>
      <c r="E302" s="66">
        <v>10</v>
      </c>
      <c r="F302" s="66"/>
      <c r="G302" s="66">
        <f t="shared" si="4"/>
        <v>0</v>
      </c>
      <c r="H302" s="135" t="s">
        <v>2513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1048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1049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890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1050</v>
      </c>
      <c r="C307" s="40" t="s">
        <v>1051</v>
      </c>
      <c r="D307" s="57" t="s">
        <v>396</v>
      </c>
      <c r="E307" s="66">
        <v>18</v>
      </c>
      <c r="F307" s="66"/>
      <c r="G307" s="66">
        <f t="shared" si="4"/>
        <v>0</v>
      </c>
      <c r="H307" s="135" t="s">
        <v>2513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890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1052</v>
      </c>
      <c r="C310" s="40" t="s">
        <v>1053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2513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1054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890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1055</v>
      </c>
      <c r="C314" s="40" t="s">
        <v>1056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2513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1054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893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1057</v>
      </c>
      <c r="C318" s="40" t="s">
        <v>1058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2513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1059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1009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1060</v>
      </c>
      <c r="C322" s="40" t="s">
        <v>1061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1062</v>
      </c>
      <c r="C323" s="40" t="s">
        <v>1063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1064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1065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890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1066</v>
      </c>
      <c r="C328" s="40" t="s">
        <v>1067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1064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1065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890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1068</v>
      </c>
      <c r="C333" s="40" t="s">
        <v>1069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1064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1065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890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1070</v>
      </c>
      <c r="C338" s="40" t="s">
        <v>1071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1064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1065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890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1072</v>
      </c>
      <c r="C343" s="40" t="s">
        <v>1069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1064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1065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890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1073</v>
      </c>
      <c r="C348" s="40" t="s">
        <v>1074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1064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1065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890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1075</v>
      </c>
      <c r="C353" s="40" t="s">
        <v>1074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2513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1064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1065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890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1076</v>
      </c>
      <c r="C358" s="40" t="s">
        <v>1077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2513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1064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1065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890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1078</v>
      </c>
      <c r="C363" s="40" t="s">
        <v>1079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2513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1064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1065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893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1080</v>
      </c>
      <c r="C368" s="40" t="s">
        <v>1081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1064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1065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893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1082</v>
      </c>
      <c r="C373" s="40" t="s">
        <v>1081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1064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1065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893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1083</v>
      </c>
      <c r="C378" s="40" t="s">
        <v>1077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2513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1064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1065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893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1084</v>
      </c>
      <c r="C383" s="40" t="s">
        <v>1081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2513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1064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1065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893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1085</v>
      </c>
      <c r="C388" s="40" t="s">
        <v>1081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2513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1064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1065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893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1086</v>
      </c>
      <c r="C393" s="40" t="s">
        <v>1061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1087</v>
      </c>
      <c r="C394" s="40" t="s">
        <v>1088</v>
      </c>
      <c r="D394" s="57" t="s">
        <v>396</v>
      </c>
      <c r="E394" s="66">
        <v>360</v>
      </c>
      <c r="F394" s="66"/>
      <c r="G394" s="66">
        <f t="shared" ref="G394:G451" si="6">ROUND(E394*F394,2)</f>
        <v>0</v>
      </c>
      <c r="H394" s="135" t="s">
        <v>2513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1089</v>
      </c>
      <c r="C395" s="40" t="s">
        <v>1090</v>
      </c>
      <c r="D395" s="57" t="s">
        <v>189</v>
      </c>
      <c r="E395" s="66">
        <v>60</v>
      </c>
      <c r="F395" s="66"/>
      <c r="G395" s="66">
        <f t="shared" si="6"/>
        <v>0</v>
      </c>
      <c r="H395" s="135" t="s">
        <v>2513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1091</v>
      </c>
      <c r="C396" s="40" t="s">
        <v>1112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2513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1093</v>
      </c>
      <c r="C397" s="40" t="s">
        <v>1113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2513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1095</v>
      </c>
      <c r="C398" s="40" t="s">
        <v>1096</v>
      </c>
      <c r="D398" s="57" t="s">
        <v>189</v>
      </c>
      <c r="E398" s="66">
        <v>30</v>
      </c>
      <c r="F398" s="66"/>
      <c r="G398" s="66">
        <f t="shared" si="6"/>
        <v>0</v>
      </c>
      <c r="H398" s="135" t="s">
        <v>2513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1097</v>
      </c>
      <c r="C399" s="40" t="s">
        <v>1098</v>
      </c>
      <c r="D399" s="57" t="s">
        <v>189</v>
      </c>
      <c r="E399" s="66">
        <v>15</v>
      </c>
      <c r="F399" s="66"/>
      <c r="G399" s="66">
        <f t="shared" si="6"/>
        <v>0</v>
      </c>
      <c r="H399" s="135" t="s">
        <v>2513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1099</v>
      </c>
      <c r="C400" s="40" t="s">
        <v>1100</v>
      </c>
      <c r="D400" s="57" t="s">
        <v>189</v>
      </c>
      <c r="E400" s="66">
        <v>15</v>
      </c>
      <c r="F400" s="66"/>
      <c r="G400" s="66">
        <f t="shared" si="6"/>
        <v>0</v>
      </c>
      <c r="H400" s="135" t="s">
        <v>2513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1101</v>
      </c>
      <c r="C401" s="40" t="s">
        <v>1102</v>
      </c>
      <c r="D401" s="57" t="s">
        <v>189</v>
      </c>
      <c r="E401" s="66">
        <v>48</v>
      </c>
      <c r="F401" s="66"/>
      <c r="G401" s="66">
        <f t="shared" si="6"/>
        <v>0</v>
      </c>
      <c r="H401" s="135" t="s">
        <v>2513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1103</v>
      </c>
      <c r="C402" s="40" t="s">
        <v>1104</v>
      </c>
      <c r="D402" s="57" t="s">
        <v>189</v>
      </c>
      <c r="E402" s="66">
        <v>20</v>
      </c>
      <c r="F402" s="66"/>
      <c r="G402" s="66">
        <f t="shared" si="6"/>
        <v>0</v>
      </c>
      <c r="H402" s="135" t="s">
        <v>2513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1105</v>
      </c>
      <c r="C403" s="40" t="s">
        <v>1108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2513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1107</v>
      </c>
      <c r="C404" s="40" t="s">
        <v>1110</v>
      </c>
      <c r="D404" s="57" t="s">
        <v>189</v>
      </c>
      <c r="E404" s="66">
        <v>30</v>
      </c>
      <c r="F404" s="66"/>
      <c r="G404" s="66">
        <f t="shared" si="6"/>
        <v>0</v>
      </c>
      <c r="H404" s="135" t="s">
        <v>2513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1109</v>
      </c>
      <c r="C405" s="40" t="s">
        <v>1111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2513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1114</v>
      </c>
      <c r="C406" s="41" t="s">
        <v>1115</v>
      </c>
      <c r="D406" s="58"/>
      <c r="E406" s="67"/>
      <c r="F406" s="67"/>
      <c r="G406" s="67">
        <f>SUM(G407:G439)</f>
        <v>0</v>
      </c>
      <c r="H406" s="136" t="s">
        <v>2513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1116</v>
      </c>
      <c r="C407" s="40" t="s">
        <v>1117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2513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890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1118</v>
      </c>
      <c r="C410" s="40" t="s">
        <v>1119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2513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890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1120</v>
      </c>
      <c r="C413" s="40" t="s">
        <v>1121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2513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890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1122</v>
      </c>
      <c r="C416" s="40" t="s">
        <v>1123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2513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890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1124</v>
      </c>
      <c r="C419" s="40" t="s">
        <v>1015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2513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890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1125</v>
      </c>
      <c r="C422" s="40" t="s">
        <v>1024</v>
      </c>
      <c r="D422" s="57" t="s">
        <v>1020</v>
      </c>
      <c r="E422" s="66">
        <v>6</v>
      </c>
      <c r="F422" s="66"/>
      <c r="G422" s="66">
        <f t="shared" si="6"/>
        <v>0</v>
      </c>
      <c r="H422" s="135" t="s">
        <v>2513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890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1126</v>
      </c>
      <c r="C425" s="40" t="s">
        <v>1127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2513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1128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890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1129</v>
      </c>
      <c r="C429" s="40" t="s">
        <v>1053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2513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1054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890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1130</v>
      </c>
      <c r="C433" s="40" t="s">
        <v>1061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1131</v>
      </c>
      <c r="C434" s="40" t="s">
        <v>1132</v>
      </c>
      <c r="D434" s="57" t="s">
        <v>396</v>
      </c>
      <c r="E434" s="66">
        <v>10</v>
      </c>
      <c r="F434" s="66"/>
      <c r="G434" s="66">
        <f t="shared" si="6"/>
        <v>0</v>
      </c>
      <c r="H434" s="135" t="s">
        <v>2513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1133</v>
      </c>
      <c r="C435" s="40" t="s">
        <v>1134</v>
      </c>
      <c r="D435" s="57" t="s">
        <v>189</v>
      </c>
      <c r="E435" s="66">
        <v>10</v>
      </c>
      <c r="F435" s="66"/>
      <c r="G435" s="66">
        <f t="shared" si="6"/>
        <v>0</v>
      </c>
      <c r="H435" s="135" t="s">
        <v>2513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1135</v>
      </c>
      <c r="C436" s="40" t="s">
        <v>1112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2513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1136</v>
      </c>
      <c r="C437" s="40" t="s">
        <v>1139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2513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1137</v>
      </c>
      <c r="C438" s="40" t="s">
        <v>1096</v>
      </c>
      <c r="D438" s="57" t="s">
        <v>189</v>
      </c>
      <c r="E438" s="66">
        <v>15</v>
      </c>
      <c r="F438" s="66"/>
      <c r="G438" s="66">
        <f t="shared" si="6"/>
        <v>0</v>
      </c>
      <c r="H438" s="135" t="s">
        <v>2513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1138</v>
      </c>
      <c r="C439" s="40" t="s">
        <v>1104</v>
      </c>
      <c r="D439" s="57" t="s">
        <v>189</v>
      </c>
      <c r="E439" s="66">
        <v>10</v>
      </c>
      <c r="F439" s="66"/>
      <c r="G439" s="66">
        <f t="shared" si="6"/>
        <v>0</v>
      </c>
      <c r="H439" s="135" t="s">
        <v>2513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1140</v>
      </c>
      <c r="C440" s="41" t="s">
        <v>1141</v>
      </c>
      <c r="D440" s="58"/>
      <c r="E440" s="67"/>
      <c r="F440" s="67"/>
      <c r="G440" s="67">
        <f>SUM(G441:G484)</f>
        <v>0</v>
      </c>
      <c r="H440" s="136" t="s">
        <v>2513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1142</v>
      </c>
      <c r="C441" s="81" t="s">
        <v>1143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2513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1144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1145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1146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1147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890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1148</v>
      </c>
      <c r="C448" s="40" t="s">
        <v>1149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2513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1150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1151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1152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1153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1154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905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893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1155</v>
      </c>
      <c r="C457" s="40" t="s">
        <v>1156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1009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1157</v>
      </c>
      <c r="D459" s="57" t="s">
        <v>1020</v>
      </c>
      <c r="E459" s="66">
        <v>35</v>
      </c>
      <c r="F459" s="66"/>
      <c r="G459" s="66">
        <f t="shared" si="7"/>
        <v>0</v>
      </c>
      <c r="H459" s="135" t="s">
        <v>2513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1044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1045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1158</v>
      </c>
      <c r="C462" s="40" t="s">
        <v>1159</v>
      </c>
      <c r="D462" s="57" t="s">
        <v>1020</v>
      </c>
      <c r="E462" s="66">
        <v>70</v>
      </c>
      <c r="F462" s="66"/>
      <c r="G462" s="66">
        <f t="shared" si="7"/>
        <v>0</v>
      </c>
      <c r="H462" s="135" t="s">
        <v>2513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1009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1160</v>
      </c>
      <c r="C465" s="40" t="s">
        <v>1161</v>
      </c>
      <c r="D465" s="57" t="s">
        <v>1020</v>
      </c>
      <c r="E465" s="66">
        <v>10</v>
      </c>
      <c r="F465" s="66"/>
      <c r="G465" s="66">
        <f t="shared" si="7"/>
        <v>0</v>
      </c>
      <c r="H465" s="135" t="s">
        <v>2513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1162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1163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890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1164</v>
      </c>
      <c r="C470" s="40" t="s">
        <v>1165</v>
      </c>
      <c r="D470" s="57" t="s">
        <v>396</v>
      </c>
      <c r="E470" s="66">
        <v>2</v>
      </c>
      <c r="F470" s="66"/>
      <c r="G470" s="66">
        <f t="shared" si="7"/>
        <v>0</v>
      </c>
      <c r="H470" s="135" t="s">
        <v>2513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1009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1166</v>
      </c>
      <c r="C473" s="40" t="s">
        <v>1167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2513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890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1168</v>
      </c>
      <c r="C476" s="40" t="s">
        <v>1169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1170</v>
      </c>
      <c r="C477" s="40" t="s">
        <v>1171</v>
      </c>
      <c r="D477" s="57" t="s">
        <v>396</v>
      </c>
      <c r="E477" s="66">
        <v>30</v>
      </c>
      <c r="F477" s="66"/>
      <c r="G477" s="66">
        <f t="shared" si="7"/>
        <v>0</v>
      </c>
      <c r="H477" s="135" t="s">
        <v>2513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1172</v>
      </c>
      <c r="C478" s="40" t="s">
        <v>1092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2513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1173</v>
      </c>
      <c r="C479" s="40" t="s">
        <v>1094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2513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1174</v>
      </c>
      <c r="C480" s="40" t="s">
        <v>1096</v>
      </c>
      <c r="D480" s="57" t="s">
        <v>189</v>
      </c>
      <c r="E480" s="66">
        <v>10</v>
      </c>
      <c r="F480" s="66"/>
      <c r="G480" s="66">
        <f t="shared" si="7"/>
        <v>0</v>
      </c>
      <c r="H480" s="135" t="s">
        <v>2513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1175</v>
      </c>
      <c r="C481" s="40" t="s">
        <v>1098</v>
      </c>
      <c r="D481" s="57" t="s">
        <v>189</v>
      </c>
      <c r="E481" s="66">
        <v>10</v>
      </c>
      <c r="F481" s="66"/>
      <c r="G481" s="66">
        <f t="shared" si="7"/>
        <v>0</v>
      </c>
      <c r="H481" s="135" t="s">
        <v>2513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1176</v>
      </c>
      <c r="C482" s="40" t="s">
        <v>1100</v>
      </c>
      <c r="D482" s="57" t="s">
        <v>189</v>
      </c>
      <c r="E482" s="66">
        <v>10</v>
      </c>
      <c r="F482" s="66"/>
      <c r="G482" s="66">
        <f t="shared" si="7"/>
        <v>0</v>
      </c>
      <c r="H482" s="135" t="s">
        <v>2513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1177</v>
      </c>
      <c r="C483" s="40" t="s">
        <v>1102</v>
      </c>
      <c r="D483" s="57" t="s">
        <v>189</v>
      </c>
      <c r="E483" s="66">
        <v>24</v>
      </c>
      <c r="F483" s="66"/>
      <c r="G483" s="66">
        <f t="shared" si="7"/>
        <v>0</v>
      </c>
      <c r="H483" s="135" t="s">
        <v>2513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1178</v>
      </c>
      <c r="C484" s="40" t="s">
        <v>1104</v>
      </c>
      <c r="D484" s="57" t="s">
        <v>189</v>
      </c>
      <c r="E484" s="66">
        <v>5</v>
      </c>
      <c r="F484" s="66"/>
      <c r="G484" s="66">
        <f t="shared" si="7"/>
        <v>0</v>
      </c>
      <c r="H484" s="135" t="s">
        <v>2513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1179</v>
      </c>
      <c r="C485" s="41" t="s">
        <v>1180</v>
      </c>
      <c r="D485" s="58"/>
      <c r="E485" s="67"/>
      <c r="F485" s="67"/>
      <c r="G485" s="67">
        <f>SUM(G486:G539)</f>
        <v>0</v>
      </c>
      <c r="H485" s="136" t="s">
        <v>2513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1181</v>
      </c>
      <c r="C486" s="40" t="s">
        <v>1182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2513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1183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1184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1185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890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1186</v>
      </c>
      <c r="C492" s="40" t="s">
        <v>1187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2513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1188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1189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1190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1191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890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1192</v>
      </c>
      <c r="C499" s="40" t="s">
        <v>1182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2513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1183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1184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1185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890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1193</v>
      </c>
      <c r="C505" s="40" t="s">
        <v>1187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2513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1188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1189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1190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1191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890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1194</v>
      </c>
      <c r="C512" s="40" t="s">
        <v>1042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890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1195</v>
      </c>
      <c r="D514" s="57" t="s">
        <v>1020</v>
      </c>
      <c r="E514" s="66">
        <v>42</v>
      </c>
      <c r="F514" s="66"/>
      <c r="G514" s="66">
        <f t="shared" si="8"/>
        <v>0</v>
      </c>
      <c r="H514" s="135" t="s">
        <v>2513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1044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1045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1196</v>
      </c>
      <c r="C517" s="40" t="s">
        <v>1159</v>
      </c>
      <c r="D517" s="57" t="s">
        <v>1020</v>
      </c>
      <c r="E517" s="66">
        <v>84</v>
      </c>
      <c r="F517" s="66"/>
      <c r="G517" s="66">
        <f t="shared" si="8"/>
        <v>0</v>
      </c>
      <c r="H517" s="135" t="s">
        <v>2513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890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1197</v>
      </c>
      <c r="C520" s="40" t="s">
        <v>1161</v>
      </c>
      <c r="D520" s="57" t="s">
        <v>1020</v>
      </c>
      <c r="E520" s="66">
        <v>19</v>
      </c>
      <c r="F520" s="66"/>
      <c r="G520" s="66">
        <f t="shared" si="8"/>
        <v>0</v>
      </c>
      <c r="H520" s="135" t="s">
        <v>2513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1162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1163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890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1198</v>
      </c>
      <c r="C525" s="40" t="s">
        <v>1165</v>
      </c>
      <c r="D525" s="57" t="s">
        <v>396</v>
      </c>
      <c r="E525" s="66">
        <v>3</v>
      </c>
      <c r="F525" s="66"/>
      <c r="G525" s="66">
        <f t="shared" si="8"/>
        <v>0</v>
      </c>
      <c r="H525" s="135" t="s">
        <v>2513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890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1199</v>
      </c>
      <c r="C528" s="40" t="s">
        <v>1167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2513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890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1200</v>
      </c>
      <c r="C531" s="40" t="s">
        <v>1169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1201</v>
      </c>
      <c r="C532" s="40" t="s">
        <v>1202</v>
      </c>
      <c r="D532" s="57" t="s">
        <v>396</v>
      </c>
      <c r="E532" s="66">
        <v>40</v>
      </c>
      <c r="F532" s="66"/>
      <c r="G532" s="66">
        <f t="shared" si="8"/>
        <v>0</v>
      </c>
      <c r="H532" s="135" t="s">
        <v>2513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1203</v>
      </c>
      <c r="C533" s="40" t="s">
        <v>1092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2513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1204</v>
      </c>
      <c r="C534" s="40" t="s">
        <v>1094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2513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1205</v>
      </c>
      <c r="C535" s="40" t="s">
        <v>1096</v>
      </c>
      <c r="D535" s="57" t="s">
        <v>189</v>
      </c>
      <c r="E535" s="66">
        <v>10</v>
      </c>
      <c r="F535" s="66"/>
      <c r="G535" s="66">
        <f t="shared" si="8"/>
        <v>0</v>
      </c>
      <c r="H535" s="135" t="s">
        <v>2513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1206</v>
      </c>
      <c r="C536" s="40" t="s">
        <v>1098</v>
      </c>
      <c r="D536" s="57" t="s">
        <v>189</v>
      </c>
      <c r="E536" s="66">
        <v>10</v>
      </c>
      <c r="F536" s="66"/>
      <c r="G536" s="66">
        <f t="shared" si="8"/>
        <v>0</v>
      </c>
      <c r="H536" s="135" t="s">
        <v>2513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1207</v>
      </c>
      <c r="C537" s="40" t="s">
        <v>1100</v>
      </c>
      <c r="D537" s="57" t="s">
        <v>189</v>
      </c>
      <c r="E537" s="66">
        <v>10</v>
      </c>
      <c r="F537" s="66"/>
      <c r="G537" s="66">
        <f t="shared" si="8"/>
        <v>0</v>
      </c>
      <c r="H537" s="135" t="s">
        <v>2513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1208</v>
      </c>
      <c r="C538" s="40" t="s">
        <v>1102</v>
      </c>
      <c r="D538" s="57" t="s">
        <v>189</v>
      </c>
      <c r="E538" s="66">
        <v>48</v>
      </c>
      <c r="F538" s="66"/>
      <c r="G538" s="66">
        <f t="shared" si="8"/>
        <v>0</v>
      </c>
      <c r="H538" s="135" t="s">
        <v>2513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1209</v>
      </c>
      <c r="C539" s="40" t="s">
        <v>1104</v>
      </c>
      <c r="D539" s="57" t="s">
        <v>189</v>
      </c>
      <c r="E539" s="66">
        <v>10</v>
      </c>
      <c r="F539" s="66"/>
      <c r="G539" s="66">
        <f t="shared" si="8"/>
        <v>0</v>
      </c>
      <c r="H539" s="135" t="s">
        <v>2513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1210</v>
      </c>
      <c r="C540" s="41" t="s">
        <v>1211</v>
      </c>
      <c r="D540" s="58"/>
      <c r="E540" s="67"/>
      <c r="F540" s="67"/>
      <c r="G540" s="67">
        <f>SUM(G541:G545)</f>
        <v>0</v>
      </c>
      <c r="H540" s="136" t="s">
        <v>2513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1212</v>
      </c>
      <c r="C541" s="40" t="s">
        <v>1213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2513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1214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1215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1216</v>
      </c>
      <c r="C545" s="45" t="s">
        <v>1217</v>
      </c>
      <c r="D545" s="61" t="s">
        <v>189</v>
      </c>
      <c r="E545" s="68">
        <v>15</v>
      </c>
      <c r="F545" s="68"/>
      <c r="G545" s="68">
        <f t="shared" si="9"/>
        <v>0</v>
      </c>
      <c r="H545" s="137" t="s">
        <v>2513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345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9"/>
  <sheetViews>
    <sheetView showZeros="0" view="pageBreakPreview" topLeftCell="A125" zoomScale="145" zoomScaleNormal="100" zoomScaleSheetLayoutView="145" workbookViewId="0">
      <selection activeCell="F146" sqref="F14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  <c r="Q3" s="65" t="s">
        <v>55</v>
      </c>
    </row>
    <row r="4" spans="1:46" ht="24.95" customHeight="1" x14ac:dyDescent="0.2">
      <c r="A4" s="14" t="s">
        <v>3</v>
      </c>
      <c r="B4" s="85"/>
      <c r="C4" s="402" t="s">
        <v>1218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182</v>
      </c>
      <c r="C9" s="40" t="s">
        <v>183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2514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1219</v>
      </c>
      <c r="C11" s="40" t="s">
        <v>1220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299</v>
      </c>
      <c r="C12" s="40" t="s">
        <v>300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1221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1222</v>
      </c>
      <c r="C14" s="40" t="s">
        <v>1223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1224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1225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1226</v>
      </c>
      <c r="C17" s="41" t="s">
        <v>1227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1228</v>
      </c>
      <c r="C18" s="40" t="s">
        <v>1229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1230</v>
      </c>
      <c r="C19" s="40" t="s">
        <v>1231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1232</v>
      </c>
      <c r="C20" s="40" t="s">
        <v>1233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1234</v>
      </c>
      <c r="C21" s="40" t="s">
        <v>1235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1236</v>
      </c>
      <c r="C22" s="40" t="s">
        <v>1237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1238</v>
      </c>
      <c r="C23" s="40" t="s">
        <v>1239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1240</v>
      </c>
      <c r="C24" s="40" t="s">
        <v>1241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1242</v>
      </c>
      <c r="C25" s="40" t="s">
        <v>1243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2514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1244</v>
      </c>
      <c r="C26" s="40" t="s">
        <v>1245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2514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1246</v>
      </c>
      <c r="C27" s="41" t="s">
        <v>1247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1248</v>
      </c>
      <c r="C28" s="40" t="s">
        <v>1249</v>
      </c>
      <c r="D28" s="111" t="s">
        <v>1481</v>
      </c>
      <c r="E28" s="106">
        <v>30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1250</v>
      </c>
      <c r="C29" s="40" t="s">
        <v>1251</v>
      </c>
      <c r="D29" s="111" t="s">
        <v>1481</v>
      </c>
      <c r="E29" s="106">
        <v>3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1252</v>
      </c>
      <c r="C30" s="40" t="s">
        <v>1253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1254</v>
      </c>
      <c r="C31" s="40" t="s">
        <v>1255</v>
      </c>
      <c r="D31" s="111" t="s">
        <v>1481</v>
      </c>
      <c r="E31" s="106">
        <v>20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1256</v>
      </c>
      <c r="C32" s="40" t="s">
        <v>1257</v>
      </c>
      <c r="D32" s="111" t="s">
        <v>1481</v>
      </c>
      <c r="E32" s="106">
        <v>8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1258</v>
      </c>
      <c r="C33" s="40" t="s">
        <v>1259</v>
      </c>
      <c r="D33" s="111" t="s">
        <v>189</v>
      </c>
      <c r="E33" s="106">
        <v>72</v>
      </c>
      <c r="F33" s="66"/>
      <c r="G33" s="66">
        <f t="shared" si="0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1261</v>
      </c>
      <c r="C34" s="40" t="s">
        <v>1262</v>
      </c>
      <c r="D34" s="111" t="s">
        <v>1481</v>
      </c>
      <c r="E34" s="106">
        <v>72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1263</v>
      </c>
      <c r="C35" s="40" t="s">
        <v>1264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1265</v>
      </c>
      <c r="C36" s="41" t="s">
        <v>1266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1267</v>
      </c>
      <c r="C37" s="40" t="s">
        <v>1268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2514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1269</v>
      </c>
      <c r="C38" s="40" t="s">
        <v>1270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1271</v>
      </c>
      <c r="C39" s="41" t="s">
        <v>1272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1273</v>
      </c>
      <c r="C40" s="40" t="s">
        <v>1274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2514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1275</v>
      </c>
      <c r="C41" s="40" t="s">
        <v>1276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1277</v>
      </c>
      <c r="C42" s="40" t="s">
        <v>1278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1279</v>
      </c>
      <c r="C43" s="40" t="s">
        <v>1280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1281</v>
      </c>
      <c r="C44" s="40" t="s">
        <v>1282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1283</v>
      </c>
      <c r="C45" s="40" t="s">
        <v>1284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1285</v>
      </c>
      <c r="C46" s="41" t="s">
        <v>1286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1287</v>
      </c>
      <c r="C47" s="40" t="s">
        <v>1288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1289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1290</v>
      </c>
      <c r="C49" s="40" t="s">
        <v>1291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1289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1292</v>
      </c>
      <c r="C51" s="40" t="s">
        <v>1293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1289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1294</v>
      </c>
      <c r="C53" s="40" t="s">
        <v>1295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1289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1296</v>
      </c>
      <c r="C55" s="40" t="s">
        <v>1297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1289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1298</v>
      </c>
      <c r="C57" s="40" t="s">
        <v>1299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1300</v>
      </c>
      <c r="C58" s="40" t="s">
        <v>1301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1302</v>
      </c>
      <c r="C59" s="40" t="s">
        <v>1303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1304</v>
      </c>
      <c r="C60" s="104" t="s">
        <v>1305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1306</v>
      </c>
      <c r="C61" s="40" t="s">
        <v>1307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1308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1309</v>
      </c>
      <c r="C63" s="40" t="s">
        <v>1310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1308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1311</v>
      </c>
      <c r="C65" s="40" t="s">
        <v>1312</v>
      </c>
      <c r="D65" s="111" t="s">
        <v>329</v>
      </c>
      <c r="E65" s="106">
        <v>2.6290399999999998</v>
      </c>
      <c r="F65" s="66"/>
      <c r="G65" s="66">
        <f t="shared" si="0"/>
        <v>0</v>
      </c>
      <c r="H65" s="135" t="s">
        <v>2514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1313</v>
      </c>
      <c r="C66" s="41" t="s">
        <v>1314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1315</v>
      </c>
      <c r="C67" s="40" t="s">
        <v>1316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1317</v>
      </c>
      <c r="C68" s="40" t="s">
        <v>1318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2514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1319</v>
      </c>
      <c r="C69" s="40" t="s">
        <v>1320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1321</v>
      </c>
      <c r="C70" s="40" t="s">
        <v>1322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2514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1323</v>
      </c>
      <c r="C71" s="40" t="s">
        <v>1324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1325</v>
      </c>
      <c r="C72" s="40" t="s">
        <v>1326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2514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1327</v>
      </c>
      <c r="C73" s="40" t="s">
        <v>1328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1329</v>
      </c>
      <c r="C74" s="40" t="s">
        <v>1330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1331</v>
      </c>
      <c r="C75" s="40" t="s">
        <v>1332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1333</v>
      </c>
      <c r="C76" s="40" t="s">
        <v>1334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1335</v>
      </c>
      <c r="C77" s="40" t="s">
        <v>1336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1337</v>
      </c>
      <c r="C78" s="40" t="s">
        <v>1338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1339</v>
      </c>
      <c r="C79" s="40" t="s">
        <v>1340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1341</v>
      </c>
      <c r="C80" s="40" t="s">
        <v>1342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2514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1343</v>
      </c>
      <c r="C81" s="40" t="s">
        <v>1344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1345</v>
      </c>
      <c r="C82" s="40" t="s">
        <v>1346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2514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1347</v>
      </c>
      <c r="C83" s="40" t="s">
        <v>1348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1349</v>
      </c>
      <c r="C84" s="40" t="s">
        <v>1350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1351</v>
      </c>
      <c r="C85" s="40" t="s">
        <v>1352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1353</v>
      </c>
      <c r="C86" s="40" t="s">
        <v>1354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1355</v>
      </c>
      <c r="C87" s="40" t="s">
        <v>1356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1357</v>
      </c>
      <c r="C88" s="40" t="s">
        <v>1358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1359</v>
      </c>
      <c r="C89" s="40" t="s">
        <v>1360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2514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1361</v>
      </c>
      <c r="C90" s="40" t="s">
        <v>1362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1363</v>
      </c>
      <c r="C91" s="40" t="s">
        <v>1364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2514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1365</v>
      </c>
      <c r="C92" s="40" t="s">
        <v>1366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1367</v>
      </c>
      <c r="C93" s="40" t="s">
        <v>1368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2514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1369</v>
      </c>
      <c r="C94" s="40" t="s">
        <v>1370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1371</v>
      </c>
      <c r="C95" s="40" t="s">
        <v>1372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1373</v>
      </c>
      <c r="C96" s="40" t="s">
        <v>1374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1375</v>
      </c>
      <c r="C97" s="40" t="s">
        <v>1376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1377</v>
      </c>
      <c r="C98" s="40" t="s">
        <v>1378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1379</v>
      </c>
      <c r="C99" s="40" t="s">
        <v>1380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1381</v>
      </c>
      <c r="C100" s="40" t="s">
        <v>1382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1383</v>
      </c>
      <c r="C101" s="40" t="s">
        <v>1384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1385</v>
      </c>
      <c r="C102" s="40" t="s">
        <v>1386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1387</v>
      </c>
      <c r="C103" s="40" t="s">
        <v>1388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1389</v>
      </c>
      <c r="C104" s="40" t="s">
        <v>1390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438">
        <v>80</v>
      </c>
      <c r="B105" s="449" t="s">
        <v>1391</v>
      </c>
      <c r="C105" s="440" t="s">
        <v>1392</v>
      </c>
      <c r="D105" s="450" t="s">
        <v>69</v>
      </c>
      <c r="E105" s="451">
        <v>17</v>
      </c>
      <c r="F105" s="66"/>
      <c r="G105" s="66">
        <f t="shared" si="1"/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1393</v>
      </c>
      <c r="C106" s="40" t="s">
        <v>1394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1395</v>
      </c>
      <c r="C107" s="41" t="s">
        <v>1396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1397</v>
      </c>
      <c r="C108" s="40" t="s">
        <v>1398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1399</v>
      </c>
      <c r="C109" s="40" t="s">
        <v>1400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2514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1401</v>
      </c>
      <c r="C110" s="40" t="s">
        <v>1402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1403</v>
      </c>
      <c r="C111" s="40" t="s">
        <v>1404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2514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1405</v>
      </c>
      <c r="C112" s="40" t="s">
        <v>1406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1407</v>
      </c>
      <c r="C113" s="40" t="s">
        <v>1408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1409</v>
      </c>
      <c r="C114" s="40" t="s">
        <v>1410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1411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1412</v>
      </c>
      <c r="C116" s="40" t="s">
        <v>1413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1411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1414</v>
      </c>
      <c r="C118" s="40" t="s">
        <v>1415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1411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1416</v>
      </c>
      <c r="C120" s="40" t="s">
        <v>1417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1411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1418</v>
      </c>
      <c r="C122" s="40" t="s">
        <v>1419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1411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1420</v>
      </c>
      <c r="C124" s="40" t="s">
        <v>1421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1411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1422</v>
      </c>
      <c r="C126" s="40" t="s">
        <v>1423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1411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1424</v>
      </c>
      <c r="C128" s="40" t="s">
        <v>1425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1411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1426</v>
      </c>
      <c r="C130" s="40" t="s">
        <v>1427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1428</v>
      </c>
      <c r="C131" s="40" t="s">
        <v>1429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1430</v>
      </c>
      <c r="C132" s="40" t="s">
        <v>1431</v>
      </c>
      <c r="D132" s="111" t="s">
        <v>1432</v>
      </c>
      <c r="E132" s="106">
        <v>312</v>
      </c>
      <c r="F132" s="66"/>
      <c r="G132" s="66">
        <f t="shared" si="3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1428</v>
      </c>
      <c r="C133" s="40" t="s">
        <v>1433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1434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1435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1436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1437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1438</v>
      </c>
      <c r="C138" s="40" t="s">
        <v>1439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1434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1435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1436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1437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1440</v>
      </c>
      <c r="C143" s="40" t="s">
        <v>1441</v>
      </c>
      <c r="D143" s="111" t="s">
        <v>329</v>
      </c>
      <c r="E143" s="106">
        <v>5.602E-2</v>
      </c>
      <c r="F143" s="66"/>
      <c r="G143" s="66">
        <f t="shared" si="3"/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1442</v>
      </c>
      <c r="C145" s="40" t="s">
        <v>1443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1444</v>
      </c>
      <c r="C146" s="40" t="s">
        <v>1445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1446</v>
      </c>
      <c r="C147" s="40" t="s">
        <v>1447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1448</v>
      </c>
      <c r="C148" s="40" t="s">
        <v>1449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1450</v>
      </c>
      <c r="C149" s="40" t="s">
        <v>1451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1452</v>
      </c>
      <c r="C150" s="40" t="s">
        <v>1453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1454</v>
      </c>
      <c r="C151" s="41" t="s">
        <v>1455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1456</v>
      </c>
      <c r="C152" s="40" t="s">
        <v>1457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2514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1458</v>
      </c>
      <c r="C153" s="41" t="s">
        <v>1459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1460</v>
      </c>
      <c r="C154" s="40" t="s">
        <v>1461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1462</v>
      </c>
      <c r="C155" s="40" t="s">
        <v>1463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1464</v>
      </c>
      <c r="C156" s="40" t="s">
        <v>1465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1466</v>
      </c>
      <c r="C157" s="40" t="s">
        <v>1467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1468</v>
      </c>
      <c r="C158" s="40" t="s">
        <v>1469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1470</v>
      </c>
      <c r="C159" s="40" t="s">
        <v>1471</v>
      </c>
      <c r="D159" s="111" t="s">
        <v>329</v>
      </c>
      <c r="E159" s="106">
        <v>0.27</v>
      </c>
      <c r="F159" s="66"/>
      <c r="G159" s="66">
        <f t="shared" si="3"/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1472</v>
      </c>
      <c r="C160" s="40" t="s">
        <v>1473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1474</v>
      </c>
      <c r="C161" s="41" t="s">
        <v>1475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334</v>
      </c>
      <c r="C162" s="40" t="s">
        <v>335</v>
      </c>
      <c r="D162" s="111" t="s">
        <v>329</v>
      </c>
      <c r="E162" s="106">
        <v>0.22</v>
      </c>
      <c r="F162" s="66"/>
      <c r="G162" s="66">
        <f t="shared" si="3"/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1476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327</v>
      </c>
      <c r="C164" s="40" t="s">
        <v>328</v>
      </c>
      <c r="D164" s="111" t="s">
        <v>329</v>
      </c>
      <c r="E164" s="106">
        <v>0.22</v>
      </c>
      <c r="F164" s="66"/>
      <c r="G164" s="66">
        <f t="shared" si="3"/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1477</v>
      </c>
      <c r="C165" s="40" t="s">
        <v>1478</v>
      </c>
      <c r="D165" s="111" t="s">
        <v>329</v>
      </c>
      <c r="E165" s="106">
        <v>0.22</v>
      </c>
      <c r="F165" s="66"/>
      <c r="G165" s="66">
        <f t="shared" si="3"/>
        <v>0</v>
      </c>
      <c r="H165" s="135" t="s">
        <v>2514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1479</v>
      </c>
      <c r="C166" s="45" t="s">
        <v>1480</v>
      </c>
      <c r="D166" s="115" t="s">
        <v>329</v>
      </c>
      <c r="E166" s="109">
        <v>0.22</v>
      </c>
      <c r="F166" s="68"/>
      <c r="G166" s="68">
        <f t="shared" si="3"/>
        <v>0</v>
      </c>
      <c r="H166" s="137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345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461</v>
      </c>
    </row>
    <row r="169" spans="1:46" x14ac:dyDescent="0.2">
      <c r="B169" s="452"/>
      <c r="C169" s="9" t="s">
        <v>2608</v>
      </c>
    </row>
  </sheetData>
  <sheetProtection algorithmName="SHA-512" hashValue="1HU2mKr8qitwVTadXjkAIs+5PhWz7tKtqCLjccyIWfD0cLpBNlErqTG5wdGVaGCuNCil0SYj/Sl2fQvI/7LSCA==" saltValue="ngbT0uR1rXg/QYO+U3049Q==" spinCount="100000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98" t="s">
        <v>2516</v>
      </c>
      <c r="B1" s="398"/>
      <c r="C1" s="398"/>
      <c r="D1" s="398"/>
      <c r="E1" s="398"/>
      <c r="F1" s="398"/>
      <c r="G1" s="398"/>
    </row>
    <row r="2" spans="1:34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</row>
    <row r="3" spans="1:34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</row>
    <row r="4" spans="1:34" ht="24.95" customHeight="1" x14ac:dyDescent="0.2">
      <c r="A4" s="14" t="s">
        <v>3</v>
      </c>
      <c r="B4" s="85"/>
      <c r="C4" s="402" t="s">
        <v>1482</v>
      </c>
      <c r="D4" s="403"/>
      <c r="E4" s="403"/>
      <c r="F4" s="403"/>
      <c r="G4" s="404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1483</v>
      </c>
      <c r="F7" s="20" t="s">
        <v>1484</v>
      </c>
      <c r="G7" s="30" t="s">
        <v>6</v>
      </c>
      <c r="H7" s="138" t="s">
        <v>1784</v>
      </c>
    </row>
    <row r="8" spans="1:34" outlineLevel="1" x14ac:dyDescent="0.2">
      <c r="A8" s="31" t="s">
        <v>65</v>
      </c>
      <c r="B8" s="100" t="s">
        <v>1485</v>
      </c>
      <c r="C8" s="102" t="s">
        <v>1486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1487</v>
      </c>
      <c r="C9" s="117" t="s">
        <v>1488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1489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1490</v>
      </c>
      <c r="C10" s="40" t="s">
        <v>1491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1492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1493</v>
      </c>
      <c r="C12" s="40" t="s">
        <v>1494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1495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1496</v>
      </c>
      <c r="C14" s="40" t="s">
        <v>1497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1498</v>
      </c>
      <c r="C15" s="41" t="s">
        <v>1499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1500</v>
      </c>
      <c r="C16" s="40" t="s">
        <v>1501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1489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1502</v>
      </c>
      <c r="C17" s="40" t="s">
        <v>1503</v>
      </c>
      <c r="D17" s="111" t="s">
        <v>189</v>
      </c>
      <c r="E17" s="66">
        <v>2</v>
      </c>
      <c r="F17" s="66"/>
      <c r="G17" s="66">
        <f t="shared" si="0"/>
        <v>0</v>
      </c>
      <c r="H17" s="135" t="s">
        <v>1489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1504</v>
      </c>
      <c r="C18" s="40" t="s">
        <v>1505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1489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1506</v>
      </c>
      <c r="C19" s="40" t="s">
        <v>1507</v>
      </c>
      <c r="D19" s="111" t="s">
        <v>189</v>
      </c>
      <c r="E19" s="66">
        <v>4</v>
      </c>
      <c r="F19" s="66"/>
      <c r="G19" s="66">
        <f t="shared" si="0"/>
        <v>0</v>
      </c>
      <c r="H19" s="135" t="s">
        <v>1489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1508</v>
      </c>
      <c r="C20" s="40" t="s">
        <v>1509</v>
      </c>
      <c r="D20" s="111" t="s">
        <v>189</v>
      </c>
      <c r="E20" s="66">
        <v>2</v>
      </c>
      <c r="F20" s="66"/>
      <c r="G20" s="66">
        <f t="shared" si="0"/>
        <v>0</v>
      </c>
      <c r="H20" s="135" t="s">
        <v>1489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1510</v>
      </c>
      <c r="C21" s="40" t="s">
        <v>1511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1489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1512</v>
      </c>
      <c r="C22" s="40" t="s">
        <v>1513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1489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1514</v>
      </c>
      <c r="C23" s="40" t="s">
        <v>1515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1489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1516</v>
      </c>
      <c r="C24" s="40" t="s">
        <v>1517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1489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1518</v>
      </c>
      <c r="C25" s="40" t="s">
        <v>1519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1489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1520</v>
      </c>
      <c r="C26" s="40" t="s">
        <v>1521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1489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1522</v>
      </c>
      <c r="C27" s="41" t="s">
        <v>1523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1524</v>
      </c>
      <c r="C28" s="40" t="s">
        <v>1525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2514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1526</v>
      </c>
      <c r="C29" s="40" t="s">
        <v>1527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2514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1528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1529</v>
      </c>
      <c r="C31" s="40" t="s">
        <v>1530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2514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1531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1532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1533</v>
      </c>
      <c r="C34" s="40" t="s">
        <v>1534</v>
      </c>
      <c r="D34" s="111" t="s">
        <v>329</v>
      </c>
      <c r="E34" s="66">
        <v>17.064879999999999</v>
      </c>
      <c r="F34" s="66"/>
      <c r="G34" s="66">
        <f>ROUND(E34*F34,2)</f>
        <v>0</v>
      </c>
      <c r="H34" s="135" t="s">
        <v>2514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1535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1536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1537</v>
      </c>
      <c r="C37" s="41" t="s">
        <v>1538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1539</v>
      </c>
      <c r="C38" s="40" t="s">
        <v>1540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1541</v>
      </c>
      <c r="C39" s="40" t="s">
        <v>1542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2514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1543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155</v>
      </c>
      <c r="C41" s="40" t="s">
        <v>1544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1545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1546</v>
      </c>
      <c r="C43" s="40" t="s">
        <v>1547</v>
      </c>
      <c r="D43" s="111" t="s">
        <v>189</v>
      </c>
      <c r="E43" s="66">
        <v>24</v>
      </c>
      <c r="F43" s="66"/>
      <c r="G43" s="66">
        <f>ROUND(E43*F43,2)</f>
        <v>0</v>
      </c>
      <c r="H43" s="135" t="s">
        <v>1489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1548</v>
      </c>
      <c r="C44" s="40" t="s">
        <v>1549</v>
      </c>
      <c r="D44" s="111" t="s">
        <v>329</v>
      </c>
      <c r="E44" s="66">
        <v>0.32045000000000001</v>
      </c>
      <c r="F44" s="66"/>
      <c r="G44" s="66">
        <f>ROUND(E44*F44,2)</f>
        <v>0</v>
      </c>
      <c r="H44" s="135" t="s">
        <v>2514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1550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1551</v>
      </c>
      <c r="C46" s="41" t="s">
        <v>1459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1552</v>
      </c>
      <c r="C47" s="40" t="s">
        <v>1553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1554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1555</v>
      </c>
      <c r="C49" s="40" t="s">
        <v>1556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1557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1558</v>
      </c>
      <c r="C51" s="40" t="s">
        <v>1559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1557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1560</v>
      </c>
      <c r="C53" s="40" t="s">
        <v>1561</v>
      </c>
      <c r="D53" s="111" t="s">
        <v>329</v>
      </c>
      <c r="E53" s="66">
        <v>0.52070000000000005</v>
      </c>
      <c r="F53" s="66"/>
      <c r="G53" s="66">
        <f>ROUND(E53*F53,2)</f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1562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1563</v>
      </c>
      <c r="C55" s="40" t="s">
        <v>1564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1565</v>
      </c>
      <c r="C56" s="40" t="s">
        <v>1566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2514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1567</v>
      </c>
      <c r="C57" s="40" t="s">
        <v>1568</v>
      </c>
      <c r="D57" s="111" t="s">
        <v>329</v>
      </c>
      <c r="E57" s="66">
        <v>0.21240000000000001</v>
      </c>
      <c r="F57" s="66"/>
      <c r="G57" s="66">
        <f>ROUND(E57*F57,2)</f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1569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1570</v>
      </c>
      <c r="C59" s="40" t="s">
        <v>1571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1572</v>
      </c>
      <c r="C60" s="40" t="s">
        <v>1573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1574</v>
      </c>
      <c r="C61" s="40" t="s">
        <v>1575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1576</v>
      </c>
      <c r="C62" s="40" t="s">
        <v>1577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2514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1578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1579</v>
      </c>
      <c r="C64" s="40" t="s">
        <v>1580</v>
      </c>
      <c r="D64" s="111" t="s">
        <v>329</v>
      </c>
      <c r="E64" s="66">
        <v>0.14137</v>
      </c>
      <c r="F64" s="66"/>
      <c r="G64" s="66">
        <f>ROUND(E64*F64,2)</f>
        <v>0</v>
      </c>
      <c r="H64" s="135" t="s">
        <v>2514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1569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1581</v>
      </c>
      <c r="C66" s="40" t="s">
        <v>1582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2514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1583</v>
      </c>
      <c r="C67" s="40" t="s">
        <v>1584</v>
      </c>
      <c r="D67" s="111" t="s">
        <v>329</v>
      </c>
      <c r="E67" s="66">
        <v>0.87446999999999997</v>
      </c>
      <c r="F67" s="66"/>
      <c r="G67" s="66">
        <f>ROUND(E67*F67,2)</f>
        <v>0</v>
      </c>
      <c r="H67" s="135" t="s">
        <v>1585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1586</v>
      </c>
      <c r="C68" s="41" t="s">
        <v>1587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1588</v>
      </c>
      <c r="C69" s="40" t="s">
        <v>1589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1590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1591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1592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1593</v>
      </c>
      <c r="C73" s="40" t="s">
        <v>1594</v>
      </c>
      <c r="D73" s="111" t="s">
        <v>329</v>
      </c>
      <c r="E73" s="66">
        <v>4.1579999999999999E-2</v>
      </c>
      <c r="F73" s="66"/>
      <c r="G73" s="66">
        <f>ROUND(E73*F73,2)</f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1595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1596</v>
      </c>
      <c r="C75" s="41" t="s">
        <v>1597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1598</v>
      </c>
      <c r="C76" s="40" t="s">
        <v>1599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1600</v>
      </c>
      <c r="C77" s="40" t="s">
        <v>1601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1602</v>
      </c>
      <c r="C78" s="40" t="s">
        <v>1603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1604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1605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1606</v>
      </c>
      <c r="C81" s="40" t="s">
        <v>1607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1604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1605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1608</v>
      </c>
      <c r="C84" s="40" t="s">
        <v>1609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1604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1605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1610</v>
      </c>
      <c r="C87" s="40" t="s">
        <v>1611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1604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1605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1612</v>
      </c>
      <c r="C90" s="40" t="s">
        <v>1613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1614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1615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1591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1616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1617</v>
      </c>
      <c r="C95" s="40" t="s">
        <v>1618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2514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1614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1619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1591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1620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1621</v>
      </c>
      <c r="C100" s="40" t="s">
        <v>1622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1623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1624</v>
      </c>
      <c r="C102" s="40" t="s">
        <v>1625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1623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1626</v>
      </c>
      <c r="C104" s="40" t="s">
        <v>1627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1623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1628</v>
      </c>
      <c r="C106" s="40" t="s">
        <v>1629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1623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1630</v>
      </c>
      <c r="C108" s="40" t="s">
        <v>1631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1623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1632</v>
      </c>
      <c r="C110" s="40" t="s">
        <v>1633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1634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1635</v>
      </c>
      <c r="C112" s="40" t="s">
        <v>1636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1637</v>
      </c>
      <c r="C113" s="40" t="s">
        <v>1638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1639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1640</v>
      </c>
      <c r="C115" s="40" t="s">
        <v>1641</v>
      </c>
      <c r="D115" s="111" t="s">
        <v>329</v>
      </c>
      <c r="E115" s="66">
        <v>0.28288999999999997</v>
      </c>
      <c r="F115" s="66"/>
      <c r="G115" s="66">
        <f>ROUND(E115*F115,2)</f>
        <v>0</v>
      </c>
      <c r="H115" s="135" t="s">
        <v>2514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1595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1642</v>
      </c>
      <c r="C117" s="41" t="s">
        <v>1643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1644</v>
      </c>
      <c r="C118" s="40" t="s">
        <v>1645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2514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1591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1646</v>
      </c>
      <c r="C120" s="40" t="s">
        <v>1647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1648</v>
      </c>
      <c r="C121" s="40" t="s">
        <v>1649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2514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1614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1619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1591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1650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1651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1652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1653</v>
      </c>
      <c r="C128" s="40" t="s">
        <v>1654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2514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1614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1619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1591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1655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1656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1657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1658</v>
      </c>
      <c r="C135" s="40" t="s">
        <v>1659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2514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1614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1619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1591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1660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1661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1662</v>
      </c>
      <c r="C141" s="40" t="s">
        <v>1663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1664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1665</v>
      </c>
      <c r="C143" s="40" t="s">
        <v>1666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1664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1667</v>
      </c>
      <c r="C145" s="40" t="s">
        <v>1668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1664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1669</v>
      </c>
      <c r="C147" s="40" t="s">
        <v>1670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1664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1671</v>
      </c>
      <c r="C149" s="40" t="s">
        <v>1672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1664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1673</v>
      </c>
      <c r="C151" s="40" t="s">
        <v>1674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1664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1675</v>
      </c>
      <c r="C153" s="40" t="s">
        <v>1676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1677</v>
      </c>
      <c r="C154" s="40" t="s">
        <v>1678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1679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1680</v>
      </c>
      <c r="C156" s="40" t="s">
        <v>1681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1682</v>
      </c>
      <c r="C157" s="40" t="s">
        <v>1683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1684</v>
      </c>
      <c r="C158" s="40" t="s">
        <v>1685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1686</v>
      </c>
      <c r="C159" s="40" t="s">
        <v>1687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1688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1689</v>
      </c>
      <c r="C161" s="40" t="s">
        <v>1690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2514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1308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1691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1692</v>
      </c>
      <c r="C164" s="40" t="s">
        <v>1693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1694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1695</v>
      </c>
      <c r="C166" s="40" t="s">
        <v>1696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1697</v>
      </c>
      <c r="C167" s="40" t="s">
        <v>1698</v>
      </c>
      <c r="D167" s="111" t="s">
        <v>329</v>
      </c>
      <c r="E167" s="66">
        <v>0.34154000000000001</v>
      </c>
      <c r="F167" s="66"/>
      <c r="G167" s="66">
        <f>ROUND(E167*F167,2)</f>
        <v>0</v>
      </c>
      <c r="H167" s="135" t="s">
        <v>2514</v>
      </c>
    </row>
    <row r="168" spans="1:34" x14ac:dyDescent="0.2">
      <c r="A168" s="122"/>
      <c r="B168" s="123"/>
      <c r="C168" s="40" t="s">
        <v>1699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1700</v>
      </c>
      <c r="C169" s="41" t="s">
        <v>1701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1702</v>
      </c>
      <c r="C170" s="40" t="s">
        <v>1703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2514</v>
      </c>
    </row>
    <row r="171" spans="1:34" x14ac:dyDescent="0.2">
      <c r="A171" s="122"/>
      <c r="B171" s="123"/>
      <c r="C171" s="40" t="s">
        <v>1704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1705</v>
      </c>
      <c r="C172" s="40" t="s">
        <v>1706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2514</v>
      </c>
    </row>
    <row r="173" spans="1:34" ht="22.5" x14ac:dyDescent="0.2">
      <c r="A173" s="122">
        <v>81</v>
      </c>
      <c r="B173" s="123" t="s">
        <v>1707</v>
      </c>
      <c r="C173" s="40" t="s">
        <v>1708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1489</v>
      </c>
    </row>
    <row r="174" spans="1:34" x14ac:dyDescent="0.2">
      <c r="A174" s="122">
        <v>82</v>
      </c>
      <c r="B174" s="123" t="s">
        <v>1709</v>
      </c>
      <c r="C174" s="40" t="s">
        <v>1710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2514</v>
      </c>
    </row>
    <row r="175" spans="1:34" x14ac:dyDescent="0.2">
      <c r="A175" s="122"/>
      <c r="B175" s="126"/>
      <c r="C175" s="103" t="s">
        <v>1699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1711</v>
      </c>
      <c r="C176" s="41" t="s">
        <v>1712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1713</v>
      </c>
      <c r="C177" s="40" t="s">
        <v>1714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2514</v>
      </c>
    </row>
    <row r="178" spans="1:8" x14ac:dyDescent="0.2">
      <c r="A178" s="122">
        <v>84</v>
      </c>
      <c r="B178" s="123" t="s">
        <v>1715</v>
      </c>
      <c r="C178" s="40" t="s">
        <v>1716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2514</v>
      </c>
    </row>
    <row r="179" spans="1:8" x14ac:dyDescent="0.2">
      <c r="A179" s="122">
        <v>85</v>
      </c>
      <c r="B179" s="123" t="s">
        <v>1717</v>
      </c>
      <c r="C179" s="40" t="s">
        <v>1718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2514</v>
      </c>
    </row>
    <row r="180" spans="1:8" x14ac:dyDescent="0.2">
      <c r="A180" s="122"/>
      <c r="B180" s="126"/>
      <c r="C180" s="103" t="s">
        <v>1719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1720</v>
      </c>
      <c r="C181" s="40" t="s">
        <v>1721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2514</v>
      </c>
    </row>
    <row r="182" spans="1:8" x14ac:dyDescent="0.2">
      <c r="A182" s="122">
        <v>87</v>
      </c>
      <c r="B182" s="123" t="s">
        <v>1722</v>
      </c>
      <c r="C182" s="40" t="s">
        <v>1723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2514</v>
      </c>
    </row>
    <row r="183" spans="1:8" x14ac:dyDescent="0.2">
      <c r="A183" s="122">
        <v>88</v>
      </c>
      <c r="B183" s="123" t="s">
        <v>1724</v>
      </c>
      <c r="C183" s="40" t="s">
        <v>1725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2514</v>
      </c>
    </row>
    <row r="184" spans="1:8" ht="22.5" x14ac:dyDescent="0.2">
      <c r="A184" s="122">
        <v>89</v>
      </c>
      <c r="B184" s="123" t="s">
        <v>1726</v>
      </c>
      <c r="C184" s="40" t="s">
        <v>1727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2514</v>
      </c>
    </row>
    <row r="185" spans="1:8" ht="22.5" x14ac:dyDescent="0.2">
      <c r="A185" s="122">
        <v>90</v>
      </c>
      <c r="B185" s="123" t="s">
        <v>1728</v>
      </c>
      <c r="C185" s="40" t="s">
        <v>1729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2514</v>
      </c>
    </row>
    <row r="186" spans="1:8" ht="22.5" x14ac:dyDescent="0.2">
      <c r="A186" s="122">
        <v>91</v>
      </c>
      <c r="B186" s="123" t="s">
        <v>1730</v>
      </c>
      <c r="C186" s="40" t="s">
        <v>1731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2514</v>
      </c>
    </row>
    <row r="187" spans="1:8" x14ac:dyDescent="0.2">
      <c r="A187" s="122">
        <v>92</v>
      </c>
      <c r="B187" s="123" t="s">
        <v>1732</v>
      </c>
      <c r="C187" s="40" t="s">
        <v>1733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2514</v>
      </c>
    </row>
    <row r="188" spans="1:8" x14ac:dyDescent="0.2">
      <c r="A188" s="122">
        <v>93</v>
      </c>
      <c r="B188" s="123" t="s">
        <v>1734</v>
      </c>
      <c r="C188" s="40" t="s">
        <v>1735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2514</v>
      </c>
    </row>
    <row r="189" spans="1:8" ht="33.75" x14ac:dyDescent="0.2">
      <c r="A189" s="122">
        <v>94</v>
      </c>
      <c r="B189" s="123" t="s">
        <v>1736</v>
      </c>
      <c r="C189" s="40" t="s">
        <v>1737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2514</v>
      </c>
    </row>
    <row r="190" spans="1:8" ht="22.5" x14ac:dyDescent="0.2">
      <c r="A190" s="122">
        <v>95</v>
      </c>
      <c r="B190" s="123" t="s">
        <v>1738</v>
      </c>
      <c r="C190" s="40" t="s">
        <v>1739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2514</v>
      </c>
    </row>
    <row r="191" spans="1:8" ht="22.5" x14ac:dyDescent="0.2">
      <c r="A191" s="122">
        <v>96</v>
      </c>
      <c r="B191" s="123" t="s">
        <v>1740</v>
      </c>
      <c r="C191" s="40" t="s">
        <v>1741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2514</v>
      </c>
    </row>
    <row r="192" spans="1:8" ht="22.5" x14ac:dyDescent="0.2">
      <c r="A192" s="122">
        <v>97</v>
      </c>
      <c r="B192" s="123" t="s">
        <v>1742</v>
      </c>
      <c r="C192" s="40" t="s">
        <v>1743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2514</v>
      </c>
    </row>
    <row r="193" spans="1:8" ht="22.5" x14ac:dyDescent="0.2">
      <c r="A193" s="122">
        <v>98</v>
      </c>
      <c r="B193" s="123" t="s">
        <v>1744</v>
      </c>
      <c r="C193" s="40" t="s">
        <v>1745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2514</v>
      </c>
    </row>
    <row r="194" spans="1:8" ht="22.5" x14ac:dyDescent="0.2">
      <c r="A194" s="122">
        <v>99</v>
      </c>
      <c r="B194" s="123" t="s">
        <v>1746</v>
      </c>
      <c r="C194" s="40" t="s">
        <v>1747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2514</v>
      </c>
    </row>
    <row r="195" spans="1:8" ht="22.5" x14ac:dyDescent="0.2">
      <c r="A195" s="122">
        <v>100</v>
      </c>
      <c r="B195" s="123" t="s">
        <v>1748</v>
      </c>
      <c r="C195" s="40" t="s">
        <v>1749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2514</v>
      </c>
    </row>
    <row r="196" spans="1:8" ht="22.5" x14ac:dyDescent="0.2">
      <c r="A196" s="122">
        <v>101</v>
      </c>
      <c r="B196" s="123" t="s">
        <v>1750</v>
      </c>
      <c r="C196" s="40" t="s">
        <v>1751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2514</v>
      </c>
    </row>
    <row r="197" spans="1:8" ht="22.5" x14ac:dyDescent="0.2">
      <c r="A197" s="122">
        <v>102</v>
      </c>
      <c r="B197" s="123" t="s">
        <v>1752</v>
      </c>
      <c r="C197" s="40" t="s">
        <v>1753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2514</v>
      </c>
    </row>
    <row r="198" spans="1:8" ht="22.5" x14ac:dyDescent="0.2">
      <c r="A198" s="122">
        <v>103</v>
      </c>
      <c r="B198" s="123" t="s">
        <v>1754</v>
      </c>
      <c r="C198" s="40" t="s">
        <v>1755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2514</v>
      </c>
    </row>
    <row r="199" spans="1:8" ht="22.5" x14ac:dyDescent="0.2">
      <c r="A199" s="122">
        <v>104</v>
      </c>
      <c r="B199" s="123" t="s">
        <v>1756</v>
      </c>
      <c r="C199" s="40" t="s">
        <v>1757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2514</v>
      </c>
    </row>
    <row r="200" spans="1:8" ht="22.5" x14ac:dyDescent="0.2">
      <c r="A200" s="122">
        <v>105</v>
      </c>
      <c r="B200" s="123" t="s">
        <v>1758</v>
      </c>
      <c r="C200" s="40" t="s">
        <v>1759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2514</v>
      </c>
    </row>
    <row r="201" spans="1:8" x14ac:dyDescent="0.2">
      <c r="A201" s="122">
        <v>106</v>
      </c>
      <c r="B201" s="123" t="s">
        <v>1760</v>
      </c>
      <c r="C201" s="40" t="s">
        <v>1761</v>
      </c>
      <c r="D201" s="111" t="s">
        <v>329</v>
      </c>
      <c r="E201" s="66">
        <v>0.26068000000000002</v>
      </c>
      <c r="F201" s="66"/>
      <c r="G201" s="66">
        <f t="shared" si="1"/>
        <v>0</v>
      </c>
      <c r="H201" s="135" t="s">
        <v>2514</v>
      </c>
    </row>
    <row r="202" spans="1:8" x14ac:dyDescent="0.2">
      <c r="A202" s="122"/>
      <c r="B202" s="123"/>
      <c r="C202" s="40" t="s">
        <v>1699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1762</v>
      </c>
      <c r="C203" s="41" t="s">
        <v>1763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1764</v>
      </c>
      <c r="C204" s="40" t="s">
        <v>1765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2514</v>
      </c>
    </row>
    <row r="205" spans="1:8" ht="12.75" customHeight="1" x14ac:dyDescent="0.2">
      <c r="A205" s="122"/>
      <c r="B205" s="126"/>
      <c r="C205" s="103" t="s">
        <v>1766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1767</v>
      </c>
      <c r="C206" s="40" t="s">
        <v>1768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2514</v>
      </c>
    </row>
    <row r="207" spans="1:8" x14ac:dyDescent="0.2">
      <c r="A207" s="122">
        <v>109</v>
      </c>
      <c r="B207" s="123" t="s">
        <v>1769</v>
      </c>
      <c r="C207" s="40" t="s">
        <v>1770</v>
      </c>
      <c r="D207" s="111" t="s">
        <v>329</v>
      </c>
      <c r="E207" s="66">
        <v>4.0079999999999998E-2</v>
      </c>
      <c r="F207" s="66"/>
      <c r="G207" s="66">
        <f>ROUND(E207*F207,2)</f>
        <v>0</v>
      </c>
      <c r="H207" s="135" t="s">
        <v>2514</v>
      </c>
    </row>
    <row r="208" spans="1:8" x14ac:dyDescent="0.2">
      <c r="A208" s="122"/>
      <c r="B208" s="126"/>
      <c r="C208" s="103" t="s">
        <v>1699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1771</v>
      </c>
      <c r="C210" s="40" t="s">
        <v>1772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2514</v>
      </c>
    </row>
    <row r="211" spans="1:8" x14ac:dyDescent="0.2">
      <c r="A211" s="122"/>
      <c r="B211" s="123"/>
      <c r="C211" s="40" t="s">
        <v>1773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394</v>
      </c>
      <c r="C212" s="40" t="s">
        <v>1774</v>
      </c>
      <c r="D212" s="111" t="s">
        <v>396</v>
      </c>
      <c r="E212" s="66">
        <v>18.75</v>
      </c>
      <c r="F212" s="66"/>
      <c r="G212" s="66">
        <f>ROUND(E212*F212,2)</f>
        <v>0</v>
      </c>
      <c r="H212" s="135" t="s">
        <v>2514</v>
      </c>
    </row>
    <row r="213" spans="1:8" x14ac:dyDescent="0.2">
      <c r="A213" s="122"/>
      <c r="B213" s="123"/>
      <c r="C213" s="40" t="s">
        <v>1775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1776</v>
      </c>
      <c r="C214" s="40" t="s">
        <v>1777</v>
      </c>
      <c r="D214" s="111" t="s">
        <v>396</v>
      </c>
      <c r="E214" s="66">
        <v>18.75</v>
      </c>
      <c r="F214" s="66"/>
      <c r="G214" s="66">
        <f>ROUND(E214*F214,2)</f>
        <v>0</v>
      </c>
      <c r="H214" s="135" t="s">
        <v>2514</v>
      </c>
    </row>
    <row r="215" spans="1:8" x14ac:dyDescent="0.2">
      <c r="A215" s="122"/>
      <c r="B215" s="123"/>
      <c r="C215" s="40" t="s">
        <v>1778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1779</v>
      </c>
      <c r="C216" s="40" t="s">
        <v>1780</v>
      </c>
      <c r="D216" s="111" t="s">
        <v>329</v>
      </c>
      <c r="E216" s="66">
        <v>1.9879999999999998E-2</v>
      </c>
      <c r="F216" s="66"/>
      <c r="G216" s="66">
        <f>ROUND(E216*F216,2)</f>
        <v>0</v>
      </c>
      <c r="H216" s="135" t="s">
        <v>2514</v>
      </c>
    </row>
    <row r="217" spans="1:8" x14ac:dyDescent="0.2">
      <c r="A217" s="131"/>
      <c r="B217" s="132"/>
      <c r="C217" s="45" t="s">
        <v>1781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  <c r="Q3" s="65" t="s">
        <v>55</v>
      </c>
    </row>
    <row r="4" spans="1:46" ht="24.95" customHeight="1" x14ac:dyDescent="0.2">
      <c r="A4" s="14" t="s">
        <v>3</v>
      </c>
      <c r="B4" s="85"/>
      <c r="C4" s="402" t="s">
        <v>1785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141" t="s">
        <v>65</v>
      </c>
      <c r="B8" s="142" t="s">
        <v>1786</v>
      </c>
      <c r="C8" s="102" t="s">
        <v>1787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1788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1789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1790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1791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1792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1793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1794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1795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1796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1797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1798</v>
      </c>
      <c r="D19" s="111" t="s">
        <v>396</v>
      </c>
      <c r="E19" s="66">
        <v>3.8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1799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1800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1801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1802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1803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1804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1805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1806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1807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1808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1809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1810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1811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1812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1813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1814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1815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1816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1812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1814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1817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1818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1819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1820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1821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1822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1823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1824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1825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1826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1827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1828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1829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1830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1831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1112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1832</v>
      </c>
      <c r="C56" s="41" t="s">
        <v>1833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1834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1812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1814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1835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1836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1812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1814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1835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1837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1812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1814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1835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1838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1812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1814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1835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1839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1840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345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1841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2034</v>
      </c>
      <c r="C8" s="102" t="s">
        <v>1842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1843</v>
      </c>
      <c r="C9" s="40" t="s">
        <v>1844</v>
      </c>
      <c r="D9" s="57" t="s">
        <v>69</v>
      </c>
      <c r="E9" s="66">
        <v>1</v>
      </c>
      <c r="F9" s="146"/>
      <c r="G9" s="146">
        <f>E9*F9</f>
        <v>0</v>
      </c>
      <c r="H9" s="161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1845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1846</v>
      </c>
      <c r="C12" s="152" t="s">
        <v>1847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1848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1849</v>
      </c>
      <c r="C15" s="152" t="s">
        <v>1850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1851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1852</v>
      </c>
      <c r="C18" s="40" t="s">
        <v>1853</v>
      </c>
      <c r="D18" s="57" t="s">
        <v>69</v>
      </c>
      <c r="E18" s="66">
        <v>4</v>
      </c>
      <c r="F18" s="146"/>
      <c r="G18" s="146">
        <f>E18*F18</f>
        <v>0</v>
      </c>
      <c r="H18" s="161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1851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1854</v>
      </c>
      <c r="C21" s="152" t="s">
        <v>1855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1856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1857</v>
      </c>
      <c r="C24" s="150" t="s">
        <v>1858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1859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1860</v>
      </c>
      <c r="C27" s="40" t="s">
        <v>1861</v>
      </c>
      <c r="D27" s="57" t="s">
        <v>69</v>
      </c>
      <c r="E27" s="66">
        <v>3</v>
      </c>
      <c r="F27" s="66"/>
      <c r="G27" s="66">
        <f>E27*F27</f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1862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1863</v>
      </c>
      <c r="C30" s="40" t="s">
        <v>1864</v>
      </c>
      <c r="D30" s="57" t="s">
        <v>69</v>
      </c>
      <c r="E30" s="66">
        <v>1</v>
      </c>
      <c r="F30" s="66"/>
      <c r="G30" s="66">
        <f>E30*F30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1865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1866</v>
      </c>
      <c r="C33" s="40" t="s">
        <v>1867</v>
      </c>
      <c r="D33" s="57" t="s">
        <v>69</v>
      </c>
      <c r="E33" s="66">
        <v>1</v>
      </c>
      <c r="F33" s="66"/>
      <c r="G33" s="66">
        <f>E33*F33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1868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1869</v>
      </c>
      <c r="C36" s="40" t="s">
        <v>1870</v>
      </c>
      <c r="D36" s="57" t="s">
        <v>69</v>
      </c>
      <c r="E36" s="66">
        <v>1</v>
      </c>
      <c r="F36" s="66"/>
      <c r="G36" s="66">
        <f>E36*F36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1871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1872</v>
      </c>
      <c r="C39" s="152" t="s">
        <v>1873</v>
      </c>
      <c r="D39" s="57" t="s">
        <v>69</v>
      </c>
      <c r="E39" s="66">
        <v>1</v>
      </c>
      <c r="F39" s="66"/>
      <c r="G39" s="66">
        <f>E39*F39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1871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1874</v>
      </c>
      <c r="C42" s="40" t="s">
        <v>1875</v>
      </c>
      <c r="D42" s="57" t="s">
        <v>69</v>
      </c>
      <c r="E42" s="66">
        <v>3</v>
      </c>
      <c r="F42" s="66"/>
      <c r="G42" s="66">
        <f>E42*F42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1876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1877</v>
      </c>
      <c r="C45" s="40" t="s">
        <v>1878</v>
      </c>
      <c r="D45" s="57" t="s">
        <v>69</v>
      </c>
      <c r="E45" s="66">
        <v>3</v>
      </c>
      <c r="F45" s="66"/>
      <c r="G45" s="66">
        <f>E45*F45</f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1876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1879</v>
      </c>
      <c r="C48" s="40" t="s">
        <v>1880</v>
      </c>
      <c r="D48" s="57" t="s">
        <v>69</v>
      </c>
      <c r="E48" s="66">
        <v>1</v>
      </c>
      <c r="F48" s="66"/>
      <c r="G48" s="66">
        <f>E48*F48</f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1881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1882</v>
      </c>
      <c r="C51" s="40" t="s">
        <v>1883</v>
      </c>
      <c r="D51" s="57" t="s">
        <v>69</v>
      </c>
      <c r="E51" s="66">
        <v>2</v>
      </c>
      <c r="F51" s="66"/>
      <c r="G51" s="66">
        <f>E51*F51</f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1884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1885</v>
      </c>
      <c r="C54" s="40" t="s">
        <v>1886</v>
      </c>
      <c r="D54" s="57" t="s">
        <v>69</v>
      </c>
      <c r="E54" s="66">
        <v>1</v>
      </c>
      <c r="F54" s="66"/>
      <c r="G54" s="66">
        <f>E54*F54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1887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1888</v>
      </c>
      <c r="C57" s="40" t="s">
        <v>1889</v>
      </c>
      <c r="D57" s="57" t="s">
        <v>69</v>
      </c>
      <c r="E57" s="66">
        <v>1</v>
      </c>
      <c r="F57" s="66"/>
      <c r="G57" s="66">
        <f>E57*F57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1887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1890</v>
      </c>
      <c r="C60" s="40" t="s">
        <v>1891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1887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1892</v>
      </c>
      <c r="C63" s="40" t="s">
        <v>1893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1894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1895</v>
      </c>
      <c r="C66" s="40" t="s">
        <v>1896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1897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1898</v>
      </c>
      <c r="C69" s="40" t="s">
        <v>1899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1894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1900</v>
      </c>
      <c r="C72" s="40" t="s">
        <v>1901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1902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1903</v>
      </c>
      <c r="C75" s="40" t="s">
        <v>1904</v>
      </c>
      <c r="D75" s="57" t="s">
        <v>69</v>
      </c>
      <c r="E75" s="66">
        <v>2</v>
      </c>
      <c r="F75" s="66"/>
      <c r="G75" s="66">
        <f>E75*F75</f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1902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2035</v>
      </c>
      <c r="C78" s="41" t="s">
        <v>1905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1906</v>
      </c>
      <c r="C79" s="40" t="s">
        <v>1907</v>
      </c>
      <c r="D79" s="57" t="s">
        <v>69</v>
      </c>
      <c r="E79" s="66">
        <v>1</v>
      </c>
      <c r="F79" s="66"/>
      <c r="G79" s="66">
        <f>E79*F79</f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1908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1909</v>
      </c>
      <c r="C82" s="40" t="s">
        <v>1910</v>
      </c>
      <c r="D82" s="57" t="s">
        <v>69</v>
      </c>
      <c r="E82" s="66">
        <v>1</v>
      </c>
      <c r="F82" s="66"/>
      <c r="G82" s="66">
        <f>E82*F82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1911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1912</v>
      </c>
      <c r="C85" s="40" t="s">
        <v>1913</v>
      </c>
      <c r="D85" s="57" t="s">
        <v>69</v>
      </c>
      <c r="E85" s="66">
        <v>2</v>
      </c>
      <c r="F85" s="66"/>
      <c r="G85" s="66">
        <f>E85*F85</f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1911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1914</v>
      </c>
      <c r="C88" s="40" t="s">
        <v>1915</v>
      </c>
      <c r="D88" s="57" t="s">
        <v>69</v>
      </c>
      <c r="E88" s="66">
        <v>1</v>
      </c>
      <c r="F88" s="66"/>
      <c r="G88" s="66">
        <f>E88*F88</f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1911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1916</v>
      </c>
      <c r="C91" s="40" t="s">
        <v>1917</v>
      </c>
      <c r="D91" s="57" t="s">
        <v>69</v>
      </c>
      <c r="E91" s="66">
        <v>2</v>
      </c>
      <c r="F91" s="66"/>
      <c r="G91" s="66">
        <f>E91*F91</f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1911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1918</v>
      </c>
      <c r="C94" s="40" t="s">
        <v>1919</v>
      </c>
      <c r="D94" s="57" t="s">
        <v>69</v>
      </c>
      <c r="E94" s="66">
        <v>1</v>
      </c>
      <c r="F94" s="66"/>
      <c r="G94" s="66">
        <f>E94*F94</f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1911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1920</v>
      </c>
      <c r="C97" s="40" t="s">
        <v>1921</v>
      </c>
      <c r="D97" s="57" t="s">
        <v>69</v>
      </c>
      <c r="E97" s="66">
        <v>7</v>
      </c>
      <c r="F97" s="66"/>
      <c r="G97" s="66">
        <f>E97*F97</f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1911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1922</v>
      </c>
      <c r="C100" s="40" t="s">
        <v>1923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1911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1924</v>
      </c>
      <c r="C103" s="40" t="s">
        <v>1925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1911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1926</v>
      </c>
      <c r="C106" s="40" t="s">
        <v>1927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1911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1928</v>
      </c>
      <c r="C109" s="40" t="s">
        <v>1929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1911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2036</v>
      </c>
      <c r="C112" s="41" t="s">
        <v>1930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1931</v>
      </c>
      <c r="C113" s="40" t="s">
        <v>1932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1933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2037</v>
      </c>
      <c r="C116" s="41" t="s">
        <v>1934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1935</v>
      </c>
      <c r="C117" s="40" t="s">
        <v>1936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1937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1938</v>
      </c>
      <c r="C120" s="40" t="s">
        <v>1939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1940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2038</v>
      </c>
      <c r="C123" s="41" t="s">
        <v>1942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1943</v>
      </c>
      <c r="C124" s="40" t="s">
        <v>1944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1945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1946</v>
      </c>
      <c r="C127" s="40" t="s">
        <v>1947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1945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1948</v>
      </c>
      <c r="C130" s="40" t="s">
        <v>1949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1945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1950</v>
      </c>
      <c r="C133" s="152" t="s">
        <v>1951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1945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1952</v>
      </c>
      <c r="C136" s="152" t="s">
        <v>1953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1945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1954</v>
      </c>
      <c r="C139" s="152" t="s">
        <v>1955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1945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1956</v>
      </c>
      <c r="C142" s="152" t="s">
        <v>1957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1945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1958</v>
      </c>
      <c r="C145" s="152" t="s">
        <v>1959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1945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1960</v>
      </c>
      <c r="C148" s="40" t="s">
        <v>1961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1962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1963</v>
      </c>
      <c r="C151" s="40" t="s">
        <v>1964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1962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1965</v>
      </c>
      <c r="C154" s="40" t="s">
        <v>1966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1962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1967</v>
      </c>
      <c r="C157" s="40" t="s">
        <v>1968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1962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1969</v>
      </c>
      <c r="C160" s="40" t="s">
        <v>1970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1962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1971</v>
      </c>
      <c r="C163" s="40" t="s">
        <v>1972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1973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1974</v>
      </c>
      <c r="C166" s="40" t="s">
        <v>1975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1976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1977</v>
      </c>
      <c r="C169" s="40" t="s">
        <v>1978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1976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1979</v>
      </c>
      <c r="C172" s="40" t="s">
        <v>1980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1976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1981</v>
      </c>
      <c r="C175" s="40" t="s">
        <v>1982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1976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1983</v>
      </c>
      <c r="C178" s="40" t="s">
        <v>1984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1985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1986</v>
      </c>
      <c r="C181" s="40" t="s">
        <v>1987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1985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1988</v>
      </c>
      <c r="C184" s="40" t="s">
        <v>1989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1990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1991</v>
      </c>
      <c r="C187" s="40" t="s">
        <v>1992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1945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2039</v>
      </c>
      <c r="C190" s="41" t="s">
        <v>1993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1994</v>
      </c>
      <c r="C191" s="40" t="s">
        <v>1995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1996</v>
      </c>
      <c r="C192" s="40" t="s">
        <v>1997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1998</v>
      </c>
      <c r="C193" s="40" t="s">
        <v>1999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2000</v>
      </c>
      <c r="C194" s="40" t="s">
        <v>2001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2002</v>
      </c>
      <c r="C195" s="40" t="s">
        <v>2003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2513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2004</v>
      </c>
      <c r="C196" s="40" t="s">
        <v>2005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2006</v>
      </c>
      <c r="C197" s="40" t="s">
        <v>2007</v>
      </c>
      <c r="D197" s="57" t="s">
        <v>396</v>
      </c>
      <c r="E197" s="66">
        <v>2</v>
      </c>
      <c r="F197" s="66"/>
      <c r="G197" s="66">
        <f t="shared" si="0"/>
        <v>0</v>
      </c>
      <c r="H197" s="135" t="s">
        <v>2513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2040</v>
      </c>
      <c r="C198" s="41" t="s">
        <v>2008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2009</v>
      </c>
      <c r="C199" s="40" t="s">
        <v>2010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2513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2011</v>
      </c>
      <c r="C200" s="40" t="s">
        <v>2012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2013</v>
      </c>
      <c r="C201" s="40" t="s">
        <v>2014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2513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2015</v>
      </c>
      <c r="C202" s="40" t="s">
        <v>2016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2017</v>
      </c>
      <c r="C203" s="40" t="s">
        <v>2018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2019</v>
      </c>
      <c r="C204" s="40" t="s">
        <v>2020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2513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2021</v>
      </c>
      <c r="C205" s="40" t="s">
        <v>2022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2023</v>
      </c>
      <c r="C206" s="40" t="s">
        <v>1106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2513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2024</v>
      </c>
      <c r="C207" s="40" t="s">
        <v>2025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2026</v>
      </c>
      <c r="C208" s="40" t="s">
        <v>2027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2513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2041</v>
      </c>
      <c r="C209" s="41" t="s">
        <v>2028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2029</v>
      </c>
      <c r="C210" s="40" t="s">
        <v>2030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2513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2029</v>
      </c>
      <c r="C211" s="40" t="s">
        <v>2031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2513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2032</v>
      </c>
      <c r="C212" s="45" t="s">
        <v>2033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345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2042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2043</v>
      </c>
      <c r="C8" s="33" t="s">
        <v>2044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2043</v>
      </c>
      <c r="C9" s="40" t="s">
        <v>2045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2053</v>
      </c>
      <c r="C10" s="40" t="s">
        <v>2046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2058</v>
      </c>
      <c r="C11" s="40" t="s">
        <v>2047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2059</v>
      </c>
      <c r="C12" s="40" t="s">
        <v>2048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2060</v>
      </c>
      <c r="C13" s="40" t="s">
        <v>2049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2061</v>
      </c>
      <c r="C14" s="40" t="s">
        <v>2050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2062</v>
      </c>
      <c r="C15" s="40" t="s">
        <v>2051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2063</v>
      </c>
      <c r="C16" s="40" t="s">
        <v>2052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2053</v>
      </c>
      <c r="C17" s="41" t="s">
        <v>2054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2064</v>
      </c>
      <c r="C18" s="40" t="s">
        <v>2055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2065</v>
      </c>
      <c r="C19" s="40" t="s">
        <v>2056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2066</v>
      </c>
      <c r="C20" s="40" t="s">
        <v>2057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2058</v>
      </c>
      <c r="C21" s="41" t="s">
        <v>2067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2071</v>
      </c>
      <c r="C22" s="81" t="s">
        <v>2068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2072</v>
      </c>
      <c r="C23" s="40" t="s">
        <v>2069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2073</v>
      </c>
      <c r="C24" s="40" t="s">
        <v>2070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2074</v>
      </c>
      <c r="C25" s="40" t="s">
        <v>2052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2059</v>
      </c>
      <c r="C26" s="41" t="s">
        <v>2075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2078</v>
      </c>
      <c r="C27" s="40" t="s">
        <v>2076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2079</v>
      </c>
      <c r="C28" s="40" t="s">
        <v>2077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2060</v>
      </c>
      <c r="C29" s="41" t="s">
        <v>2080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2088</v>
      </c>
      <c r="C30" s="40" t="s">
        <v>2081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2089</v>
      </c>
      <c r="C31" s="40" t="s">
        <v>2082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2090</v>
      </c>
      <c r="C32" s="40" t="s">
        <v>2083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2091</v>
      </c>
      <c r="C33" s="40" t="s">
        <v>2084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2092</v>
      </c>
      <c r="C34" s="40" t="s">
        <v>2085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2093</v>
      </c>
      <c r="C35" s="40" t="s">
        <v>2086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2094</v>
      </c>
      <c r="C36" s="40" t="s">
        <v>2087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2061</v>
      </c>
      <c r="C37" s="41" t="s">
        <v>2095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2099</v>
      </c>
      <c r="C38" s="40" t="s">
        <v>2096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2100</v>
      </c>
      <c r="C39" s="40" t="s">
        <v>2097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2101</v>
      </c>
      <c r="C40" s="40" t="s">
        <v>2098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2102</v>
      </c>
      <c r="C41" s="40" t="s">
        <v>2052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2062</v>
      </c>
      <c r="C42" s="41" t="s">
        <v>2109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2115</v>
      </c>
      <c r="C43" s="40" t="s">
        <v>2110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2116</v>
      </c>
      <c r="C44" s="40" t="s">
        <v>2111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2117</v>
      </c>
      <c r="C45" s="40" t="s">
        <v>2112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2118</v>
      </c>
      <c r="C46" s="40" t="s">
        <v>2113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2119</v>
      </c>
      <c r="C47" s="40" t="s">
        <v>2114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2064</v>
      </c>
      <c r="C48" s="41" t="s">
        <v>2103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2120</v>
      </c>
      <c r="C49" s="40" t="s">
        <v>2104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2121</v>
      </c>
      <c r="C50" s="40" t="s">
        <v>2105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2122</v>
      </c>
      <c r="C51" s="40" t="s">
        <v>2106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2123</v>
      </c>
      <c r="C52" s="40" t="s">
        <v>2107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2124</v>
      </c>
      <c r="C53" s="45" t="s">
        <v>2108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345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48576"/>
  <sheetViews>
    <sheetView showZeros="0" tabSelected="1" view="pageBreakPreview" zoomScale="160" zoomScaleNormal="100" zoomScaleSheetLayoutView="160" workbookViewId="0">
      <selection activeCell="F230" sqref="F230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66" t="s">
        <v>52</v>
      </c>
      <c r="B2" s="167"/>
      <c r="C2" s="405" t="s">
        <v>463</v>
      </c>
      <c r="D2" s="408"/>
      <c r="E2" s="408"/>
      <c r="F2" s="408"/>
      <c r="G2" s="409"/>
      <c r="Q2" s="65" t="s">
        <v>54</v>
      </c>
    </row>
    <row r="3" spans="1:46" ht="24.95" customHeight="1" x14ac:dyDescent="0.2">
      <c r="A3" s="166" t="s">
        <v>2</v>
      </c>
      <c r="B3" s="167"/>
      <c r="C3" s="405" t="s">
        <v>2125</v>
      </c>
      <c r="D3" s="408"/>
      <c r="E3" s="408"/>
      <c r="F3" s="408"/>
      <c r="G3" s="409"/>
      <c r="Q3" s="65" t="s">
        <v>55</v>
      </c>
    </row>
    <row r="4" spans="1:46" ht="24.95" customHeight="1" x14ac:dyDescent="0.2">
      <c r="A4" s="166" t="s">
        <v>3</v>
      </c>
      <c r="B4" s="167"/>
      <c r="C4" s="405" t="s">
        <v>464</v>
      </c>
      <c r="D4" s="408"/>
      <c r="E4" s="408"/>
      <c r="F4" s="408"/>
      <c r="G4" s="409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1784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2126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2127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2128</v>
      </c>
      <c r="C11" s="40" t="s">
        <v>2129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2127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1485</v>
      </c>
      <c r="C13" s="41" t="s">
        <v>1486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2130</v>
      </c>
      <c r="C14" s="40" t="s">
        <v>2131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 t="s">
        <v>120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2132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2133</v>
      </c>
      <c r="C16" s="40" t="s">
        <v>2134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2514</v>
      </c>
      <c r="I16" s="21"/>
      <c r="J16" s="21"/>
      <c r="K16" s="21"/>
      <c r="L16" s="21"/>
      <c r="M16" s="21"/>
      <c r="N16" s="21"/>
      <c r="O16" s="21"/>
      <c r="P16" s="21"/>
      <c r="Q16" s="21" t="s">
        <v>120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2135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2136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2137</v>
      </c>
      <c r="C19" s="40" t="s">
        <v>2138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 t="s">
        <v>120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2139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2140</v>
      </c>
      <c r="C21" s="40" t="s">
        <v>2141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 t="s">
        <v>120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2142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2143</v>
      </c>
      <c r="C24" s="40" t="s">
        <v>2144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2145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438">
        <v>8</v>
      </c>
      <c r="B26" s="439" t="s">
        <v>2146</v>
      </c>
      <c r="C26" s="440" t="s">
        <v>2147</v>
      </c>
      <c r="D26" s="441" t="s">
        <v>73</v>
      </c>
      <c r="E26" s="447">
        <f>E27</f>
        <v>4.5</v>
      </c>
      <c r="F26" s="442"/>
      <c r="G26" s="442">
        <f>ROUND(E26*F26,2)</f>
        <v>0</v>
      </c>
      <c r="H26" s="443" t="s">
        <v>2514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438"/>
      <c r="B27" s="439"/>
      <c r="C27" s="444" t="s">
        <v>2154</v>
      </c>
      <c r="D27" s="445"/>
      <c r="E27" s="446">
        <f>15*0.3</f>
        <v>4.5</v>
      </c>
      <c r="F27" s="442"/>
      <c r="G27" s="442"/>
      <c r="H27" s="443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438">
        <v>9</v>
      </c>
      <c r="B28" s="439" t="s">
        <v>2149</v>
      </c>
      <c r="C28" s="440" t="s">
        <v>2150</v>
      </c>
      <c r="D28" s="441" t="s">
        <v>73</v>
      </c>
      <c r="E28" s="447">
        <f>E29+E30</f>
        <v>5.5</v>
      </c>
      <c r="F28" s="442"/>
      <c r="G28" s="442">
        <f>ROUND(E28*F28,2)</f>
        <v>0</v>
      </c>
      <c r="H28" s="443" t="s">
        <v>2514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438"/>
      <c r="B29" s="439"/>
      <c r="C29" s="444" t="s">
        <v>2148</v>
      </c>
      <c r="D29" s="445"/>
      <c r="E29" s="446">
        <f>15*0.1</f>
        <v>1.5</v>
      </c>
      <c r="F29" s="442"/>
      <c r="G29" s="442"/>
      <c r="H29" s="443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438"/>
      <c r="B30" s="439"/>
      <c r="C30" s="444" t="s">
        <v>2151</v>
      </c>
      <c r="D30" s="445"/>
      <c r="E30" s="446">
        <v>4</v>
      </c>
      <c r="F30" s="442"/>
      <c r="G30" s="442"/>
      <c r="H30" s="443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438">
        <v>10</v>
      </c>
      <c r="B31" s="439" t="s">
        <v>2152</v>
      </c>
      <c r="C31" s="440" t="s">
        <v>2153</v>
      </c>
      <c r="D31" s="441" t="s">
        <v>73</v>
      </c>
      <c r="E31" s="447">
        <f>E32</f>
        <v>15</v>
      </c>
      <c r="F31" s="442"/>
      <c r="G31" s="442">
        <f>ROUND(E31*F31,2)</f>
        <v>0</v>
      </c>
      <c r="H31" s="443" t="s">
        <v>2514</v>
      </c>
      <c r="I31" s="21"/>
      <c r="J31" s="21"/>
      <c r="K31" s="21"/>
      <c r="L31" s="21"/>
      <c r="M31" s="21"/>
      <c r="N31" s="21"/>
      <c r="O31" s="21"/>
      <c r="P31" s="21"/>
      <c r="Q31" s="21" t="s">
        <v>120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438"/>
      <c r="B32" s="439"/>
      <c r="C32" s="444" t="s">
        <v>2145</v>
      </c>
      <c r="D32" s="445"/>
      <c r="E32" s="446">
        <f>15*1</f>
        <v>15</v>
      </c>
      <c r="F32" s="442"/>
      <c r="G32" s="442"/>
      <c r="H32" s="443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2155</v>
      </c>
      <c r="C33" s="40" t="s">
        <v>2156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2514</v>
      </c>
      <c r="I33" s="21"/>
      <c r="J33" s="21"/>
      <c r="K33" s="21"/>
      <c r="L33" s="21"/>
      <c r="M33" s="21"/>
      <c r="N33" s="21"/>
      <c r="O33" s="21"/>
      <c r="P33" s="21"/>
      <c r="Q33" s="21" t="s">
        <v>120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2157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2158</v>
      </c>
      <c r="C36" s="40" t="s">
        <v>2159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2160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2161</v>
      </c>
      <c r="C38" s="40" t="s">
        <v>2162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2163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2164</v>
      </c>
      <c r="C41" s="40" t="s">
        <v>2165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2166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2167</v>
      </c>
      <c r="C43" s="40" t="s">
        <v>2168</v>
      </c>
      <c r="D43" s="57" t="s">
        <v>329</v>
      </c>
      <c r="E43" s="66">
        <v>6.0762811999999999E-2</v>
      </c>
      <c r="F43" s="66"/>
      <c r="G43" s="66">
        <f>ROUND(E43*F43,2)</f>
        <v>0</v>
      </c>
      <c r="H43" s="135" t="s">
        <v>2514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2169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1941</v>
      </c>
      <c r="C45" s="41" t="s">
        <v>2170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2171</v>
      </c>
      <c r="C46" s="40" t="s">
        <v>2172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2514</v>
      </c>
      <c r="I46" s="21"/>
      <c r="J46" s="21"/>
      <c r="K46" s="21"/>
      <c r="L46" s="21"/>
      <c r="M46" s="21"/>
      <c r="N46" s="21"/>
      <c r="O46" s="21"/>
      <c r="P46" s="21"/>
      <c r="Q46" s="21" t="s">
        <v>120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2173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2174</v>
      </c>
      <c r="C49" s="40" t="s">
        <v>2175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 t="s">
        <v>120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2176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2177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2178</v>
      </c>
      <c r="C52" s="40" t="s">
        <v>2179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2514</v>
      </c>
      <c r="I52" s="21"/>
      <c r="J52" s="21"/>
      <c r="K52" s="21"/>
      <c r="L52" s="21"/>
      <c r="M52" s="21"/>
      <c r="N52" s="21"/>
      <c r="O52" s="21"/>
      <c r="P52" s="21"/>
      <c r="Q52" s="21" t="s">
        <v>120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2180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2181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149</v>
      </c>
      <c r="C55" s="40" t="s">
        <v>150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2176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2177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151</v>
      </c>
      <c r="C58" s="40" t="s">
        <v>2182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153</v>
      </c>
      <c r="C59" s="40" t="s">
        <v>154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2183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2184</v>
      </c>
      <c r="C61" s="40" t="s">
        <v>2185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2186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2187</v>
      </c>
      <c r="C63" s="40" t="s">
        <v>2188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 t="s">
        <v>120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2189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2190</v>
      </c>
      <c r="C65" s="41" t="s">
        <v>2191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2192</v>
      </c>
      <c r="C66" s="40" t="s">
        <v>2193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2194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2195</v>
      </c>
      <c r="C68" s="40" t="s">
        <v>2196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2197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2198</v>
      </c>
      <c r="C71" s="40" t="s">
        <v>2199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 t="s">
        <v>120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2200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2201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2202</v>
      </c>
      <c r="C74" s="41" t="s">
        <v>2203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2204</v>
      </c>
      <c r="C75" s="40" t="s">
        <v>2205</v>
      </c>
      <c r="D75" s="57" t="s">
        <v>1260</v>
      </c>
      <c r="E75" s="66">
        <v>50</v>
      </c>
      <c r="F75" s="66"/>
      <c r="G75" s="66">
        <f>ROUND(E75*F75,2)</f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2206</v>
      </c>
      <c r="C76" s="41" t="s">
        <v>2207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2208</v>
      </c>
      <c r="C77" s="40" t="s">
        <v>2209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2210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182</v>
      </c>
      <c r="C80" s="40" t="s">
        <v>183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2514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2200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2201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2211</v>
      </c>
      <c r="C83" s="40" t="s">
        <v>2212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120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2213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2214</v>
      </c>
      <c r="C85" s="40" t="s">
        <v>2215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2216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185</v>
      </c>
      <c r="C88" s="40" t="s">
        <v>186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2200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2201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190</v>
      </c>
      <c r="C92" s="40" t="s">
        <v>191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2217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2218</v>
      </c>
      <c r="C94" s="40" t="s">
        <v>2219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2127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200</v>
      </c>
      <c r="C96" s="40" t="s">
        <v>201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2220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206</v>
      </c>
      <c r="C98" s="40" t="s">
        <v>207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2221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2222</v>
      </c>
      <c r="C100" s="40" t="s">
        <v>2223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2224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2225</v>
      </c>
      <c r="C102" s="40" t="s">
        <v>2226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2224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2227</v>
      </c>
      <c r="C104" s="40" t="s">
        <v>2228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2229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2230</v>
      </c>
      <c r="C106" s="40" t="s">
        <v>2231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2232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214</v>
      </c>
      <c r="C108" s="40" t="s">
        <v>215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2233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223</v>
      </c>
      <c r="C110" s="40" t="s">
        <v>224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2234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220</v>
      </c>
      <c r="C112" s="40" t="s">
        <v>221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2234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227</v>
      </c>
      <c r="C114" s="40" t="s">
        <v>228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2235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2236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2237</v>
      </c>
      <c r="C117" s="40" t="s">
        <v>2238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2514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2239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301</v>
      </c>
      <c r="C119" s="40" t="s">
        <v>2240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2514</v>
      </c>
      <c r="I119" s="21"/>
      <c r="J119" s="21"/>
      <c r="K119" s="21"/>
      <c r="L119" s="21"/>
      <c r="M119" s="21"/>
      <c r="N119" s="21"/>
      <c r="O119" s="21"/>
      <c r="P119" s="21"/>
      <c r="Q119" s="21" t="s">
        <v>120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2241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2242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251</v>
      </c>
      <c r="C122" s="40" t="s">
        <v>2243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2244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254</v>
      </c>
      <c r="C124" s="40" t="s">
        <v>2245</v>
      </c>
      <c r="D124" s="57" t="s">
        <v>2246</v>
      </c>
      <c r="E124" s="66">
        <v>14.4</v>
      </c>
      <c r="F124" s="66"/>
      <c r="G124" s="66">
        <f>ROUND(E124*F124,2)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2247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2248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257</v>
      </c>
      <c r="C127" s="40" t="s">
        <v>2249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2127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260</v>
      </c>
      <c r="C129" s="40" t="s">
        <v>2250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2241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265</v>
      </c>
      <c r="C131" s="40" t="s">
        <v>2251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2127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2252</v>
      </c>
      <c r="C133" s="40" t="s">
        <v>2253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2514</v>
      </c>
      <c r="I133" s="21"/>
      <c r="J133" s="21"/>
      <c r="K133" s="21"/>
      <c r="L133" s="21"/>
      <c r="M133" s="21"/>
      <c r="N133" s="21"/>
      <c r="O133" s="21"/>
      <c r="P133" s="21"/>
      <c r="Q133" s="21" t="s">
        <v>120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2176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2177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2254</v>
      </c>
      <c r="C136" s="40" t="s">
        <v>2255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120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2180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2181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279</v>
      </c>
      <c r="C139" s="40" t="s">
        <v>280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2256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281</v>
      </c>
      <c r="C141" s="40" t="s">
        <v>282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2257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2258</v>
      </c>
      <c r="C143" s="40" t="s">
        <v>2259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2260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2261</v>
      </c>
      <c r="C145" s="40" t="s">
        <v>2262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2263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275</v>
      </c>
      <c r="C147" s="40" t="s">
        <v>276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2264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277</v>
      </c>
      <c r="C149" s="40" t="s">
        <v>278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2265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287</v>
      </c>
      <c r="C151" s="40" t="s">
        <v>288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2266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289</v>
      </c>
      <c r="C153" s="40" t="s">
        <v>290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2267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291</v>
      </c>
      <c r="C155" s="40" t="s">
        <v>292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2268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2269</v>
      </c>
      <c r="C157" s="41" t="s">
        <v>2270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327</v>
      </c>
      <c r="C158" s="40" t="s">
        <v>328</v>
      </c>
      <c r="D158" s="57" t="s">
        <v>329</v>
      </c>
      <c r="E158" s="66">
        <v>35.97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2271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330</v>
      </c>
      <c r="C160" s="40" t="s">
        <v>331</v>
      </c>
      <c r="D160" s="57" t="s">
        <v>329</v>
      </c>
      <c r="E160" s="66">
        <v>35.97</v>
      </c>
      <c r="F160" s="66"/>
      <c r="G160" s="66">
        <f>ROUND(E160*F160,2)</f>
        <v>0</v>
      </c>
      <c r="H160" s="135" t="s">
        <v>2514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2271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332</v>
      </c>
      <c r="C162" s="40" t="s">
        <v>333</v>
      </c>
      <c r="D162" s="57" t="s">
        <v>329</v>
      </c>
      <c r="E162" s="66">
        <v>35.97</v>
      </c>
      <c r="F162" s="66"/>
      <c r="G162" s="66">
        <f>ROUND(E162*F162,2)</f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2271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2272</v>
      </c>
      <c r="C164" s="40" t="s">
        <v>2273</v>
      </c>
      <c r="D164" s="57" t="s">
        <v>329</v>
      </c>
      <c r="E164" s="66">
        <v>35.97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2271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334</v>
      </c>
      <c r="C166" s="40" t="s">
        <v>335</v>
      </c>
      <c r="D166" s="57" t="s">
        <v>329</v>
      </c>
      <c r="E166" s="66">
        <v>35.97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2271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336</v>
      </c>
      <c r="C168" s="40" t="s">
        <v>337</v>
      </c>
      <c r="D168" s="57" t="s">
        <v>329</v>
      </c>
      <c r="E168" s="66">
        <v>359.7</v>
      </c>
      <c r="F168" s="66"/>
      <c r="G168" s="66">
        <f>ROUND(E168*F168,2)</f>
        <v>0</v>
      </c>
      <c r="H168" s="135" t="s">
        <v>2514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2274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2275</v>
      </c>
      <c r="C170" s="40" t="s">
        <v>2276</v>
      </c>
      <c r="D170" s="57" t="s">
        <v>329</v>
      </c>
      <c r="E170" s="66">
        <v>35.97</v>
      </c>
      <c r="F170" s="66"/>
      <c r="G170" s="66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2271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2277</v>
      </c>
      <c r="C173" s="40" t="s">
        <v>2278</v>
      </c>
      <c r="D173" s="57" t="s">
        <v>329</v>
      </c>
      <c r="E173" s="66">
        <v>102.5</v>
      </c>
      <c r="F173" s="66"/>
      <c r="G173" s="66">
        <f>ROUND(E173*F173,2)</f>
        <v>0</v>
      </c>
      <c r="H173" s="135" t="s">
        <v>2514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2279</v>
      </c>
      <c r="C174" s="41" t="s">
        <v>2280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2281</v>
      </c>
      <c r="C175" s="40" t="s">
        <v>2282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120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2160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2283</v>
      </c>
      <c r="C177" s="40" t="s">
        <v>2284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2514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2285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2286</v>
      </c>
      <c r="C179" s="40" t="s">
        <v>2287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2514</v>
      </c>
      <c r="I179" s="21"/>
      <c r="J179" s="21"/>
      <c r="K179" s="21"/>
      <c r="L179" s="21"/>
      <c r="M179" s="21"/>
      <c r="N179" s="21"/>
      <c r="O179" s="21"/>
      <c r="P179" s="21"/>
      <c r="Q179" s="21" t="s">
        <v>120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2285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1226</v>
      </c>
      <c r="C181" s="41" t="s">
        <v>1227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2288</v>
      </c>
      <c r="C182" s="40" t="s">
        <v>2289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2514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2200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2201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2290</v>
      </c>
      <c r="C185" s="40" t="s">
        <v>2291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2514</v>
      </c>
      <c r="I185" s="21"/>
      <c r="J185" s="21"/>
      <c r="K185" s="21"/>
      <c r="L185" s="21"/>
      <c r="M185" s="21"/>
      <c r="N185" s="21"/>
      <c r="O185" s="21"/>
      <c r="P185" s="21"/>
      <c r="Q185" s="21" t="s">
        <v>2292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307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2293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2294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310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2295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2296</v>
      </c>
      <c r="C191" s="40" t="s">
        <v>2297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2514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2160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2298</v>
      </c>
      <c r="C193" s="40" t="s">
        <v>2299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2292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2300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2301</v>
      </c>
      <c r="C195" s="41" t="s">
        <v>2302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2303</v>
      </c>
      <c r="C196" s="40" t="s">
        <v>2302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397</v>
      </c>
      <c r="C198" s="40" t="s">
        <v>2304</v>
      </c>
      <c r="D198" s="57" t="s">
        <v>396</v>
      </c>
      <c r="E198" s="66">
        <v>150</v>
      </c>
      <c r="F198" s="66"/>
      <c r="G198" s="66">
        <f>ROUND(E198*F198,2)</f>
        <v>0</v>
      </c>
      <c r="H198" s="135" t="s">
        <v>2514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2305</v>
      </c>
      <c r="C199" s="40" t="s">
        <v>2306</v>
      </c>
      <c r="D199" s="57" t="s">
        <v>396</v>
      </c>
      <c r="E199" s="66">
        <v>250</v>
      </c>
      <c r="F199" s="66"/>
      <c r="G199" s="66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399</v>
      </c>
      <c r="C200" s="40" t="s">
        <v>2307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2200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2201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401</v>
      </c>
      <c r="C203" s="40" t="s">
        <v>2308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2309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33.75" outlineLevel="1" x14ac:dyDescent="0.2">
      <c r="A205" s="324" t="s">
        <v>2518</v>
      </c>
      <c r="B205" s="325" t="s">
        <v>2519</v>
      </c>
      <c r="C205" s="320" t="s">
        <v>2520</v>
      </c>
      <c r="D205" s="326" t="s">
        <v>87</v>
      </c>
      <c r="E205" s="319">
        <v>1.6</v>
      </c>
      <c r="F205" s="319"/>
      <c r="G205" s="319">
        <f>ROUND(E205*F205,2)</f>
        <v>0</v>
      </c>
      <c r="H205" s="327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324"/>
      <c r="B206" s="325"/>
      <c r="C206" s="328" t="s">
        <v>2521</v>
      </c>
      <c r="D206" s="329"/>
      <c r="E206" s="322">
        <v>1.6</v>
      </c>
      <c r="F206" s="319"/>
      <c r="G206" s="319"/>
      <c r="H206" s="3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324" t="s">
        <v>2522</v>
      </c>
      <c r="B207" s="325" t="s">
        <v>357</v>
      </c>
      <c r="C207" s="320" t="s">
        <v>2523</v>
      </c>
      <c r="D207" s="326" t="s">
        <v>69</v>
      </c>
      <c r="E207" s="319">
        <v>1</v>
      </c>
      <c r="F207" s="319"/>
      <c r="G207" s="319">
        <f>ROUND(E207*F207,2)</f>
        <v>0</v>
      </c>
      <c r="H207" s="327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2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2.5" outlineLevel="1" x14ac:dyDescent="0.2">
      <c r="A209" s="22">
        <v>83</v>
      </c>
      <c r="B209" s="26" t="s">
        <v>2310</v>
      </c>
      <c r="C209" s="320" t="s">
        <v>2524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2514</v>
      </c>
      <c r="I209" s="21"/>
      <c r="J209" s="21"/>
      <c r="K209" s="21"/>
      <c r="L209" s="21"/>
      <c r="M209" s="21"/>
      <c r="N209" s="21"/>
      <c r="O209" s="21"/>
      <c r="P209" s="21"/>
      <c r="Q209" s="21" t="s">
        <v>120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2201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2311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2">
      <c r="A212" s="23" t="s">
        <v>65</v>
      </c>
      <c r="B212" s="27" t="s">
        <v>1454</v>
      </c>
      <c r="C212" s="41" t="s">
        <v>1455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2">
      <c r="A213" s="22">
        <v>84</v>
      </c>
      <c r="B213" s="26" t="s">
        <v>2312</v>
      </c>
      <c r="C213" s="40" t="s">
        <v>2313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2200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>
        <v>85</v>
      </c>
      <c r="B215" s="26" t="s">
        <v>2314</v>
      </c>
      <c r="C215" s="40" t="s">
        <v>2315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2514</v>
      </c>
      <c r="I215" s="21"/>
      <c r="J215" s="21"/>
      <c r="K215" s="21"/>
      <c r="L215" s="21"/>
      <c r="M215" s="21"/>
      <c r="N215" s="21"/>
      <c r="O215" s="21"/>
      <c r="P215" s="21"/>
      <c r="Q215" s="21" t="s">
        <v>120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2316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2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2">
      <c r="A218" s="22">
        <v>86</v>
      </c>
      <c r="B218" s="26" t="s">
        <v>2317</v>
      </c>
      <c r="C218" s="40" t="s">
        <v>2318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2514</v>
      </c>
      <c r="I218" s="21"/>
      <c r="J218" s="21"/>
      <c r="K218" s="21"/>
      <c r="L218" s="21"/>
      <c r="M218" s="21"/>
      <c r="N218" s="21"/>
      <c r="O218" s="21"/>
      <c r="P218" s="21"/>
      <c r="Q218" s="21" t="s">
        <v>120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2">
      <c r="A219" s="23" t="s">
        <v>65</v>
      </c>
      <c r="B219" s="27" t="s">
        <v>2319</v>
      </c>
      <c r="C219" s="41" t="s">
        <v>2320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2">
      <c r="A220" s="22">
        <v>87</v>
      </c>
      <c r="B220" s="26" t="s">
        <v>2321</v>
      </c>
      <c r="C220" s="40" t="s">
        <v>2322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2">
      <c r="A221" s="23" t="s">
        <v>65</v>
      </c>
      <c r="B221" s="27" t="s">
        <v>2323</v>
      </c>
      <c r="C221" s="41" t="s">
        <v>2324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2">
      <c r="A222" s="22">
        <v>88</v>
      </c>
      <c r="B222" s="26" t="s">
        <v>2325</v>
      </c>
      <c r="C222" s="40" t="s">
        <v>2326</v>
      </c>
      <c r="D222" s="57" t="s">
        <v>396</v>
      </c>
      <c r="E222" s="66">
        <v>615.10624999999993</v>
      </c>
      <c r="F222" s="66"/>
      <c r="G222" s="66">
        <f>ROUND(E222*F222,2)</f>
        <v>0</v>
      </c>
      <c r="H222" s="135" t="s">
        <v>2513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3" t="s">
        <v>307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4" t="s">
        <v>2293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4" t="s">
        <v>2294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4" t="s">
        <v>2327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3" t="s">
        <v>310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2328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89</v>
      </c>
      <c r="B229" s="26" t="s">
        <v>2329</v>
      </c>
      <c r="C229" s="40" t="s">
        <v>2330</v>
      </c>
      <c r="D229" s="57" t="s">
        <v>396</v>
      </c>
      <c r="E229" s="66">
        <v>8634.6906130000007</v>
      </c>
      <c r="F229" s="66"/>
      <c r="G229" s="66">
        <f>ROUND(E229*F229,2)</f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2331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3" t="s">
        <v>307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2332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4" t="s">
        <v>2333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4" t="s">
        <v>2334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4" t="s">
        <v>2335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3" t="s">
        <v>310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2336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2337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35">
        <v>90</v>
      </c>
      <c r="B239" s="36" t="s">
        <v>2338</v>
      </c>
      <c r="C239" s="45" t="s">
        <v>2339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2">
      <c r="B240" s="3" t="s">
        <v>345</v>
      </c>
      <c r="C240" s="46" t="s">
        <v>345</v>
      </c>
      <c r="D240" s="5"/>
      <c r="E240" s="52"/>
      <c r="F240" s="2"/>
      <c r="G240" s="2"/>
      <c r="O240" s="65">
        <v>15</v>
      </c>
      <c r="P240" s="65">
        <v>21</v>
      </c>
    </row>
    <row r="241" spans="1:17" x14ac:dyDescent="0.2">
      <c r="A241" s="178"/>
      <c r="B241" s="179" t="s">
        <v>6</v>
      </c>
      <c r="C241" s="180" t="s">
        <v>345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461</v>
      </c>
    </row>
    <row r="243" spans="1:17" x14ac:dyDescent="0.2">
      <c r="B243" s="323"/>
      <c r="C243" s="9" t="s">
        <v>2517</v>
      </c>
    </row>
    <row r="244" spans="1:17" x14ac:dyDescent="0.2">
      <c r="B244" s="448"/>
      <c r="C244" s="9" t="s">
        <v>2608</v>
      </c>
    </row>
    <row r="1048576" spans="3:3" x14ac:dyDescent="0.2">
      <c r="C1048576" s="9" t="s">
        <v>2517</v>
      </c>
    </row>
  </sheetData>
  <sheetProtection algorithmName="SHA-512" hashValue="8VqSrW37Kfa6Qd2WlnHfZ/nv/FWq6jQ5SkZ5IxyxenCLGAz7t/Ha1sibc3f5YkxIfy4qQzrVlAzIrHokBb7kIg==" saltValue="AR8g+Kytb9G4lXv4Ptgsvg==" spinCount="100000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A86-5DD7-40AF-BFBE-E5D899029DDE}">
  <sheetPr>
    <outlinePr summaryBelow="0"/>
  </sheetPr>
  <dimension ref="A1:AT61"/>
  <sheetViews>
    <sheetView showZeros="0" view="pageBreakPreview" zoomScale="130" zoomScaleNormal="100" zoomScaleSheetLayoutView="130" workbookViewId="0">
      <selection activeCell="G12" sqref="G12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354"/>
      <c r="C3" s="399" t="s">
        <v>2600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354"/>
      <c r="C4" s="402" t="s">
        <v>467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23" t="s">
        <v>65</v>
      </c>
      <c r="B8" s="27" t="s">
        <v>479</v>
      </c>
      <c r="C8" s="41" t="s">
        <v>480</v>
      </c>
      <c r="D8" s="58"/>
      <c r="E8" s="67"/>
      <c r="F8" s="67"/>
      <c r="G8" s="67">
        <f>SUM(G9:G59)</f>
        <v>0</v>
      </c>
      <c r="H8" s="136"/>
      <c r="I8" s="21"/>
      <c r="Q8" s="65" t="s">
        <v>66</v>
      </c>
    </row>
    <row r="9" spans="1:46" outlineLevel="1" x14ac:dyDescent="0.2">
      <c r="A9" s="355">
        <v>1</v>
      </c>
      <c r="B9" s="356" t="s">
        <v>481</v>
      </c>
      <c r="C9" s="357" t="s">
        <v>485</v>
      </c>
      <c r="D9" s="357" t="s">
        <v>2568</v>
      </c>
      <c r="E9" s="358">
        <v>1</v>
      </c>
      <c r="F9" s="366">
        <v>0</v>
      </c>
      <c r="G9" s="368">
        <f>F9*E9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355">
        <v>2</v>
      </c>
      <c r="B10" s="356" t="s">
        <v>487</v>
      </c>
      <c r="C10" s="357" t="s">
        <v>488</v>
      </c>
      <c r="D10" s="357" t="s">
        <v>2568</v>
      </c>
      <c r="E10" s="358">
        <v>2</v>
      </c>
      <c r="F10" s="366"/>
      <c r="G10" s="368">
        <f>F10*E10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355">
        <v>3</v>
      </c>
      <c r="B11" s="356" t="s">
        <v>2569</v>
      </c>
      <c r="C11" s="357" t="s">
        <v>2570</v>
      </c>
      <c r="D11" s="357" t="s">
        <v>2568</v>
      </c>
      <c r="E11" s="358">
        <v>6</v>
      </c>
      <c r="F11" s="366"/>
      <c r="G11" s="368">
        <f>F11*E11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355">
        <v>4</v>
      </c>
      <c r="B12" s="356" t="s">
        <v>648</v>
      </c>
      <c r="C12" s="357" t="s">
        <v>649</v>
      </c>
      <c r="D12" s="357" t="s">
        <v>83</v>
      </c>
      <c r="E12" s="358">
        <v>28</v>
      </c>
      <c r="F12" s="366"/>
      <c r="G12" s="368">
        <f>F12*E12</f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355"/>
      <c r="B13" s="356"/>
      <c r="C13" s="357" t="s">
        <v>2571</v>
      </c>
      <c r="D13" s="357"/>
      <c r="E13" s="358"/>
      <c r="F13" s="366"/>
      <c r="G13" s="368"/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355"/>
      <c r="B14" s="356"/>
      <c r="C14" s="357" t="s">
        <v>494</v>
      </c>
      <c r="D14" s="357"/>
      <c r="E14" s="358"/>
      <c r="F14" s="366"/>
      <c r="G14" s="368"/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355"/>
      <c r="B15" s="356"/>
      <c r="C15" s="357" t="s">
        <v>495</v>
      </c>
      <c r="D15" s="357"/>
      <c r="E15" s="358"/>
      <c r="F15" s="366"/>
      <c r="G15" s="368"/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355">
        <v>5</v>
      </c>
      <c r="B16" s="356" t="s">
        <v>496</v>
      </c>
      <c r="C16" s="357" t="s">
        <v>497</v>
      </c>
      <c r="D16" s="357" t="s">
        <v>83</v>
      </c>
      <c r="E16" s="358">
        <v>10</v>
      </c>
      <c r="F16" s="366"/>
      <c r="G16" s="368">
        <f>F16*E16</f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355">
        <v>6</v>
      </c>
      <c r="B17" s="356"/>
      <c r="C17" s="357" t="s">
        <v>498</v>
      </c>
      <c r="D17" s="357" t="s">
        <v>2568</v>
      </c>
      <c r="E17" s="358">
        <v>7</v>
      </c>
      <c r="F17" s="366"/>
      <c r="G17" s="368">
        <f>F17*E17</f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355">
        <v>7</v>
      </c>
      <c r="B18" s="356"/>
      <c r="C18" s="357" t="s">
        <v>499</v>
      </c>
      <c r="D18" s="357" t="s">
        <v>2568</v>
      </c>
      <c r="E18" s="358">
        <v>10</v>
      </c>
      <c r="F18" s="366"/>
      <c r="G18" s="368">
        <f>F18*E18</f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355">
        <v>8</v>
      </c>
      <c r="B19" s="356"/>
      <c r="C19" s="357" t="s">
        <v>2572</v>
      </c>
      <c r="D19" s="357" t="s">
        <v>2568</v>
      </c>
      <c r="E19" s="358">
        <v>14</v>
      </c>
      <c r="F19" s="366"/>
      <c r="G19" s="368">
        <f>F19*E19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355"/>
      <c r="B20" s="356"/>
      <c r="C20" s="357" t="s">
        <v>2573</v>
      </c>
      <c r="D20" s="357" t="s">
        <v>345</v>
      </c>
      <c r="E20" s="358"/>
      <c r="F20" s="366"/>
      <c r="G20" s="368"/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355">
        <v>9</v>
      </c>
      <c r="B21" s="356" t="s">
        <v>517</v>
      </c>
      <c r="C21" s="357" t="s">
        <v>518</v>
      </c>
      <c r="D21" s="357" t="s">
        <v>2568</v>
      </c>
      <c r="E21" s="358">
        <v>1</v>
      </c>
      <c r="F21" s="366"/>
      <c r="G21" s="368">
        <f>F21*E21</f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355">
        <v>10</v>
      </c>
      <c r="B22" s="356"/>
      <c r="C22" s="357" t="s">
        <v>2574</v>
      </c>
      <c r="D22" s="357" t="s">
        <v>2568</v>
      </c>
      <c r="E22" s="358">
        <v>1</v>
      </c>
      <c r="F22" s="366"/>
      <c r="G22" s="368">
        <f>F22*E22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355">
        <v>11</v>
      </c>
      <c r="B23" s="356"/>
      <c r="C23" s="357" t="s">
        <v>532</v>
      </c>
      <c r="D23" s="357" t="s">
        <v>2568</v>
      </c>
      <c r="E23" s="358">
        <v>1</v>
      </c>
      <c r="F23" s="366"/>
      <c r="G23" s="368">
        <f>F23*E23</f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355"/>
      <c r="B24" s="356"/>
      <c r="C24" s="357" t="s">
        <v>2575</v>
      </c>
      <c r="D24" s="357"/>
      <c r="E24" s="358"/>
      <c r="F24" s="366"/>
      <c r="G24" s="368"/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355">
        <v>12</v>
      </c>
      <c r="B25" s="356" t="s">
        <v>517</v>
      </c>
      <c r="C25" s="357" t="s">
        <v>2576</v>
      </c>
      <c r="D25" s="357" t="s">
        <v>2568</v>
      </c>
      <c r="E25" s="358">
        <v>1</v>
      </c>
      <c r="F25" s="366"/>
      <c r="G25" s="368">
        <f>F25*E25</f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5">
        <v>13</v>
      </c>
      <c r="B26" s="356" t="s">
        <v>2577</v>
      </c>
      <c r="C26" s="357" t="s">
        <v>2578</v>
      </c>
      <c r="D26" s="357" t="s">
        <v>2568</v>
      </c>
      <c r="E26" s="358">
        <v>3</v>
      </c>
      <c r="F26" s="366"/>
      <c r="G26" s="368">
        <f>F26*E26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355"/>
      <c r="B27" s="356"/>
      <c r="C27" s="357" t="s">
        <v>580</v>
      </c>
      <c r="D27" s="359"/>
      <c r="E27" s="360"/>
      <c r="F27" s="366"/>
      <c r="G27" s="368"/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355">
        <v>14</v>
      </c>
      <c r="B28" s="356" t="s">
        <v>581</v>
      </c>
      <c r="C28" s="357" t="s">
        <v>582</v>
      </c>
      <c r="D28" s="357" t="s">
        <v>83</v>
      </c>
      <c r="E28" s="358">
        <v>95</v>
      </c>
      <c r="F28" s="366"/>
      <c r="G28" s="368">
        <f>F28*E28</f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355">
        <v>15</v>
      </c>
      <c r="B29" s="356" t="s">
        <v>581</v>
      </c>
      <c r="C29" s="357" t="s">
        <v>583</v>
      </c>
      <c r="D29" s="357" t="s">
        <v>83</v>
      </c>
      <c r="E29" s="358">
        <v>60</v>
      </c>
      <c r="F29" s="366"/>
      <c r="G29" s="368">
        <f>F29*E29</f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355">
        <v>16</v>
      </c>
      <c r="B30" s="356" t="s">
        <v>567</v>
      </c>
      <c r="C30" s="357" t="s">
        <v>584</v>
      </c>
      <c r="D30" s="357" t="s">
        <v>83</v>
      </c>
      <c r="E30" s="358">
        <v>3</v>
      </c>
      <c r="F30" s="366"/>
      <c r="G30" s="368">
        <f>F30*E30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355">
        <v>17</v>
      </c>
      <c r="B31" s="356" t="s">
        <v>2579</v>
      </c>
      <c r="C31" s="357" t="s">
        <v>2580</v>
      </c>
      <c r="D31" s="357" t="s">
        <v>83</v>
      </c>
      <c r="E31" s="358">
        <v>85</v>
      </c>
      <c r="F31" s="366"/>
      <c r="G31" s="368">
        <f>F31*E31</f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355"/>
      <c r="B32" s="356"/>
      <c r="C32" s="357" t="s">
        <v>600</v>
      </c>
      <c r="D32" s="357"/>
      <c r="E32" s="358"/>
      <c r="F32" s="366"/>
      <c r="G32" s="368"/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361">
        <v>18</v>
      </c>
      <c r="B33" s="356" t="s">
        <v>2581</v>
      </c>
      <c r="C33" s="357" t="s">
        <v>2582</v>
      </c>
      <c r="D33" s="357" t="s">
        <v>2568</v>
      </c>
      <c r="E33" s="358">
        <v>7</v>
      </c>
      <c r="F33" s="366"/>
      <c r="G33" s="368">
        <f>F33*E33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361">
        <v>19</v>
      </c>
      <c r="B34" s="356"/>
      <c r="C34" s="357" t="s">
        <v>614</v>
      </c>
      <c r="D34" s="357" t="s">
        <v>2568</v>
      </c>
      <c r="E34" s="358">
        <v>7</v>
      </c>
      <c r="F34" s="366"/>
      <c r="G34" s="368">
        <f>F34*E34</f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361"/>
      <c r="B35" s="356"/>
      <c r="C35" s="357" t="s">
        <v>615</v>
      </c>
      <c r="D35" s="357"/>
      <c r="E35" s="358"/>
      <c r="F35" s="366"/>
      <c r="G35" s="368"/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361">
        <v>20</v>
      </c>
      <c r="B36" s="356" t="s">
        <v>616</v>
      </c>
      <c r="C36" s="357" t="s">
        <v>617</v>
      </c>
      <c r="D36" s="357" t="s">
        <v>87</v>
      </c>
      <c r="E36" s="358">
        <v>0.2</v>
      </c>
      <c r="F36" s="366"/>
      <c r="G36" s="368">
        <f>F36*E36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361">
        <v>21</v>
      </c>
      <c r="B37" s="356" t="s">
        <v>618</v>
      </c>
      <c r="C37" s="357" t="s">
        <v>619</v>
      </c>
      <c r="D37" s="357" t="s">
        <v>87</v>
      </c>
      <c r="E37" s="358">
        <v>0.1</v>
      </c>
      <c r="F37" s="366"/>
      <c r="G37" s="368">
        <f>F37*E37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355"/>
      <c r="B38" s="356"/>
      <c r="C38" s="357" t="s">
        <v>629</v>
      </c>
      <c r="D38" s="357" t="s">
        <v>345</v>
      </c>
      <c r="E38" s="358"/>
      <c r="F38" s="366"/>
      <c r="G38" s="368"/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355">
        <v>22</v>
      </c>
      <c r="B39" s="356" t="s">
        <v>630</v>
      </c>
      <c r="C39" s="357" t="s">
        <v>631</v>
      </c>
      <c r="D39" s="357" t="s">
        <v>2568</v>
      </c>
      <c r="E39" s="358">
        <v>5</v>
      </c>
      <c r="F39" s="366"/>
      <c r="G39" s="368">
        <f>F39*E39</f>
        <v>0</v>
      </c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355"/>
      <c r="B40" s="356"/>
      <c r="C40" s="357" t="s">
        <v>636</v>
      </c>
      <c r="D40" s="357"/>
      <c r="E40" s="358"/>
      <c r="F40" s="366"/>
      <c r="G40" s="368"/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355">
        <v>23</v>
      </c>
      <c r="B41" s="356" t="s">
        <v>637</v>
      </c>
      <c r="C41" s="357" t="s">
        <v>2583</v>
      </c>
      <c r="D41" s="357" t="s">
        <v>2568</v>
      </c>
      <c r="E41" s="358">
        <v>3</v>
      </c>
      <c r="F41" s="366"/>
      <c r="G41" s="368">
        <f>F41*E41</f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355"/>
      <c r="B42" s="356"/>
      <c r="C42" s="357" t="s">
        <v>2584</v>
      </c>
      <c r="D42" s="357"/>
      <c r="E42" s="358"/>
      <c r="F42" s="366"/>
      <c r="G42" s="368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355">
        <v>24</v>
      </c>
      <c r="B43" s="362" t="s">
        <v>2585</v>
      </c>
      <c r="C43" s="362" t="s">
        <v>2586</v>
      </c>
      <c r="D43" s="362" t="s">
        <v>83</v>
      </c>
      <c r="E43" s="363">
        <v>15</v>
      </c>
      <c r="F43" s="366">
        <v>0</v>
      </c>
      <c r="G43" s="368">
        <f t="shared" ref="G43:G50" si="0">F43*E43</f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355">
        <v>25</v>
      </c>
      <c r="B44" s="362" t="s">
        <v>2587</v>
      </c>
      <c r="C44" s="362" t="s">
        <v>2588</v>
      </c>
      <c r="D44" s="362" t="s">
        <v>83</v>
      </c>
      <c r="E44" s="363">
        <v>5</v>
      </c>
      <c r="F44" s="366"/>
      <c r="G44" s="368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355">
        <v>26</v>
      </c>
      <c r="B45" s="362" t="s">
        <v>2589</v>
      </c>
      <c r="C45" s="362" t="s">
        <v>2590</v>
      </c>
      <c r="D45" s="362" t="s">
        <v>2568</v>
      </c>
      <c r="E45" s="363">
        <v>2</v>
      </c>
      <c r="F45" s="366"/>
      <c r="G45" s="368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355">
        <v>27</v>
      </c>
      <c r="B46" s="362" t="s">
        <v>2589</v>
      </c>
      <c r="C46" s="362" t="s">
        <v>2591</v>
      </c>
      <c r="D46" s="362" t="s">
        <v>2568</v>
      </c>
      <c r="E46" s="363">
        <v>2</v>
      </c>
      <c r="F46" s="366"/>
      <c r="G46" s="368">
        <f t="shared" si="0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355">
        <v>28</v>
      </c>
      <c r="B47" s="356" t="s">
        <v>2592</v>
      </c>
      <c r="C47" s="356" t="s">
        <v>2593</v>
      </c>
      <c r="D47" s="356" t="s">
        <v>83</v>
      </c>
      <c r="E47" s="364">
        <v>5</v>
      </c>
      <c r="F47" s="366"/>
      <c r="G47" s="368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355">
        <v>29</v>
      </c>
      <c r="B48" s="356" t="s">
        <v>2589</v>
      </c>
      <c r="C48" s="356" t="s">
        <v>2594</v>
      </c>
      <c r="D48" s="356" t="s">
        <v>2568</v>
      </c>
      <c r="E48" s="364">
        <v>16</v>
      </c>
      <c r="F48" s="366"/>
      <c r="G48" s="368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355">
        <v>30</v>
      </c>
      <c r="B49" s="356" t="s">
        <v>2589</v>
      </c>
      <c r="C49" s="356" t="s">
        <v>2595</v>
      </c>
      <c r="D49" s="356" t="s">
        <v>2568</v>
      </c>
      <c r="E49" s="364">
        <v>1</v>
      </c>
      <c r="F49" s="366"/>
      <c r="G49" s="368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355">
        <v>31</v>
      </c>
      <c r="B50" s="356"/>
      <c r="C50" s="356" t="s">
        <v>2596</v>
      </c>
      <c r="D50" s="356" t="s">
        <v>2568</v>
      </c>
      <c r="E50" s="364">
        <v>4</v>
      </c>
      <c r="F50" s="366"/>
      <c r="G50" s="368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355"/>
      <c r="B51" s="356"/>
      <c r="C51" s="356" t="s">
        <v>673</v>
      </c>
      <c r="D51" s="357"/>
      <c r="E51" s="358"/>
      <c r="F51" s="366"/>
      <c r="G51" s="368"/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355">
        <v>32</v>
      </c>
      <c r="B52" s="356"/>
      <c r="C52" s="357" t="s">
        <v>675</v>
      </c>
      <c r="D52" s="357" t="s">
        <v>189</v>
      </c>
      <c r="E52" s="358">
        <v>2</v>
      </c>
      <c r="F52" s="366"/>
      <c r="G52" s="368">
        <f>F52*E52</f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5">
        <v>33</v>
      </c>
      <c r="B53" s="356"/>
      <c r="C53" s="357" t="s">
        <v>2597</v>
      </c>
      <c r="D53" s="357" t="s">
        <v>189</v>
      </c>
      <c r="E53" s="358">
        <v>3</v>
      </c>
      <c r="F53" s="366"/>
      <c r="G53" s="368">
        <f>F53*E53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355">
        <v>34</v>
      </c>
      <c r="B54" s="356"/>
      <c r="C54" s="357" t="s">
        <v>2598</v>
      </c>
      <c r="D54" s="357" t="s">
        <v>189</v>
      </c>
      <c r="E54" s="358">
        <v>3</v>
      </c>
      <c r="F54" s="366"/>
      <c r="G54" s="368">
        <f>F54*E54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355">
        <v>35</v>
      </c>
      <c r="B55" s="356"/>
      <c r="C55" s="357" t="s">
        <v>2599</v>
      </c>
      <c r="D55" s="357" t="s">
        <v>189</v>
      </c>
      <c r="E55" s="358">
        <v>3</v>
      </c>
      <c r="F55" s="366"/>
      <c r="G55" s="368">
        <f>F55*E55</f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355"/>
      <c r="B56" s="356"/>
      <c r="C56" s="357" t="s">
        <v>685</v>
      </c>
      <c r="D56" s="357" t="s">
        <v>345</v>
      </c>
      <c r="E56" s="358"/>
      <c r="F56" s="366"/>
      <c r="G56" s="368"/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355">
        <v>36</v>
      </c>
      <c r="B57" s="356" t="s">
        <v>345</v>
      </c>
      <c r="C57" s="357" t="s">
        <v>686</v>
      </c>
      <c r="D57" s="357" t="s">
        <v>189</v>
      </c>
      <c r="E57" s="358">
        <v>6</v>
      </c>
      <c r="F57" s="366"/>
      <c r="G57" s="368">
        <f>F57*E57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355">
        <v>37</v>
      </c>
      <c r="B58" s="356" t="s">
        <v>345</v>
      </c>
      <c r="C58" s="357" t="s">
        <v>687</v>
      </c>
      <c r="D58" s="357" t="s">
        <v>189</v>
      </c>
      <c r="E58" s="358">
        <v>5</v>
      </c>
      <c r="F58" s="366"/>
      <c r="G58" s="368">
        <f>F58*E58</f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365"/>
      <c r="B59" s="356"/>
      <c r="C59" s="357"/>
      <c r="D59" s="357" t="s">
        <v>345</v>
      </c>
      <c r="E59" s="358"/>
      <c r="F59" s="366"/>
      <c r="G59" s="368"/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71"/>
      <c r="B60" s="72"/>
      <c r="C60" s="73"/>
      <c r="D60" s="74"/>
      <c r="E60" s="75"/>
      <c r="F60" s="367"/>
      <c r="G60" s="368"/>
      <c r="H60" s="16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x14ac:dyDescent="0.2">
      <c r="A61" s="37"/>
      <c r="B61" s="64" t="s">
        <v>6</v>
      </c>
      <c r="C61" s="47" t="s">
        <v>345</v>
      </c>
      <c r="D61" s="62"/>
      <c r="E61" s="53"/>
      <c r="F61" s="38"/>
      <c r="G61" s="39">
        <f>G8</f>
        <v>0</v>
      </c>
      <c r="O61" s="65" t="e">
        <f>SUMIF(#REF!,#REF!,G7:G59)</f>
        <v>#REF!</v>
      </c>
      <c r="P61" s="65" t="e">
        <f>SUMIF(#REF!,#REF!,G7:G59)</f>
        <v>#REF!</v>
      </c>
      <c r="Q61" s="65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topLeftCell="C1" zoomScale="160" zoomScaleNormal="100" zoomScaleSheetLayoutView="160" workbookViewId="0">
      <selection activeCell="J37" sqref="J37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2474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/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2511</v>
      </c>
      <c r="C8" s="33" t="s">
        <v>2512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2475</v>
      </c>
      <c r="C9" s="40" t="s">
        <v>2504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2476</v>
      </c>
      <c r="C10" s="40" t="s">
        <v>2477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2478</v>
      </c>
      <c r="C11" s="40" t="s">
        <v>2479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2480</v>
      </c>
      <c r="C12" s="40" t="s">
        <v>2481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2482</v>
      </c>
      <c r="C13" s="40" t="s">
        <v>2483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2484</v>
      </c>
      <c r="C14" s="40" t="s">
        <v>2485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2486</v>
      </c>
      <c r="C15" s="40" t="s">
        <v>2487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2488</v>
      </c>
      <c r="C16" s="40" t="s">
        <v>2489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2490</v>
      </c>
      <c r="C17" s="40" t="s">
        <v>2491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2492</v>
      </c>
      <c r="C18" s="40" t="s">
        <v>2493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2494</v>
      </c>
      <c r="C19" s="40" t="s">
        <v>2505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2495</v>
      </c>
      <c r="C20" s="40" t="s">
        <v>2506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2496</v>
      </c>
      <c r="C21" s="40" t="s">
        <v>2507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2497</v>
      </c>
      <c r="C22" s="40" t="s">
        <v>2498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2499</v>
      </c>
      <c r="C23" s="40" t="s">
        <v>2500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2501</v>
      </c>
      <c r="C24" s="40" t="s">
        <v>2508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2502</v>
      </c>
      <c r="C25" s="40" t="s">
        <v>2509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2503</v>
      </c>
      <c r="C26" s="45" t="s">
        <v>2510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345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98" t="s">
        <v>2516</v>
      </c>
      <c r="B1" s="398"/>
      <c r="C1" s="398"/>
      <c r="D1" s="398"/>
      <c r="E1" s="398"/>
      <c r="F1" s="398"/>
      <c r="G1" s="398"/>
    </row>
    <row r="2" spans="1:12" ht="24.95" customHeight="1" thickTop="1" x14ac:dyDescent="0.2">
      <c r="A2" s="223" t="s">
        <v>52</v>
      </c>
      <c r="B2" s="224"/>
      <c r="C2" s="424" t="s">
        <v>463</v>
      </c>
      <c r="D2" s="425"/>
      <c r="E2" s="425"/>
      <c r="F2" s="425"/>
      <c r="G2" s="426"/>
    </row>
    <row r="3" spans="1:12" ht="24.95" customHeight="1" x14ac:dyDescent="0.2">
      <c r="A3" s="225" t="s">
        <v>2</v>
      </c>
      <c r="B3" s="226"/>
      <c r="C3" s="427" t="s">
        <v>2473</v>
      </c>
      <c r="D3" s="428"/>
      <c r="E3" s="428"/>
      <c r="F3" s="428"/>
      <c r="G3" s="429"/>
    </row>
    <row r="4" spans="1:12" ht="24.95" customHeight="1" thickBot="1" x14ac:dyDescent="0.25">
      <c r="A4" s="227" t="s">
        <v>3</v>
      </c>
      <c r="B4" s="228"/>
      <c r="C4" s="430" t="s">
        <v>460</v>
      </c>
      <c r="D4" s="431"/>
      <c r="E4" s="431"/>
      <c r="F4" s="431"/>
      <c r="G4" s="432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2376</v>
      </c>
      <c r="G6" s="239" t="s">
        <v>2377</v>
      </c>
      <c r="H6" s="296" t="s">
        <v>1784</v>
      </c>
    </row>
    <row r="7" spans="1:12" x14ac:dyDescent="0.2">
      <c r="A7" s="240"/>
      <c r="B7" s="241" t="s">
        <v>2378</v>
      </c>
      <c r="C7" s="433" t="s">
        <v>2379</v>
      </c>
      <c r="D7" s="434"/>
      <c r="E7" s="435"/>
      <c r="F7" s="436"/>
      <c r="G7" s="437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418" t="s">
        <v>2380</v>
      </c>
      <c r="C9" s="419"/>
      <c r="D9" s="419"/>
      <c r="E9" s="419"/>
      <c r="F9" s="419"/>
      <c r="G9" s="420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2381</v>
      </c>
      <c r="C10" s="251" t="s">
        <v>2382</v>
      </c>
      <c r="D10" s="252" t="s">
        <v>1782</v>
      </c>
      <c r="E10" s="253">
        <v>1</v>
      </c>
      <c r="F10" s="316"/>
      <c r="G10" s="254">
        <f>E10*F10</f>
        <v>0</v>
      </c>
      <c r="H10" s="299" t="s">
        <v>2514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2383</v>
      </c>
      <c r="C11" s="251" t="s">
        <v>2384</v>
      </c>
      <c r="D11" s="252" t="s">
        <v>1782</v>
      </c>
      <c r="E11" s="253">
        <v>1</v>
      </c>
      <c r="F11" s="316"/>
      <c r="G11" s="254">
        <f>E11*F11</f>
        <v>0</v>
      </c>
      <c r="H11" s="299" t="s">
        <v>2514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2381</v>
      </c>
      <c r="C12" s="251" t="s">
        <v>2385</v>
      </c>
      <c r="D12" s="252" t="s">
        <v>1782</v>
      </c>
      <c r="E12" s="253">
        <v>1</v>
      </c>
      <c r="F12" s="316"/>
      <c r="G12" s="254">
        <f>E12*F12</f>
        <v>0</v>
      </c>
      <c r="H12" s="299" t="s">
        <v>2514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2386</v>
      </c>
      <c r="C13" s="251" t="s">
        <v>2387</v>
      </c>
      <c r="D13" s="252" t="s">
        <v>1782</v>
      </c>
      <c r="E13" s="253">
        <v>1</v>
      </c>
      <c r="F13" s="316"/>
      <c r="G13" s="254">
        <f>E13*F13</f>
        <v>0</v>
      </c>
      <c r="H13" s="299" t="s">
        <v>2514</v>
      </c>
      <c r="I13" s="21"/>
      <c r="J13" s="21"/>
      <c r="K13" s="21"/>
      <c r="L13" s="21"/>
    </row>
    <row r="14" spans="1:12" x14ac:dyDescent="0.2">
      <c r="A14" s="249"/>
      <c r="B14" s="410" t="s">
        <v>1783</v>
      </c>
      <c r="C14" s="411"/>
      <c r="D14" s="411"/>
      <c r="E14" s="411"/>
      <c r="F14" s="411"/>
      <c r="G14" s="412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2388</v>
      </c>
      <c r="C15" s="251" t="s">
        <v>2389</v>
      </c>
      <c r="D15" s="252" t="s">
        <v>1782</v>
      </c>
      <c r="E15" s="253">
        <v>1</v>
      </c>
      <c r="F15" s="316"/>
      <c r="G15" s="254">
        <f>E15*F15</f>
        <v>0</v>
      </c>
      <c r="H15" s="299" t="s">
        <v>2514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2390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2391</v>
      </c>
      <c r="C17" s="251" t="s">
        <v>2392</v>
      </c>
      <c r="D17" s="252" t="s">
        <v>1782</v>
      </c>
      <c r="E17" s="253">
        <v>1</v>
      </c>
      <c r="F17" s="316"/>
      <c r="G17" s="254">
        <f>E17*F17</f>
        <v>0</v>
      </c>
      <c r="H17" s="299" t="s">
        <v>2514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2393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2394</v>
      </c>
      <c r="C19" s="251" t="s">
        <v>2395</v>
      </c>
      <c r="D19" s="252" t="s">
        <v>1782</v>
      </c>
      <c r="E19" s="253">
        <v>1</v>
      </c>
      <c r="F19" s="316"/>
      <c r="G19" s="254">
        <f>E19*F19</f>
        <v>0</v>
      </c>
      <c r="H19" s="299" t="s">
        <v>2514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2396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410" t="s">
        <v>2397</v>
      </c>
      <c r="C21" s="413"/>
      <c r="D21" s="414"/>
      <c r="E21" s="415"/>
      <c r="F21" s="416"/>
      <c r="G21" s="417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2398</v>
      </c>
      <c r="C22" s="251" t="s">
        <v>2399</v>
      </c>
      <c r="D22" s="252" t="s">
        <v>1782</v>
      </c>
      <c r="E22" s="253">
        <v>1</v>
      </c>
      <c r="F22" s="316"/>
      <c r="G22" s="254">
        <f>E22*F22</f>
        <v>0</v>
      </c>
      <c r="H22" s="299" t="s">
        <v>2514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2400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418" t="s">
        <v>2380</v>
      </c>
      <c r="C25" s="419"/>
      <c r="D25" s="419"/>
      <c r="E25" s="419"/>
      <c r="F25" s="419"/>
      <c r="G25" s="420"/>
      <c r="H25" s="298"/>
      <c r="I25" s="21"/>
      <c r="J25" s="21"/>
      <c r="K25" s="21"/>
      <c r="L25" s="21"/>
    </row>
    <row r="26" spans="1:12" ht="12.75" customHeight="1" x14ac:dyDescent="0.2">
      <c r="A26" s="271"/>
      <c r="B26" s="421" t="s">
        <v>2401</v>
      </c>
      <c r="C26" s="422"/>
      <c r="D26" s="422"/>
      <c r="E26" s="422"/>
      <c r="F26" s="422"/>
      <c r="G26" s="423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2402</v>
      </c>
      <c r="C27" s="251" t="s">
        <v>2403</v>
      </c>
      <c r="D27" s="252" t="s">
        <v>1782</v>
      </c>
      <c r="E27" s="253">
        <v>1</v>
      </c>
      <c r="F27" s="316"/>
      <c r="G27" s="254">
        <f>E27*F27</f>
        <v>0</v>
      </c>
      <c r="H27" s="299" t="s">
        <v>2514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2404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2405</v>
      </c>
      <c r="C29" s="251" t="s">
        <v>2406</v>
      </c>
      <c r="D29" s="252" t="s">
        <v>1782</v>
      </c>
      <c r="E29" s="253">
        <v>1</v>
      </c>
      <c r="F29" s="316"/>
      <c r="G29" s="254">
        <f>E29*F29</f>
        <v>0</v>
      </c>
      <c r="H29" s="299" t="s">
        <v>2514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2407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2408</v>
      </c>
      <c r="C31" s="251" t="s">
        <v>2409</v>
      </c>
      <c r="D31" s="252" t="s">
        <v>1782</v>
      </c>
      <c r="E31" s="253">
        <v>1</v>
      </c>
      <c r="F31" s="316"/>
      <c r="G31" s="254">
        <f>E31*F31</f>
        <v>0</v>
      </c>
      <c r="H31" s="299" t="s">
        <v>2514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2410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2411</v>
      </c>
      <c r="C33" s="251" t="s">
        <v>2412</v>
      </c>
      <c r="D33" s="252" t="s">
        <v>1782</v>
      </c>
      <c r="E33" s="253">
        <v>1</v>
      </c>
      <c r="F33" s="316"/>
      <c r="G33" s="254">
        <f>E33*F33</f>
        <v>0</v>
      </c>
      <c r="H33" s="299" t="s">
        <v>2514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2413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2414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2415</v>
      </c>
      <c r="C36" s="40" t="s">
        <v>2416</v>
      </c>
      <c r="D36" s="111" t="s">
        <v>329</v>
      </c>
      <c r="E36" s="280">
        <v>6</v>
      </c>
      <c r="F36" s="317"/>
      <c r="G36" s="281">
        <f>E36*F36</f>
        <v>0</v>
      </c>
      <c r="H36" s="299" t="s">
        <v>2513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2417</v>
      </c>
      <c r="C37" s="251" t="s">
        <v>2418</v>
      </c>
      <c r="D37" s="252" t="s">
        <v>1782</v>
      </c>
      <c r="E37" s="253">
        <v>1</v>
      </c>
      <c r="F37" s="316"/>
      <c r="G37" s="254">
        <f t="shared" ref="G37:G40" si="0">E37*F37</f>
        <v>0</v>
      </c>
      <c r="H37" s="299" t="s">
        <v>2513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2419</v>
      </c>
      <c r="C38" s="251" t="s">
        <v>2420</v>
      </c>
      <c r="D38" s="252" t="s">
        <v>1782</v>
      </c>
      <c r="E38" s="253">
        <v>1</v>
      </c>
      <c r="F38" s="316"/>
      <c r="G38" s="254">
        <f t="shared" si="0"/>
        <v>0</v>
      </c>
      <c r="H38" s="299" t="s">
        <v>2513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2421</v>
      </c>
      <c r="C39" s="251" t="s">
        <v>2422</v>
      </c>
      <c r="D39" s="252" t="s">
        <v>2423</v>
      </c>
      <c r="E39" s="253">
        <v>15</v>
      </c>
      <c r="F39" s="316"/>
      <c r="G39" s="254">
        <f t="shared" si="0"/>
        <v>0</v>
      </c>
      <c r="H39" s="299" t="s">
        <v>2513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2424</v>
      </c>
      <c r="C40" s="251" t="s">
        <v>2425</v>
      </c>
      <c r="D40" s="252" t="s">
        <v>1782</v>
      </c>
      <c r="E40" s="253">
        <v>1</v>
      </c>
      <c r="F40" s="316"/>
      <c r="G40" s="254">
        <f t="shared" si="0"/>
        <v>0</v>
      </c>
      <c r="H40" s="299" t="s">
        <v>2513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2426</v>
      </c>
      <c r="C41" s="251" t="s">
        <v>2427</v>
      </c>
      <c r="D41" s="252" t="s">
        <v>189</v>
      </c>
      <c r="E41" s="253">
        <v>17</v>
      </c>
      <c r="F41" s="316"/>
      <c r="G41" s="254">
        <f>E41*F41</f>
        <v>0</v>
      </c>
      <c r="H41" s="299" t="s">
        <v>2514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2428</v>
      </c>
      <c r="C42" s="251" t="s">
        <v>2429</v>
      </c>
      <c r="D42" s="252" t="s">
        <v>1782</v>
      </c>
      <c r="E42" s="253">
        <v>1</v>
      </c>
      <c r="F42" s="316"/>
      <c r="G42" s="254">
        <f t="shared" ref="G42:G64" si="1">E42*F42</f>
        <v>0</v>
      </c>
      <c r="H42" s="299" t="s">
        <v>2513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2430</v>
      </c>
      <c r="C43" s="251" t="s">
        <v>2431</v>
      </c>
      <c r="D43" s="252" t="s">
        <v>1782</v>
      </c>
      <c r="E43" s="253">
        <v>1</v>
      </c>
      <c r="F43" s="316"/>
      <c r="G43" s="254">
        <f t="shared" si="1"/>
        <v>0</v>
      </c>
      <c r="H43" s="299" t="s">
        <v>2513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2432</v>
      </c>
      <c r="C44" s="251" t="s">
        <v>2433</v>
      </c>
      <c r="D44" s="252" t="s">
        <v>189</v>
      </c>
      <c r="E44" s="253">
        <v>85</v>
      </c>
      <c r="F44" s="316"/>
      <c r="G44" s="254">
        <f>E44*F44</f>
        <v>0</v>
      </c>
      <c r="H44" s="299" t="s">
        <v>2514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2434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2435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2436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2437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2438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2439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2440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2441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2442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2443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2444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2445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2446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2447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2448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2449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2450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2451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2452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2453</v>
      </c>
      <c r="C64" s="251" t="s">
        <v>2454</v>
      </c>
      <c r="D64" s="252" t="s">
        <v>189</v>
      </c>
      <c r="E64" s="253">
        <v>25</v>
      </c>
      <c r="F64" s="316"/>
      <c r="G64" s="254">
        <f t="shared" si="1"/>
        <v>0</v>
      </c>
      <c r="H64" s="299" t="s">
        <v>2513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2455</v>
      </c>
      <c r="C65" s="283" t="s">
        <v>2456</v>
      </c>
      <c r="D65" s="252" t="s">
        <v>189</v>
      </c>
      <c r="E65" s="253">
        <v>35</v>
      </c>
      <c r="F65" s="316"/>
      <c r="G65" s="254">
        <f>E65*F65</f>
        <v>0</v>
      </c>
      <c r="H65" s="299" t="s">
        <v>2514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2455</v>
      </c>
      <c r="C66" s="283" t="s">
        <v>2457</v>
      </c>
      <c r="D66" s="252" t="s">
        <v>189</v>
      </c>
      <c r="E66" s="253">
        <v>30</v>
      </c>
      <c r="F66" s="316"/>
      <c r="G66" s="254">
        <f>E66*F66</f>
        <v>0</v>
      </c>
      <c r="H66" s="299" t="s">
        <v>2514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2458</v>
      </c>
      <c r="C67" s="251" t="s">
        <v>2459</v>
      </c>
      <c r="D67" s="252" t="s">
        <v>1782</v>
      </c>
      <c r="E67" s="253">
        <v>1</v>
      </c>
      <c r="F67" s="316"/>
      <c r="G67" s="254">
        <f t="shared" ref="G67:G68" si="2">E67*F67</f>
        <v>0</v>
      </c>
      <c r="H67" s="299" t="s">
        <v>2513</v>
      </c>
    </row>
    <row r="68" spans="1:12" ht="22.5" x14ac:dyDescent="0.2">
      <c r="A68" s="271">
        <v>26</v>
      </c>
      <c r="B68" s="279" t="s">
        <v>2460</v>
      </c>
      <c r="C68" s="251" t="s">
        <v>2461</v>
      </c>
      <c r="D68" s="252" t="s">
        <v>1782</v>
      </c>
      <c r="E68" s="253">
        <v>1</v>
      </c>
      <c r="F68" s="316"/>
      <c r="G68" s="254">
        <f t="shared" si="2"/>
        <v>0</v>
      </c>
      <c r="H68" s="299" t="s">
        <v>2513</v>
      </c>
    </row>
    <row r="69" spans="1:12" ht="22.5" x14ac:dyDescent="0.2">
      <c r="A69" s="271">
        <v>27</v>
      </c>
      <c r="B69" s="277" t="s">
        <v>2462</v>
      </c>
      <c r="C69" s="251" t="s">
        <v>2463</v>
      </c>
      <c r="D69" s="252" t="s">
        <v>1782</v>
      </c>
      <c r="E69" s="253">
        <v>1</v>
      </c>
      <c r="F69" s="316"/>
      <c r="G69" s="254">
        <f>E69*F69</f>
        <v>0</v>
      </c>
      <c r="H69" s="299" t="s">
        <v>2514</v>
      </c>
    </row>
    <row r="70" spans="1:12" ht="45" x14ac:dyDescent="0.2">
      <c r="A70" s="271">
        <v>28</v>
      </c>
      <c r="B70" s="279" t="s">
        <v>2464</v>
      </c>
      <c r="C70" s="251" t="s">
        <v>2465</v>
      </c>
      <c r="D70" s="252" t="s">
        <v>1782</v>
      </c>
      <c r="E70" s="253">
        <v>1</v>
      </c>
      <c r="F70" s="316"/>
      <c r="G70" s="254">
        <f t="shared" ref="G70" si="3">E70*F70</f>
        <v>0</v>
      </c>
      <c r="H70" s="299" t="s">
        <v>2513</v>
      </c>
    </row>
    <row r="71" spans="1:12" ht="33.75" x14ac:dyDescent="0.2">
      <c r="A71" s="271">
        <v>29</v>
      </c>
      <c r="B71" s="277" t="s">
        <v>2466</v>
      </c>
      <c r="C71" s="251" t="s">
        <v>2467</v>
      </c>
      <c r="D71" s="252" t="s">
        <v>189</v>
      </c>
      <c r="E71" s="253">
        <v>17</v>
      </c>
      <c r="F71" s="316"/>
      <c r="G71" s="254">
        <f>E71*F71</f>
        <v>0</v>
      </c>
      <c r="H71" s="299" t="s">
        <v>2514</v>
      </c>
    </row>
    <row r="72" spans="1:12" ht="33.75" x14ac:dyDescent="0.2">
      <c r="A72" s="271">
        <v>30</v>
      </c>
      <c r="B72" s="277" t="s">
        <v>2468</v>
      </c>
      <c r="C72" s="251" t="s">
        <v>2469</v>
      </c>
      <c r="D72" s="252" t="s">
        <v>1782</v>
      </c>
      <c r="E72" s="253">
        <v>1</v>
      </c>
      <c r="F72" s="316"/>
      <c r="G72" s="254">
        <f>E72*F72</f>
        <v>0</v>
      </c>
      <c r="H72" s="299" t="s">
        <v>2514</v>
      </c>
    </row>
    <row r="73" spans="1:12" ht="67.5" x14ac:dyDescent="0.2">
      <c r="A73" s="271">
        <v>31</v>
      </c>
      <c r="B73" s="277" t="s">
        <v>2381</v>
      </c>
      <c r="C73" s="251" t="s">
        <v>2470</v>
      </c>
      <c r="D73" s="252" t="s">
        <v>189</v>
      </c>
      <c r="E73" s="253">
        <v>50</v>
      </c>
      <c r="F73" s="316"/>
      <c r="G73" s="254">
        <f>E73*F73</f>
        <v>0</v>
      </c>
      <c r="H73" s="299" t="s">
        <v>2514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2471</v>
      </c>
      <c r="C77" s="311" t="s">
        <v>2472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2022-07-11T13:17:47Z</dcterms:modified>
</cp:coreProperties>
</file>