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activeTab="0"/>
  </bookViews>
  <sheets>
    <sheet name="ZD (06_2022)" sheetId="9" r:id="rId1"/>
  </sheets>
  <definedNames>
    <definedName name="_xlnm.Print_Area" localSheetId="0">'ZD (06_2022)'!$A$2:$N$56</definedName>
  </definedNames>
  <calcPr calcId="162913"/>
</workbook>
</file>

<file path=xl/sharedStrings.xml><?xml version="1.0" encoding="utf-8"?>
<sst xmlns="http://schemas.openxmlformats.org/spreadsheetml/2006/main" count="161" uniqueCount="111">
  <si>
    <t>HDR: 30s</t>
  </si>
  <si>
    <t>5 až 6</t>
  </si>
  <si>
    <t>do 2 min.</t>
  </si>
  <si>
    <t>1 až 2</t>
  </si>
  <si>
    <t>A(B)(V)</t>
  </si>
  <si>
    <t>15 min.</t>
  </si>
  <si>
    <t>30 min.</t>
  </si>
  <si>
    <t>60 min.</t>
  </si>
  <si>
    <t>5 min.</t>
  </si>
  <si>
    <t>amin</t>
  </si>
  <si>
    <t>Název</t>
  </si>
  <si>
    <t>Účinná látka</t>
  </si>
  <si>
    <t>Požadované balení</t>
  </si>
  <si>
    <t>Minimální spektrum účinnosti</t>
  </si>
  <si>
    <t>Maximální expozice</t>
  </si>
  <si>
    <t>Přípravek č.</t>
  </si>
  <si>
    <t>CHDR:1,5 min</t>
  </si>
  <si>
    <t>alkohol</t>
  </si>
  <si>
    <t>0,25-0,35</t>
  </si>
  <si>
    <t xml:space="preserve">A(B)(V) </t>
  </si>
  <si>
    <t>octenidin</t>
  </si>
  <si>
    <t>alkohol do 30%</t>
  </si>
  <si>
    <t>kyselina peroctová</t>
  </si>
  <si>
    <t>chlornan sodný</t>
  </si>
  <si>
    <t>AB(V)</t>
  </si>
  <si>
    <t>peroxid vodíku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</si>
  <si>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</si>
  <si>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</si>
  <si>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</si>
  <si>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</si>
  <si>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</si>
  <si>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</si>
  <si>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</si>
  <si>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</si>
  <si>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</si>
  <si>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</si>
  <si>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</si>
  <si>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</si>
  <si>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</t>
  </si>
  <si>
    <t>21</t>
  </si>
  <si>
    <t>AB(V)T</t>
  </si>
  <si>
    <t>A(B)(V)T</t>
  </si>
  <si>
    <t>PVP-jód</t>
  </si>
  <si>
    <t>do 10 min.</t>
  </si>
  <si>
    <t>13</t>
  </si>
  <si>
    <t>14</t>
  </si>
  <si>
    <t>15</t>
  </si>
  <si>
    <t>16</t>
  </si>
  <si>
    <t>17</t>
  </si>
  <si>
    <t>18</t>
  </si>
  <si>
    <t>19</t>
  </si>
  <si>
    <t xml:space="preserve">A(B)(V)T </t>
  </si>
  <si>
    <t xml:space="preserve"> </t>
  </si>
  <si>
    <t>T</t>
  </si>
  <si>
    <t>0,45-0,6</t>
  </si>
  <si>
    <t>0,25-0,35 bezbarvý</t>
  </si>
  <si>
    <t>1 barevný</t>
  </si>
  <si>
    <t>5. dezinfekční přípravky na epidemiologicky závažné situace (množství objemové)</t>
  </si>
  <si>
    <t>5. dezinfekční přípravky na epidemiologicky závažné situace (množství kusové)</t>
  </si>
  <si>
    <t>3.b dezinfekční přípravky na malé plochy (množství kusové)</t>
  </si>
  <si>
    <t>3.b dezinfekční přípravky na malé plochy (množství objemové)</t>
  </si>
  <si>
    <t>3.a dezinfekční přípravky na plochy a povrchy (množství objemové)</t>
  </si>
  <si>
    <t>2. dezinfekční přípravky na kůži (množství objemové)</t>
  </si>
  <si>
    <t>1. dezinfekční přípravky na ruce (množství objemové)</t>
  </si>
  <si>
    <t>4. dezinfekční přípravky na nástroje (množství objemové)</t>
  </si>
  <si>
    <t xml:space="preserve">4. Celkem </t>
  </si>
  <si>
    <t xml:space="preserve">1. Celkem </t>
  </si>
  <si>
    <t xml:space="preserve">2. Celkem </t>
  </si>
  <si>
    <t>3. Celkem</t>
  </si>
  <si>
    <t>3. Mezisoučet celkem kusových</t>
  </si>
  <si>
    <t>3. Mezisoučet celkem objemových</t>
  </si>
  <si>
    <t>5. Celkem</t>
  </si>
  <si>
    <t>5. Mezisoučet celkem kusových</t>
  </si>
  <si>
    <t>5. Mezisoučet celkem objemových</t>
  </si>
  <si>
    <t>Dezinfekční přípravky</t>
  </si>
  <si>
    <t>počet ks v balení</t>
  </si>
  <si>
    <t>Předpokládaná spotřeba v litrech / v kusech ubrousků za 1 rok</t>
  </si>
  <si>
    <t>Celkem za předpokládanou spotřebu litrů / spotřebu kusů ubrousků</t>
  </si>
  <si>
    <t>Celkem za předpokládanou spotřebu litrů / spotřebu kusů ubrousků, cena s DPH</t>
  </si>
  <si>
    <t xml:space="preserve">Nabízené balení v litrech / počet kusů ubrousků v balení </t>
  </si>
  <si>
    <t>Cena za balení v lirech / balení ubrousků bez DPH</t>
  </si>
  <si>
    <t>Sazba DPH</t>
  </si>
  <si>
    <t>A(B+)(V)T</t>
  </si>
  <si>
    <t>0,5 až 2</t>
  </si>
  <si>
    <t>4 až 6</t>
  </si>
  <si>
    <t>0,5 až 1</t>
  </si>
  <si>
    <t>Cena za 1 l pracovního roztoku / 1 ks ubrousku bez DPH</t>
  </si>
  <si>
    <t>Nabízená koncentrace</t>
  </si>
  <si>
    <t>ABVTMC</t>
  </si>
  <si>
    <t xml:space="preserve">alkohol s obsahem chlorhexidinu </t>
  </si>
  <si>
    <t>peroxid vodíku + KAS</t>
  </si>
  <si>
    <t>amin + KAS nebo KAS</t>
  </si>
  <si>
    <t xml:space="preserve">amin </t>
  </si>
  <si>
    <t>KAS</t>
  </si>
  <si>
    <t xml:space="preserve">před vpichem 30s,       do 3 min (pro kůži s vysokým výskytem mazových žláz) </t>
  </si>
  <si>
    <t xml:space="preserve">před vpichem 30s,       do 5 min (pro kůži s vysokým výskytem mazových žláz) </t>
  </si>
  <si>
    <t>kombinace alkoholů (tekutý)</t>
  </si>
  <si>
    <t>ethanol (tekutý)</t>
  </si>
  <si>
    <t>alkohol nebo kombinace alkoholů (tekutý)</t>
  </si>
  <si>
    <t>kombinace alkoholů (gelový)</t>
  </si>
  <si>
    <t>HDR: 30s, B:60s</t>
  </si>
  <si>
    <t>HDR: 30s, B:30s</t>
  </si>
  <si>
    <t xml:space="preserve">kyselina peroctová </t>
  </si>
  <si>
    <t>0,1-0,5 bezbarvý</t>
  </si>
  <si>
    <t>0,1-0,5 barevný</t>
  </si>
  <si>
    <t>KAS nebo alkohol s další možnou účinnou látkou</t>
  </si>
  <si>
    <t>AB(V)C.diff.</t>
  </si>
  <si>
    <t>ABVTC. diff</t>
  </si>
  <si>
    <t>A(B+)(V)TC. diff.</t>
  </si>
  <si>
    <t>propanol,isopropanol (tekutý)</t>
  </si>
  <si>
    <t>alkohol nebo kombinace alkoholu s KAS do 0,1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</si>
</sst>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\ ###\ ##0.00"/>
    <numFmt numFmtId="166" formatCode="0.0"/>
  </numFmts>
  <fonts count="9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theme="4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22">
      <alignment/>
      <protection/>
    </xf>
    <xf numFmtId="49" fontId="1" fillId="0" borderId="0" xfId="22" applyNumberFormat="1" applyFont="1" applyFill="1" applyAlignment="1">
      <alignment horizontal="center"/>
      <protection/>
    </xf>
    <xf numFmtId="0" fontId="1" fillId="0" borderId="0" xfId="22" applyFont="1" applyFill="1">
      <alignment/>
      <protection/>
    </xf>
    <xf numFmtId="164" fontId="1" fillId="0" borderId="0" xfId="22" applyNumberFormat="1" applyFont="1" applyFill="1" applyAlignment="1">
      <alignment vertical="center"/>
      <protection/>
    </xf>
    <xf numFmtId="44" fontId="1" fillId="0" borderId="0" xfId="24" applyFont="1" applyFill="1" applyAlignment="1">
      <alignment horizontal="right" vertical="center"/>
    </xf>
    <xf numFmtId="49" fontId="1" fillId="0" borderId="0" xfId="22" applyNumberFormat="1" applyFont="1" applyFill="1" applyAlignment="1">
      <alignment horizontal="right"/>
      <protection/>
    </xf>
    <xf numFmtId="10" fontId="1" fillId="0" borderId="0" xfId="23" applyNumberFormat="1" applyFont="1" applyFill="1" applyAlignment="1">
      <alignment horizontal="right"/>
    </xf>
    <xf numFmtId="0" fontId="1" fillId="0" borderId="0" xfId="22" applyFont="1" applyFill="1" applyAlignment="1">
      <alignment vertical="center"/>
      <protection/>
    </xf>
    <xf numFmtId="44" fontId="1" fillId="0" borderId="0" xfId="24" applyFont="1" applyFill="1" applyAlignment="1">
      <alignment vertical="center"/>
    </xf>
    <xf numFmtId="9" fontId="1" fillId="0" borderId="0" xfId="22" applyNumberFormat="1" applyFont="1" applyFill="1" applyAlignment="1">
      <alignment vertical="center"/>
      <protection/>
    </xf>
    <xf numFmtId="0" fontId="0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166" fontId="1" fillId="0" borderId="0" xfId="23" applyNumberFormat="1" applyFont="1" applyFill="1" applyAlignment="1">
      <alignment horizontal="right" vertical="center"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/>
      <protection/>
    </xf>
    <xf numFmtId="166" fontId="3" fillId="0" borderId="2" xfId="23" applyNumberFormat="1" applyFont="1" applyFill="1" applyBorder="1" applyAlignment="1">
      <alignment horizontal="center" vertical="center"/>
    </xf>
    <xf numFmtId="166" fontId="3" fillId="0" borderId="2" xfId="23" applyNumberFormat="1" applyFont="1" applyFill="1" applyBorder="1" applyAlignment="1">
      <alignment horizontal="center" vertical="center" wrapText="1"/>
    </xf>
    <xf numFmtId="44" fontId="3" fillId="0" borderId="2" xfId="24" applyFont="1" applyFill="1" applyBorder="1" applyAlignment="1">
      <alignment horizontal="center" vertical="center" wrapText="1"/>
    </xf>
    <xf numFmtId="49" fontId="3" fillId="0" borderId="2" xfId="22" applyNumberFormat="1" applyFont="1" applyFill="1" applyBorder="1" applyAlignment="1">
      <alignment horizontal="center" vertical="center" wrapText="1"/>
      <protection/>
    </xf>
    <xf numFmtId="164" fontId="3" fillId="0" borderId="2" xfId="22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2" applyFont="1" applyBorder="1" applyAlignment="1">
      <alignment horizontal="center" vertical="center" wrapText="1"/>
      <protection/>
    </xf>
    <xf numFmtId="9" fontId="3" fillId="0" borderId="2" xfId="22" applyNumberFormat="1" applyFont="1" applyFill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 wrapText="1"/>
      <protection/>
    </xf>
    <xf numFmtId="166" fontId="7" fillId="0" borderId="4" xfId="23" applyNumberFormat="1" applyFont="1" applyFill="1" applyBorder="1" applyAlignment="1">
      <alignment horizontal="center" vertical="center"/>
    </xf>
    <xf numFmtId="164" fontId="7" fillId="2" borderId="5" xfId="22" applyNumberFormat="1" applyFont="1" applyFill="1" applyBorder="1" applyAlignment="1">
      <alignment vertical="center"/>
      <protection/>
    </xf>
    <xf numFmtId="1" fontId="7" fillId="0" borderId="4" xfId="23" applyNumberFormat="1" applyFont="1" applyFill="1" applyBorder="1" applyAlignment="1">
      <alignment horizontal="center" vertical="center"/>
    </xf>
    <xf numFmtId="44" fontId="3" fillId="2" borderId="5" xfId="24" applyFont="1" applyFill="1" applyBorder="1" applyAlignment="1" applyProtection="1">
      <alignment horizontal="center" vertical="center"/>
      <protection locked="0"/>
    </xf>
    <xf numFmtId="164" fontId="7" fillId="2" borderId="4" xfId="22" applyNumberFormat="1" applyFont="1" applyFill="1" applyBorder="1" applyAlignment="1">
      <alignment vertical="center"/>
      <protection/>
    </xf>
    <xf numFmtId="3" fontId="7" fillId="0" borderId="4" xfId="22" applyNumberFormat="1" applyFont="1" applyFill="1" applyBorder="1" applyAlignment="1">
      <alignment vertical="center"/>
      <protection/>
    </xf>
    <xf numFmtId="44" fontId="7" fillId="2" borderId="5" xfId="24" applyFont="1" applyFill="1" applyBorder="1" applyAlignment="1">
      <alignment vertical="center"/>
    </xf>
    <xf numFmtId="9" fontId="7" fillId="2" borderId="4" xfId="22" applyNumberFormat="1" applyFont="1" applyFill="1" applyBorder="1" applyAlignment="1">
      <alignment vertical="center"/>
      <protection/>
    </xf>
    <xf numFmtId="164" fontId="7" fillId="2" borderId="6" xfId="22" applyNumberFormat="1" applyFont="1" applyFill="1" applyBorder="1" applyAlignment="1">
      <alignment vertical="center"/>
      <protection/>
    </xf>
    <xf numFmtId="44" fontId="3" fillId="2" borderId="4" xfId="24" applyFont="1" applyFill="1" applyBorder="1" applyAlignment="1" applyProtection="1">
      <alignment horizontal="center" vertical="center"/>
      <protection locked="0"/>
    </xf>
    <xf numFmtId="3" fontId="7" fillId="0" borderId="7" xfId="22" applyNumberFormat="1" applyFont="1" applyFill="1" applyBorder="1" applyAlignment="1">
      <alignment vertical="center"/>
      <protection/>
    </xf>
    <xf numFmtId="164" fontId="7" fillId="2" borderId="8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horizontal="center" vertical="center"/>
      <protection locked="0"/>
    </xf>
    <xf numFmtId="1" fontId="7" fillId="0" borderId="9" xfId="23" applyNumberFormat="1" applyFont="1" applyFill="1" applyBorder="1" applyAlignment="1">
      <alignment horizontal="center" vertical="center"/>
    </xf>
    <xf numFmtId="164" fontId="7" fillId="2" borderId="7" xfId="22" applyNumberFormat="1" applyFont="1" applyFill="1" applyBorder="1" applyAlignment="1">
      <alignment vertical="center"/>
      <protection/>
    </xf>
    <xf numFmtId="44" fontId="7" fillId="2" borderId="9" xfId="24" applyFont="1" applyFill="1" applyBorder="1" applyAlignment="1">
      <alignment vertical="center"/>
    </xf>
    <xf numFmtId="9" fontId="7" fillId="2" borderId="7" xfId="22" applyNumberFormat="1" applyFont="1" applyFill="1" applyBorder="1" applyAlignment="1">
      <alignment vertical="center"/>
      <protection/>
    </xf>
    <xf numFmtId="2" fontId="7" fillId="0" borderId="5" xfId="23" applyNumberFormat="1" applyFont="1" applyFill="1" applyBorder="1" applyAlignment="1">
      <alignment horizontal="center" vertical="center"/>
    </xf>
    <xf numFmtId="3" fontId="7" fillId="0" borderId="5" xfId="22" applyNumberFormat="1" applyFont="1" applyFill="1" applyBorder="1" applyAlignment="1">
      <alignment vertical="center"/>
      <protection/>
    </xf>
    <xf numFmtId="9" fontId="7" fillId="2" borderId="5" xfId="22" applyNumberFormat="1" applyFont="1" applyFill="1" applyBorder="1" applyAlignment="1">
      <alignment vertical="center"/>
      <protection/>
    </xf>
    <xf numFmtId="164" fontId="7" fillId="2" borderId="10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vertical="center"/>
      <protection locked="0"/>
    </xf>
    <xf numFmtId="9" fontId="7" fillId="2" borderId="9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 applyProtection="1">
      <alignment horizontal="center" vertical="center"/>
      <protection locked="0"/>
    </xf>
    <xf numFmtId="166" fontId="7" fillId="0" borderId="9" xfId="23" applyNumberFormat="1" applyFont="1" applyFill="1" applyBorder="1" applyAlignment="1">
      <alignment horizontal="center" vertical="center"/>
    </xf>
    <xf numFmtId="2" fontId="7" fillId="0" borderId="4" xfId="23" applyNumberFormat="1" applyFont="1" applyFill="1" applyBorder="1" applyAlignment="1">
      <alignment horizontal="center" vertical="center"/>
    </xf>
    <xf numFmtId="44" fontId="3" fillId="2" borderId="11" xfId="24" applyFont="1" applyFill="1" applyBorder="1" applyAlignment="1" applyProtection="1">
      <alignment horizontal="center" vertical="center"/>
      <protection locked="0"/>
    </xf>
    <xf numFmtId="1" fontId="7" fillId="0" borderId="12" xfId="23" applyNumberFormat="1" applyFont="1" applyFill="1" applyBorder="1" applyAlignment="1">
      <alignment horizontal="center" vertical="center"/>
    </xf>
    <xf numFmtId="44" fontId="7" fillId="2" borderId="5" xfId="22" applyNumberFormat="1" applyFont="1" applyFill="1" applyBorder="1" applyAlignment="1">
      <alignment vertical="center"/>
      <protection/>
    </xf>
    <xf numFmtId="166" fontId="7" fillId="0" borderId="5" xfId="23" applyNumberFormat="1" applyFont="1" applyFill="1" applyBorder="1" applyAlignment="1">
      <alignment horizontal="center" vertical="center"/>
    </xf>
    <xf numFmtId="44" fontId="7" fillId="2" borderId="7" xfId="22" applyNumberFormat="1" applyFont="1" applyFill="1" applyBorder="1" applyAlignment="1">
      <alignment vertical="center"/>
      <protection/>
    </xf>
    <xf numFmtId="44" fontId="7" fillId="2" borderId="4" xfId="24" applyFont="1" applyFill="1" applyBorder="1" applyAlignment="1">
      <alignment vertical="center"/>
    </xf>
    <xf numFmtId="44" fontId="7" fillId="2" borderId="4" xfId="22" applyNumberFormat="1" applyFont="1" applyFill="1" applyBorder="1" applyAlignment="1">
      <alignment vertical="center"/>
      <protection/>
    </xf>
    <xf numFmtId="44" fontId="3" fillId="2" borderId="5" xfId="24" applyFont="1" applyFill="1" applyBorder="1" applyAlignment="1">
      <alignment horizontal="center" vertical="center"/>
    </xf>
    <xf numFmtId="44" fontId="3" fillId="2" borderId="4" xfId="24" applyFont="1" applyFill="1" applyBorder="1" applyAlignment="1">
      <alignment horizontal="center" vertical="center"/>
    </xf>
    <xf numFmtId="166" fontId="7" fillId="0" borderId="7" xfId="23" applyNumberFormat="1" applyFont="1" applyFill="1" applyBorder="1" applyAlignment="1">
      <alignment horizontal="center" vertical="center"/>
    </xf>
    <xf numFmtId="44" fontId="7" fillId="2" borderId="7" xfId="24" applyFont="1" applyFill="1" applyBorder="1" applyAlignment="1">
      <alignment vertical="center"/>
    </xf>
    <xf numFmtId="49" fontId="7" fillId="3" borderId="13" xfId="22" applyNumberFormat="1" applyFont="1" applyFill="1" applyBorder="1" applyAlignment="1" applyProtection="1">
      <alignment horizontal="center" vertical="center" wrapText="1"/>
      <protection/>
    </xf>
    <xf numFmtId="9" fontId="7" fillId="2" borderId="4" xfId="23" applyNumberFormat="1" applyFont="1" applyFill="1" applyBorder="1" applyAlignment="1">
      <alignment horizontal="center" vertical="center"/>
    </xf>
    <xf numFmtId="2" fontId="7" fillId="2" borderId="4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>
      <alignment horizontal="center" vertical="center"/>
    </xf>
    <xf numFmtId="166" fontId="7" fillId="0" borderId="5" xfId="25" applyNumberFormat="1" applyFont="1" applyFill="1" applyBorder="1" applyAlignment="1">
      <alignment horizontal="center" vertical="center"/>
    </xf>
    <xf numFmtId="2" fontId="7" fillId="2" borderId="5" xfId="22" applyNumberFormat="1" applyFont="1" applyFill="1" applyBorder="1" applyAlignment="1">
      <alignment vertical="center"/>
      <protection/>
    </xf>
    <xf numFmtId="49" fontId="3" fillId="3" borderId="2" xfId="22" applyNumberFormat="1" applyFont="1" applyFill="1" applyBorder="1" applyAlignment="1">
      <alignment horizontal="center" vertical="center"/>
      <protection/>
    </xf>
    <xf numFmtId="166" fontId="7" fillId="3" borderId="5" xfId="23" applyNumberFormat="1" applyFont="1" applyFill="1" applyBorder="1" applyAlignment="1">
      <alignment horizontal="center" vertical="center"/>
    </xf>
    <xf numFmtId="1" fontId="7" fillId="3" borderId="4" xfId="23" applyNumberFormat="1" applyFont="1" applyFill="1" applyBorder="1" applyAlignment="1">
      <alignment horizontal="center" vertical="center"/>
    </xf>
    <xf numFmtId="166" fontId="7" fillId="3" borderId="4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3" fontId="7" fillId="3" borderId="5" xfId="22" applyNumberFormat="1" applyFont="1" applyFill="1" applyBorder="1" applyAlignment="1">
      <alignment vertical="center"/>
      <protection/>
    </xf>
    <xf numFmtId="3" fontId="7" fillId="3" borderId="7" xfId="22" applyNumberFormat="1" applyFont="1" applyFill="1" applyBorder="1" applyAlignment="1">
      <alignment vertical="center"/>
      <protection/>
    </xf>
    <xf numFmtId="3" fontId="7" fillId="3" borderId="4" xfId="22" applyNumberFormat="1" applyFont="1" applyFill="1" applyBorder="1" applyAlignment="1">
      <alignment vertical="center"/>
      <protection/>
    </xf>
    <xf numFmtId="1" fontId="7" fillId="3" borderId="5" xfId="23" applyNumberFormat="1" applyFont="1" applyFill="1" applyBorder="1" applyAlignment="1">
      <alignment horizontal="center" vertical="center"/>
    </xf>
    <xf numFmtId="49" fontId="7" fillId="3" borderId="4" xfId="22" applyNumberFormat="1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44" fontId="3" fillId="2" borderId="4" xfId="24" applyFont="1" applyFill="1" applyBorder="1" applyAlignment="1">
      <alignment vertical="center"/>
    </xf>
    <xf numFmtId="9" fontId="7" fillId="3" borderId="14" xfId="22" applyNumberFormat="1" applyFont="1" applyFill="1" applyBorder="1" applyAlignment="1">
      <alignment vertical="center"/>
      <protection/>
    </xf>
    <xf numFmtId="9" fontId="7" fillId="3" borderId="15" xfId="22" applyNumberFormat="1" applyFont="1" applyFill="1" applyBorder="1" applyAlignment="1">
      <alignment vertical="center"/>
      <protection/>
    </xf>
    <xf numFmtId="9" fontId="7" fillId="3" borderId="16" xfId="22" applyNumberFormat="1" applyFont="1" applyFill="1" applyBorder="1" applyAlignment="1">
      <alignment vertical="center"/>
      <protection/>
    </xf>
    <xf numFmtId="44" fontId="7" fillId="4" borderId="15" xfId="24" applyFont="1" applyFill="1" applyBorder="1" applyAlignment="1">
      <alignment vertical="center"/>
    </xf>
    <xf numFmtId="164" fontId="7" fillId="4" borderId="15" xfId="22" applyNumberFormat="1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 applyProtection="1">
      <alignment horizontal="left" vertical="center" wrapText="1"/>
      <protection/>
    </xf>
    <xf numFmtId="49" fontId="6" fillId="5" borderId="17" xfId="22" applyNumberFormat="1" applyFont="1" applyFill="1" applyBorder="1" applyAlignment="1" applyProtection="1">
      <alignment horizontal="left" vertical="center" wrapText="1"/>
      <protection/>
    </xf>
    <xf numFmtId="49" fontId="6" fillId="3" borderId="14" xfId="22" applyNumberFormat="1" applyFont="1" applyFill="1" applyBorder="1" applyAlignment="1">
      <alignment horizontal="right" vertical="center"/>
      <protection/>
    </xf>
    <xf numFmtId="49" fontId="6" fillId="3" borderId="18" xfId="22" applyNumberFormat="1" applyFont="1" applyFill="1" applyBorder="1" applyAlignment="1">
      <alignment horizontal="right" vertical="center"/>
      <protection/>
    </xf>
    <xf numFmtId="9" fontId="7" fillId="4" borderId="18" xfId="22" applyNumberFormat="1" applyFont="1" applyFill="1" applyBorder="1" applyAlignment="1">
      <alignment vertical="center"/>
      <protection/>
    </xf>
    <xf numFmtId="44" fontId="1" fillId="4" borderId="15" xfId="24" applyFont="1" applyFill="1" applyBorder="1" applyAlignment="1">
      <alignment vertical="center"/>
    </xf>
    <xf numFmtId="9" fontId="1" fillId="0" borderId="15" xfId="22" applyNumberFormat="1" applyFont="1" applyFill="1" applyBorder="1" applyAlignment="1">
      <alignment vertical="center"/>
      <protection/>
    </xf>
    <xf numFmtId="164" fontId="1" fillId="4" borderId="15" xfId="22" applyNumberFormat="1" applyFont="1" applyFill="1" applyBorder="1" applyAlignment="1">
      <alignment vertical="center"/>
      <protection/>
    </xf>
    <xf numFmtId="49" fontId="7" fillId="0" borderId="7" xfId="22" applyNumberFormat="1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0" borderId="9" xfId="22" applyNumberFormat="1" applyFont="1" applyFill="1" applyBorder="1" applyAlignment="1">
      <alignment horizontal="center" vertical="center"/>
      <protection/>
    </xf>
    <xf numFmtId="9" fontId="7" fillId="2" borderId="9" xfId="23" applyNumberFormat="1" applyFont="1" applyFill="1" applyBorder="1" applyAlignment="1">
      <alignment horizontal="center" vertical="center"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9" fontId="7" fillId="2" borderId="5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10" fontId="7" fillId="2" borderId="4" xfId="23" applyNumberFormat="1" applyFont="1" applyFill="1" applyBorder="1" applyAlignment="1">
      <alignment horizontal="center" vertical="center"/>
    </xf>
    <xf numFmtId="49" fontId="7" fillId="0" borderId="4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49" fontId="7" fillId="3" borderId="21" xfId="22" applyNumberFormat="1" applyFont="1" applyFill="1" applyBorder="1" applyAlignment="1" applyProtection="1">
      <alignment horizontal="center" vertical="center" wrapText="1"/>
      <protection/>
    </xf>
    <xf numFmtId="49" fontId="7" fillId="3" borderId="4" xfId="22" applyNumberFormat="1" applyFont="1" applyFill="1" applyBorder="1" applyAlignment="1">
      <alignment horizontal="center" vertical="center"/>
      <protection/>
    </xf>
    <xf numFmtId="49" fontId="6" fillId="3" borderId="22" xfId="22" applyNumberFormat="1" applyFont="1" applyFill="1" applyBorder="1" applyAlignment="1">
      <alignment horizontal="right" vertical="center"/>
      <protection/>
    </xf>
    <xf numFmtId="49" fontId="6" fillId="3" borderId="16" xfId="22" applyNumberFormat="1" applyFont="1" applyFill="1" applyBorder="1" applyAlignment="1">
      <alignment horizontal="right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10" fontId="3" fillId="0" borderId="2" xfId="23" applyNumberFormat="1" applyFont="1" applyFill="1" applyBorder="1" applyAlignment="1">
      <alignment horizontal="center" vertical="center" wrapText="1"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3" borderId="20" xfId="22" applyNumberFormat="1" applyFont="1" applyFill="1" applyBorder="1" applyAlignment="1">
      <alignment horizontal="center" vertical="center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/>
      <protection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2" fontId="8" fillId="0" borderId="9" xfId="22" applyNumberFormat="1" applyFont="1" applyFill="1" applyBorder="1" applyAlignment="1" applyProtection="1">
      <alignment horizontal="center" vertical="center" wrapText="1"/>
      <protection/>
    </xf>
    <xf numFmtId="49" fontId="6" fillId="4" borderId="14" xfId="22" applyNumberFormat="1" applyFont="1" applyFill="1" applyBorder="1" applyAlignment="1">
      <alignment horizontal="right" vertical="center"/>
      <protection/>
    </xf>
    <xf numFmtId="49" fontId="6" fillId="4" borderId="18" xfId="22" applyNumberFormat="1" applyFont="1" applyFill="1" applyBorder="1" applyAlignment="1">
      <alignment horizontal="right" vertical="center"/>
      <protection/>
    </xf>
    <xf numFmtId="49" fontId="6" fillId="4" borderId="19" xfId="22" applyNumberFormat="1" applyFont="1" applyFill="1" applyBorder="1" applyAlignment="1">
      <alignment horizontal="right" vertical="center"/>
      <protection/>
    </xf>
    <xf numFmtId="49" fontId="6" fillId="5" borderId="23" xfId="22" applyNumberFormat="1" applyFont="1" applyFill="1" applyBorder="1" applyAlignment="1" applyProtection="1">
      <alignment horizontal="left" vertical="center" wrapText="1"/>
      <protection/>
    </xf>
    <xf numFmtId="49" fontId="6" fillId="5" borderId="24" xfId="22" applyNumberFormat="1" applyFont="1" applyFill="1" applyBorder="1" applyAlignment="1" applyProtection="1">
      <alignment horizontal="left" vertical="center" wrapText="1"/>
      <protection/>
    </xf>
    <xf numFmtId="49" fontId="6" fillId="4" borderId="22" xfId="22" applyNumberFormat="1" applyFont="1" applyFill="1" applyBorder="1" applyAlignment="1">
      <alignment horizontal="right" vertical="center"/>
      <protection/>
    </xf>
    <xf numFmtId="49" fontId="6" fillId="4" borderId="16" xfId="22" applyNumberFormat="1" applyFont="1" applyFill="1" applyBorder="1" applyAlignment="1">
      <alignment horizontal="right" vertical="center"/>
      <protection/>
    </xf>
    <xf numFmtId="49" fontId="6" fillId="5" borderId="14" xfId="22" applyNumberFormat="1" applyFont="1" applyFill="1" applyBorder="1" applyAlignment="1" applyProtection="1">
      <alignment horizontal="left" vertical="center" wrapText="1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49" fontId="7" fillId="3" borderId="21" xfId="22" applyNumberFormat="1" applyFont="1" applyFill="1" applyBorder="1" applyAlignment="1">
      <alignment horizontal="center" vertical="center" wrapText="1"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/>
      <protection/>
    </xf>
    <xf numFmtId="49" fontId="7" fillId="0" borderId="9" xfId="22" applyNumberFormat="1" applyFont="1" applyFill="1" applyBorder="1" applyAlignment="1">
      <alignment horizontal="center" vertical="center" wrapText="1"/>
      <protection/>
    </xf>
    <xf numFmtId="49" fontId="7" fillId="0" borderId="5" xfId="22" applyNumberFormat="1" applyFont="1" applyFill="1" applyBorder="1" applyAlignment="1">
      <alignment horizontal="center" vertical="center" wrapText="1"/>
      <protection/>
    </xf>
    <xf numFmtId="10" fontId="7" fillId="2" borderId="9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49" fontId="7" fillId="3" borderId="9" xfId="22" applyNumberFormat="1" applyFont="1" applyFill="1" applyBorder="1" applyAlignment="1">
      <alignment horizontal="center" vertical="center"/>
      <protection/>
    </xf>
    <xf numFmtId="49" fontId="7" fillId="3" borderId="5" xfId="22" applyNumberFormat="1" applyFont="1" applyFill="1" applyBorder="1" applyAlignment="1">
      <alignment horizontal="center" vertical="center"/>
      <protection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0" borderId="13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10" fontId="7" fillId="2" borderId="4" xfId="23" applyNumberFormat="1" applyFont="1" applyFill="1" applyBorder="1" applyAlignment="1">
      <alignment horizontal="center" vertical="center"/>
    </xf>
    <xf numFmtId="0" fontId="7" fillId="0" borderId="4" xfId="22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49" fontId="7" fillId="0" borderId="25" xfId="22" applyNumberFormat="1" applyFont="1" applyFill="1" applyBorder="1" applyAlignment="1">
      <alignment horizontal="center" vertical="center"/>
      <protection/>
    </xf>
    <xf numFmtId="49" fontId="7" fillId="0" borderId="21" xfId="22" applyNumberFormat="1" applyFont="1" applyFill="1" applyBorder="1" applyAlignment="1">
      <alignment horizontal="center" vertical="center"/>
      <protection/>
    </xf>
    <xf numFmtId="49" fontId="7" fillId="0" borderId="26" xfId="22" applyNumberFormat="1" applyFont="1" applyFill="1" applyBorder="1" applyAlignment="1">
      <alignment horizontal="center" vertical="center"/>
      <protection/>
    </xf>
    <xf numFmtId="0" fontId="7" fillId="0" borderId="27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2" borderId="27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center" vertical="center" wrapText="1"/>
      <protection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49" fontId="7" fillId="0" borderId="7" xfId="22" applyNumberFormat="1" applyFont="1" applyFill="1" applyBorder="1" applyAlignment="1">
      <alignment horizontal="center" vertical="center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0" borderId="4" xfId="22" applyNumberFormat="1" applyFont="1" applyFill="1" applyBorder="1" applyAlignment="1">
      <alignment horizontal="center" vertical="center" wrapText="1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49" fontId="7" fillId="0" borderId="26" xfId="22" applyNumberFormat="1" applyFont="1" applyFill="1" applyBorder="1" applyAlignment="1" applyProtection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2" fontId="7" fillId="3" borderId="7" xfId="22" applyNumberFormat="1" applyFont="1" applyFill="1" applyBorder="1" applyAlignment="1" applyProtection="1">
      <alignment horizontal="center" vertical="center" wrapText="1"/>
      <protection/>
    </xf>
    <xf numFmtId="2" fontId="7" fillId="3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 wrapText="1"/>
      <protection/>
    </xf>
    <xf numFmtId="0" fontId="7" fillId="0" borderId="5" xfId="22" applyFont="1" applyFill="1" applyBorder="1" applyAlignment="1">
      <alignment horizontal="center" vertical="center" wrapText="1"/>
      <protection/>
    </xf>
    <xf numFmtId="49" fontId="7" fillId="0" borderId="21" xfId="22" applyNumberFormat="1" applyFont="1" applyFill="1" applyBorder="1" applyAlignment="1" applyProtection="1">
      <alignment horizontal="center" vertical="center" wrapText="1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49" fontId="7" fillId="0" borderId="9" xfId="22" applyNumberFormat="1" applyFont="1" applyFill="1" applyBorder="1" applyAlignment="1">
      <alignment horizontal="center" vertical="center"/>
      <protection/>
    </xf>
    <xf numFmtId="9" fontId="7" fillId="2" borderId="7" xfId="23" applyNumberFormat="1" applyFont="1" applyFill="1" applyBorder="1" applyAlignment="1">
      <alignment horizontal="center" vertical="center"/>
    </xf>
    <xf numFmtId="9" fontId="7" fillId="2" borderId="9" xfId="23" applyNumberFormat="1" applyFont="1" applyFill="1" applyBorder="1" applyAlignment="1">
      <alignment horizontal="center" vertical="center"/>
    </xf>
    <xf numFmtId="49" fontId="7" fillId="0" borderId="11" xfId="22" applyNumberFormat="1" applyFont="1" applyFill="1" applyBorder="1" applyAlignment="1">
      <alignment horizontal="center" vertical="center"/>
      <protection/>
    </xf>
    <xf numFmtId="49" fontId="7" fillId="0" borderId="12" xfId="22" applyNumberFormat="1" applyFont="1" applyFill="1" applyBorder="1" applyAlignment="1">
      <alignment horizontal="center" vertical="center"/>
      <protection/>
    </xf>
    <xf numFmtId="9" fontId="7" fillId="2" borderId="5" xfId="23" applyNumberFormat="1" applyFont="1" applyFill="1" applyBorder="1" applyAlignment="1">
      <alignment horizontal="center" vertical="center"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/>
      <protection/>
    </xf>
    <xf numFmtId="49" fontId="5" fillId="4" borderId="14" xfId="22" applyNumberFormat="1" applyFont="1" applyFill="1" applyBorder="1" applyAlignment="1">
      <alignment horizontal="left" vertical="center" indent="1"/>
      <protection/>
    </xf>
    <xf numFmtId="49" fontId="5" fillId="4" borderId="18" xfId="22" applyNumberFormat="1" applyFont="1" applyFill="1" applyBorder="1" applyAlignment="1">
      <alignment horizontal="left" vertical="center" indent="1"/>
      <protection/>
    </xf>
    <xf numFmtId="49" fontId="5" fillId="4" borderId="19" xfId="22" applyNumberFormat="1" applyFont="1" applyFill="1" applyBorder="1" applyAlignment="1">
      <alignment horizontal="left" vertical="center" indent="1"/>
      <protection/>
    </xf>
    <xf numFmtId="49" fontId="6" fillId="5" borderId="14" xfId="22" applyNumberFormat="1" applyFont="1" applyFill="1" applyBorder="1" applyAlignment="1">
      <alignment horizontal="left" vertical="center" wrapText="1"/>
      <protection/>
    </xf>
    <xf numFmtId="49" fontId="6" fillId="5" borderId="18" xfId="22" applyNumberFormat="1" applyFont="1" applyFill="1" applyBorder="1" applyAlignment="1">
      <alignment horizontal="left" vertical="center" wrapText="1"/>
      <protection/>
    </xf>
    <xf numFmtId="49" fontId="6" fillId="5" borderId="19" xfId="22" applyNumberFormat="1" applyFont="1" applyFill="1" applyBorder="1" applyAlignment="1">
      <alignment horizontal="left" vertical="center" wrapText="1"/>
      <protection/>
    </xf>
    <xf numFmtId="49" fontId="7" fillId="0" borderId="21" xfId="22" applyNumberFormat="1" applyFont="1" applyFill="1" applyBorder="1" applyAlignment="1">
      <alignment horizontal="center" vertical="center" wrapText="1"/>
      <protection/>
    </xf>
    <xf numFmtId="49" fontId="7" fillId="0" borderId="26" xfId="22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head" xfId="20"/>
    <cellStyle name="_num" xfId="21"/>
    <cellStyle name="Normální 2" xfId="22"/>
    <cellStyle name="Procenta 2" xfId="23"/>
    <cellStyle name="Měna 2" xfId="24"/>
    <cellStyle name="Čárk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zoomScale="90" zoomScaleNormal="90" workbookViewId="0" topLeftCell="A31">
      <selection activeCell="D33" sqref="D33"/>
    </sheetView>
  </sheetViews>
  <sheetFormatPr defaultColWidth="9.140625" defaultRowHeight="23.25" customHeight="1"/>
  <cols>
    <col min="1" max="1" width="9.7109375" style="2" customWidth="1"/>
    <col min="2" max="2" width="30.7109375" style="3" customWidth="1"/>
    <col min="3" max="3" width="23.57421875" style="3" customWidth="1"/>
    <col min="4" max="4" width="16.8515625" style="14" bestFit="1" customWidth="1"/>
    <col min="5" max="5" width="13.7109375" style="14" customWidth="1"/>
    <col min="6" max="6" width="13.57421875" style="5" customWidth="1"/>
    <col min="7" max="7" width="19.7109375" style="6" customWidth="1"/>
    <col min="8" max="8" width="12.00390625" style="7" customWidth="1"/>
    <col min="9" max="9" width="16.140625" style="6" customWidth="1"/>
    <col min="10" max="10" width="17.28125" style="4" customWidth="1"/>
    <col min="11" max="11" width="15.28125" style="8" customWidth="1"/>
    <col min="12" max="12" width="22.421875" style="9" customWidth="1"/>
    <col min="13" max="13" width="9.421875" style="10" customWidth="1"/>
    <col min="14" max="14" width="22.00390625" style="8" customWidth="1"/>
    <col min="15" max="16384" width="9.140625" style="1" customWidth="1"/>
  </cols>
  <sheetData>
    <row r="1" spans="1:14" ht="28.5" customHeight="1" thickBot="1">
      <c r="A1" s="186" t="s">
        <v>74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s="13" customFormat="1" ht="56.25" customHeight="1" thickBot="1">
      <c r="A2" s="15" t="s">
        <v>15</v>
      </c>
      <c r="B2" s="16" t="s">
        <v>10</v>
      </c>
      <c r="C2" s="16" t="s">
        <v>11</v>
      </c>
      <c r="D2" s="17" t="s">
        <v>12</v>
      </c>
      <c r="E2" s="18" t="s">
        <v>79</v>
      </c>
      <c r="F2" s="19" t="s">
        <v>80</v>
      </c>
      <c r="G2" s="20" t="s">
        <v>13</v>
      </c>
      <c r="H2" s="118" t="s">
        <v>87</v>
      </c>
      <c r="I2" s="69" t="s">
        <v>14</v>
      </c>
      <c r="J2" s="21" t="s">
        <v>86</v>
      </c>
      <c r="K2" s="22" t="s">
        <v>76</v>
      </c>
      <c r="L2" s="23" t="s">
        <v>77</v>
      </c>
      <c r="M2" s="24" t="s">
        <v>81</v>
      </c>
      <c r="N2" s="25" t="s">
        <v>78</v>
      </c>
    </row>
    <row r="3" spans="1:14" s="12" customFormat="1" ht="23.25" customHeight="1" thickBot="1">
      <c r="A3" s="189" t="s">
        <v>63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</row>
    <row r="4" spans="1:14" s="12" customFormat="1" ht="23.25" customHeight="1">
      <c r="A4" s="192" t="s">
        <v>26</v>
      </c>
      <c r="B4" s="138"/>
      <c r="C4" s="139" t="s">
        <v>97</v>
      </c>
      <c r="D4" s="55" t="s">
        <v>54</v>
      </c>
      <c r="E4" s="55"/>
      <c r="F4" s="29"/>
      <c r="G4" s="178" t="s">
        <v>40</v>
      </c>
      <c r="H4" s="180">
        <v>1</v>
      </c>
      <c r="I4" s="95" t="s">
        <v>101</v>
      </c>
      <c r="J4" s="27" t="e">
        <f>F4/E4</f>
        <v>#DIV/0!</v>
      </c>
      <c r="K4" s="44">
        <v>1200</v>
      </c>
      <c r="L4" s="32" t="e">
        <f aca="true" t="shared" si="0" ref="L4:L32">J4*K4</f>
        <v>#DIV/0!</v>
      </c>
      <c r="M4" s="48"/>
      <c r="N4" s="46" t="e">
        <f aca="true" t="shared" si="1" ref="N4:N51">L4+(L4*M4)</f>
        <v>#DIV/0!</v>
      </c>
    </row>
    <row r="5" spans="1:14" s="12" customFormat="1" ht="23.25" customHeight="1">
      <c r="A5" s="193"/>
      <c r="B5" s="159"/>
      <c r="C5" s="157"/>
      <c r="D5" s="28">
        <v>1</v>
      </c>
      <c r="E5" s="26"/>
      <c r="F5" s="29"/>
      <c r="G5" s="152"/>
      <c r="H5" s="183"/>
      <c r="I5" s="95" t="s">
        <v>16</v>
      </c>
      <c r="J5" s="30" t="e">
        <f aca="true" t="shared" si="2" ref="J5:J23">F5/E5</f>
        <v>#DIV/0!</v>
      </c>
      <c r="K5" s="31">
        <v>1000</v>
      </c>
      <c r="L5" s="32" t="e">
        <f t="shared" si="0"/>
        <v>#DIV/0!</v>
      </c>
      <c r="M5" s="33"/>
      <c r="N5" s="34" t="e">
        <f t="shared" si="1"/>
        <v>#DIV/0!</v>
      </c>
    </row>
    <row r="6" spans="1:14" s="12" customFormat="1" ht="23.25" customHeight="1">
      <c r="A6" s="164" t="s">
        <v>27</v>
      </c>
      <c r="B6" s="176"/>
      <c r="C6" s="177" t="s">
        <v>96</v>
      </c>
      <c r="D6" s="26" t="s">
        <v>54</v>
      </c>
      <c r="E6" s="26"/>
      <c r="F6" s="35"/>
      <c r="G6" s="160" t="s">
        <v>40</v>
      </c>
      <c r="H6" s="179">
        <v>1</v>
      </c>
      <c r="I6" s="119" t="s">
        <v>100</v>
      </c>
      <c r="J6" s="30" t="e">
        <f t="shared" si="2"/>
        <v>#DIV/0!</v>
      </c>
      <c r="K6" s="31">
        <v>2000</v>
      </c>
      <c r="L6" s="32" t="e">
        <f t="shared" si="0"/>
        <v>#DIV/0!</v>
      </c>
      <c r="M6" s="33"/>
      <c r="N6" s="34" t="e">
        <f t="shared" si="1"/>
        <v>#DIV/0!</v>
      </c>
    </row>
    <row r="7" spans="1:14" s="12" customFormat="1" ht="23.25" customHeight="1">
      <c r="A7" s="165"/>
      <c r="B7" s="159"/>
      <c r="C7" s="174"/>
      <c r="D7" s="28">
        <v>1</v>
      </c>
      <c r="E7" s="26"/>
      <c r="F7" s="35"/>
      <c r="G7" s="141"/>
      <c r="H7" s="183"/>
      <c r="I7" s="117" t="s">
        <v>16</v>
      </c>
      <c r="J7" s="30" t="e">
        <f t="shared" si="2"/>
        <v>#DIV/0!</v>
      </c>
      <c r="K7" s="31">
        <v>1500</v>
      </c>
      <c r="L7" s="32" t="e">
        <f t="shared" si="0"/>
        <v>#DIV/0!</v>
      </c>
      <c r="M7" s="33"/>
      <c r="N7" s="34" t="e">
        <f t="shared" si="1"/>
        <v>#DIV/0!</v>
      </c>
    </row>
    <row r="8" spans="1:14" s="12" customFormat="1" ht="23.25" customHeight="1">
      <c r="A8" s="164" t="s">
        <v>28</v>
      </c>
      <c r="B8" s="176"/>
      <c r="C8" s="185" t="s">
        <v>109</v>
      </c>
      <c r="D8" s="26" t="s">
        <v>54</v>
      </c>
      <c r="E8" s="26"/>
      <c r="F8" s="35"/>
      <c r="G8" s="161" t="s">
        <v>41</v>
      </c>
      <c r="H8" s="179">
        <v>1</v>
      </c>
      <c r="I8" s="119" t="s">
        <v>0</v>
      </c>
      <c r="J8" s="30" t="e">
        <f t="shared" si="2"/>
        <v>#DIV/0!</v>
      </c>
      <c r="K8" s="36">
        <v>1500</v>
      </c>
      <c r="L8" s="32" t="e">
        <f>J8*K8</f>
        <v>#DIV/0!</v>
      </c>
      <c r="M8" s="33"/>
      <c r="N8" s="37" t="e">
        <f t="shared" si="1"/>
        <v>#DIV/0!</v>
      </c>
    </row>
    <row r="9" spans="1:19" s="12" customFormat="1" ht="23.25" customHeight="1">
      <c r="A9" s="165"/>
      <c r="B9" s="159"/>
      <c r="C9" s="157"/>
      <c r="D9" s="28">
        <v>1</v>
      </c>
      <c r="E9" s="26"/>
      <c r="F9" s="38"/>
      <c r="G9" s="152"/>
      <c r="H9" s="183"/>
      <c r="I9" s="95" t="s">
        <v>16</v>
      </c>
      <c r="J9" s="30" t="e">
        <f t="shared" si="2"/>
        <v>#DIV/0!</v>
      </c>
      <c r="K9" s="36">
        <v>2000</v>
      </c>
      <c r="L9" s="32" t="e">
        <f t="shared" si="0"/>
        <v>#DIV/0!</v>
      </c>
      <c r="M9" s="33"/>
      <c r="N9" s="37" t="e">
        <f t="shared" si="1"/>
        <v>#DIV/0!</v>
      </c>
      <c r="S9" s="12" t="s">
        <v>52</v>
      </c>
    </row>
    <row r="10" spans="1:14" s="12" customFormat="1" ht="23.25" customHeight="1">
      <c r="A10" s="164" t="s">
        <v>29</v>
      </c>
      <c r="B10" s="176"/>
      <c r="C10" s="185" t="s">
        <v>99</v>
      </c>
      <c r="D10" s="26" t="s">
        <v>54</v>
      </c>
      <c r="E10" s="26"/>
      <c r="F10" s="35"/>
      <c r="G10" s="161" t="s">
        <v>41</v>
      </c>
      <c r="H10" s="179">
        <v>1</v>
      </c>
      <c r="I10" s="161" t="s">
        <v>0</v>
      </c>
      <c r="J10" s="30" t="e">
        <f t="shared" si="2"/>
        <v>#DIV/0!</v>
      </c>
      <c r="K10" s="36">
        <v>1500</v>
      </c>
      <c r="L10" s="32" t="e">
        <f>J10*K10</f>
        <v>#DIV/0!</v>
      </c>
      <c r="M10" s="33"/>
      <c r="N10" s="37" t="e">
        <f t="shared" si="1"/>
        <v>#DIV/0!</v>
      </c>
    </row>
    <row r="11" spans="1:14" s="12" customFormat="1" ht="23.25" customHeight="1">
      <c r="A11" s="165"/>
      <c r="B11" s="159"/>
      <c r="C11" s="157"/>
      <c r="D11" s="28">
        <v>1</v>
      </c>
      <c r="E11" s="26"/>
      <c r="F11" s="38"/>
      <c r="G11" s="152"/>
      <c r="H11" s="183"/>
      <c r="I11" s="152"/>
      <c r="J11" s="30" t="e">
        <f t="shared" si="2"/>
        <v>#DIV/0!</v>
      </c>
      <c r="K11" s="36">
        <v>500</v>
      </c>
      <c r="L11" s="32" t="e">
        <f aca="true" t="shared" si="3" ref="L11">J11*K11</f>
        <v>#DIV/0!</v>
      </c>
      <c r="M11" s="33"/>
      <c r="N11" s="37" t="e">
        <f t="shared" si="1"/>
        <v>#DIV/0!</v>
      </c>
    </row>
    <row r="12" spans="1:17" s="12" customFormat="1" ht="23.25" customHeight="1">
      <c r="A12" s="164" t="s">
        <v>30</v>
      </c>
      <c r="B12" s="176"/>
      <c r="C12" s="177" t="s">
        <v>98</v>
      </c>
      <c r="D12" s="26" t="s">
        <v>54</v>
      </c>
      <c r="E12" s="26"/>
      <c r="F12" s="35"/>
      <c r="G12" s="161" t="s">
        <v>82</v>
      </c>
      <c r="H12" s="179">
        <v>1</v>
      </c>
      <c r="I12" s="111" t="s">
        <v>0</v>
      </c>
      <c r="J12" s="30" t="e">
        <f t="shared" si="2"/>
        <v>#DIV/0!</v>
      </c>
      <c r="K12" s="36">
        <v>500</v>
      </c>
      <c r="L12" s="32" t="e">
        <f>J12*K12</f>
        <v>#DIV/0!</v>
      </c>
      <c r="M12" s="33"/>
      <c r="N12" s="37" t="e">
        <f t="shared" si="1"/>
        <v>#DIV/0!</v>
      </c>
      <c r="Q12" s="12" t="s">
        <v>52</v>
      </c>
    </row>
    <row r="13" spans="1:14" s="12" customFormat="1" ht="23.25" customHeight="1" thickBot="1">
      <c r="A13" s="175"/>
      <c r="B13" s="138"/>
      <c r="C13" s="173"/>
      <c r="D13" s="39">
        <v>1</v>
      </c>
      <c r="E13" s="26"/>
      <c r="F13" s="38"/>
      <c r="G13" s="178"/>
      <c r="H13" s="180"/>
      <c r="I13" s="104" t="s">
        <v>16</v>
      </c>
      <c r="J13" s="40" t="e">
        <f t="shared" si="2"/>
        <v>#DIV/0!</v>
      </c>
      <c r="K13" s="36">
        <v>500</v>
      </c>
      <c r="L13" s="41" t="e">
        <f aca="true" t="shared" si="4" ref="L13">J13*K13</f>
        <v>#DIV/0!</v>
      </c>
      <c r="M13" s="42"/>
      <c r="N13" s="37" t="e">
        <f t="shared" si="1"/>
        <v>#DIV/0!</v>
      </c>
    </row>
    <row r="14" spans="1:14" s="12" customFormat="1" ht="23.25" customHeight="1" thickBot="1">
      <c r="A14" s="127" t="s">
        <v>66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9"/>
      <c r="L14" s="84" t="e">
        <f>SUM(L4:L13)</f>
        <v>#DIV/0!</v>
      </c>
      <c r="M14" s="82"/>
      <c r="N14" s="85" t="e">
        <f>SUM(N4:N13)</f>
        <v>#DIV/0!</v>
      </c>
    </row>
    <row r="15" spans="1:21" s="12" customFormat="1" ht="23.25" customHeight="1" thickBot="1">
      <c r="A15" s="134" t="s">
        <v>62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U15" s="12" t="s">
        <v>52</v>
      </c>
    </row>
    <row r="16" spans="1:14" s="12" customFormat="1" ht="23.25" customHeight="1">
      <c r="A16" s="154" t="s">
        <v>31</v>
      </c>
      <c r="B16" s="138"/>
      <c r="C16" s="171" t="s">
        <v>17</v>
      </c>
      <c r="D16" s="43" t="s">
        <v>55</v>
      </c>
      <c r="E16" s="55"/>
      <c r="F16" s="29"/>
      <c r="G16" s="178" t="s">
        <v>41</v>
      </c>
      <c r="H16" s="180">
        <v>1</v>
      </c>
      <c r="I16" s="140" t="s">
        <v>94</v>
      </c>
      <c r="J16" s="27" t="e">
        <f t="shared" si="2"/>
        <v>#DIV/0!</v>
      </c>
      <c r="K16" s="44">
        <v>1300</v>
      </c>
      <c r="L16" s="32" t="e">
        <f t="shared" si="0"/>
        <v>#DIV/0!</v>
      </c>
      <c r="M16" s="45"/>
      <c r="N16" s="46" t="e">
        <f t="shared" si="1"/>
        <v>#DIV/0!</v>
      </c>
    </row>
    <row r="17" spans="1:14" s="12" customFormat="1" ht="23.25" customHeight="1">
      <c r="A17" s="155"/>
      <c r="B17" s="159"/>
      <c r="C17" s="172"/>
      <c r="D17" s="39" t="s">
        <v>56</v>
      </c>
      <c r="E17" s="26"/>
      <c r="F17" s="47"/>
      <c r="G17" s="152"/>
      <c r="H17" s="183"/>
      <c r="I17" s="141"/>
      <c r="J17" s="30" t="e">
        <f t="shared" si="2"/>
        <v>#DIV/0!</v>
      </c>
      <c r="K17" s="44">
        <v>3000</v>
      </c>
      <c r="L17" s="32" t="e">
        <f t="shared" si="0"/>
        <v>#DIV/0!</v>
      </c>
      <c r="M17" s="48"/>
      <c r="N17" s="46" t="e">
        <f t="shared" si="1"/>
        <v>#DIV/0!</v>
      </c>
    </row>
    <row r="18" spans="1:14" s="12" customFormat="1" ht="23.25" customHeight="1">
      <c r="A18" s="164" t="s">
        <v>32</v>
      </c>
      <c r="B18" s="166"/>
      <c r="C18" s="184" t="s">
        <v>42</v>
      </c>
      <c r="D18" s="28" t="s">
        <v>18</v>
      </c>
      <c r="E18" s="26"/>
      <c r="F18" s="49"/>
      <c r="G18" s="161" t="s">
        <v>4</v>
      </c>
      <c r="H18" s="179">
        <v>1</v>
      </c>
      <c r="I18" s="161" t="s">
        <v>43</v>
      </c>
      <c r="J18" s="30" t="e">
        <f t="shared" si="2"/>
        <v>#DIV/0!</v>
      </c>
      <c r="K18" s="76">
        <v>1300</v>
      </c>
      <c r="L18" s="32" t="e">
        <f t="shared" si="0"/>
        <v>#DIV/0!</v>
      </c>
      <c r="M18" s="33"/>
      <c r="N18" s="34" t="e">
        <f t="shared" si="1"/>
        <v>#DIV/0!</v>
      </c>
    </row>
    <row r="19" spans="1:14" s="12" customFormat="1" ht="23.25" customHeight="1">
      <c r="A19" s="165"/>
      <c r="B19" s="167"/>
      <c r="C19" s="172"/>
      <c r="D19" s="50">
        <v>1</v>
      </c>
      <c r="E19" s="26"/>
      <c r="F19" s="35"/>
      <c r="G19" s="152"/>
      <c r="H19" s="180"/>
      <c r="I19" s="152"/>
      <c r="J19" s="30" t="e">
        <f t="shared" si="2"/>
        <v>#DIV/0!</v>
      </c>
      <c r="K19" s="76">
        <v>2000</v>
      </c>
      <c r="L19" s="32" t="e">
        <f t="shared" si="0"/>
        <v>#DIV/0!</v>
      </c>
      <c r="M19" s="33"/>
      <c r="N19" s="34" t="e">
        <f t="shared" si="1"/>
        <v>#DIV/0!</v>
      </c>
    </row>
    <row r="20" spans="1:14" s="12" customFormat="1" ht="23.25" customHeight="1">
      <c r="A20" s="164" t="s">
        <v>33</v>
      </c>
      <c r="B20" s="166"/>
      <c r="C20" s="184" t="s">
        <v>89</v>
      </c>
      <c r="D20" s="28" t="s">
        <v>103</v>
      </c>
      <c r="E20" s="26"/>
      <c r="F20" s="49"/>
      <c r="G20" s="161" t="s">
        <v>19</v>
      </c>
      <c r="H20" s="179">
        <v>1</v>
      </c>
      <c r="I20" s="160" t="s">
        <v>95</v>
      </c>
      <c r="J20" s="30" t="e">
        <f t="shared" si="2"/>
        <v>#DIV/0!</v>
      </c>
      <c r="K20" s="31">
        <v>500</v>
      </c>
      <c r="L20" s="32" t="e">
        <f t="shared" si="0"/>
        <v>#DIV/0!</v>
      </c>
      <c r="M20" s="33"/>
      <c r="N20" s="34" t="e">
        <f t="shared" si="1"/>
        <v>#DIV/0!</v>
      </c>
    </row>
    <row r="21" spans="1:14" s="12" customFormat="1" ht="23.25" customHeight="1">
      <c r="A21" s="165"/>
      <c r="B21" s="167"/>
      <c r="C21" s="172"/>
      <c r="D21" s="50" t="s">
        <v>104</v>
      </c>
      <c r="E21" s="26"/>
      <c r="F21" s="35"/>
      <c r="G21" s="152"/>
      <c r="H21" s="180"/>
      <c r="I21" s="141"/>
      <c r="J21" s="30" t="e">
        <f t="shared" si="2"/>
        <v>#DIV/0!</v>
      </c>
      <c r="K21" s="31">
        <v>500</v>
      </c>
      <c r="L21" s="32" t="e">
        <f t="shared" si="0"/>
        <v>#DIV/0!</v>
      </c>
      <c r="M21" s="33"/>
      <c r="N21" s="34" t="e">
        <f t="shared" si="1"/>
        <v>#DIV/0!</v>
      </c>
    </row>
    <row r="22" spans="1:14" s="12" customFormat="1" ht="23.25" customHeight="1">
      <c r="A22" s="164" t="s">
        <v>34</v>
      </c>
      <c r="B22" s="170"/>
      <c r="C22" s="171" t="s">
        <v>20</v>
      </c>
      <c r="D22" s="51" t="s">
        <v>18</v>
      </c>
      <c r="E22" s="26"/>
      <c r="F22" s="52"/>
      <c r="G22" s="181" t="s">
        <v>4</v>
      </c>
      <c r="H22" s="179">
        <v>1</v>
      </c>
      <c r="I22" s="161" t="s">
        <v>2</v>
      </c>
      <c r="J22" s="30" t="e">
        <f t="shared" si="2"/>
        <v>#DIV/0!</v>
      </c>
      <c r="K22" s="76">
        <v>800</v>
      </c>
      <c r="L22" s="32" t="e">
        <f t="shared" si="0"/>
        <v>#DIV/0!</v>
      </c>
      <c r="M22" s="33"/>
      <c r="N22" s="34" t="e">
        <f t="shared" si="1"/>
        <v>#DIV/0!</v>
      </c>
    </row>
    <row r="23" spans="1:14" s="12" customFormat="1" ht="23.25" customHeight="1" thickBot="1">
      <c r="A23" s="165"/>
      <c r="B23" s="167"/>
      <c r="C23" s="172"/>
      <c r="D23" s="53">
        <v>1</v>
      </c>
      <c r="E23" s="26"/>
      <c r="F23" s="35"/>
      <c r="G23" s="182"/>
      <c r="H23" s="183"/>
      <c r="I23" s="152"/>
      <c r="J23" s="30" t="e">
        <f t="shared" si="2"/>
        <v>#DIV/0!</v>
      </c>
      <c r="K23" s="76">
        <v>2700</v>
      </c>
      <c r="L23" s="41" t="e">
        <f t="shared" si="0"/>
        <v>#DIV/0!</v>
      </c>
      <c r="M23" s="42"/>
      <c r="N23" s="37" t="e">
        <f t="shared" si="1"/>
        <v>#DIV/0!</v>
      </c>
    </row>
    <row r="24" spans="1:14" s="12" customFormat="1" ht="23.25" customHeight="1" thickBot="1">
      <c r="A24" s="127" t="s">
        <v>67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9"/>
      <c r="L24" s="84" t="e">
        <f>SUM(L16:L23)</f>
        <v>#DIV/0!</v>
      </c>
      <c r="M24" s="82"/>
      <c r="N24" s="85" t="e">
        <f>SUM(N16:N23)</f>
        <v>#DIV/0!</v>
      </c>
    </row>
    <row r="25" spans="1:14" s="12" customFormat="1" ht="23.25" customHeight="1" thickBot="1">
      <c r="A25" s="134" t="s">
        <v>61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</row>
    <row r="26" spans="1:14" s="12" customFormat="1" ht="23.25" customHeight="1">
      <c r="A26" s="154" t="s">
        <v>35</v>
      </c>
      <c r="B26" s="138"/>
      <c r="C26" s="173" t="s">
        <v>90</v>
      </c>
      <c r="D26" s="70" t="s">
        <v>1</v>
      </c>
      <c r="E26" s="55"/>
      <c r="F26" s="38"/>
      <c r="G26" s="95" t="s">
        <v>4</v>
      </c>
      <c r="H26" s="109"/>
      <c r="I26" s="95" t="s">
        <v>5</v>
      </c>
      <c r="J26" s="54" t="e">
        <f>F26/E26*H26</f>
        <v>#DIV/0!</v>
      </c>
      <c r="K26" s="74">
        <v>350000</v>
      </c>
      <c r="L26" s="32" t="e">
        <f t="shared" si="0"/>
        <v>#DIV/0!</v>
      </c>
      <c r="M26" s="48"/>
      <c r="N26" s="46" t="e">
        <f t="shared" si="1"/>
        <v>#DIV/0!</v>
      </c>
    </row>
    <row r="27" spans="1:14" s="12" customFormat="1" ht="23.25" customHeight="1">
      <c r="A27" s="155"/>
      <c r="B27" s="159"/>
      <c r="C27" s="174"/>
      <c r="D27" s="70" t="s">
        <v>1</v>
      </c>
      <c r="E27" s="50"/>
      <c r="F27" s="49"/>
      <c r="G27" s="95" t="s">
        <v>53</v>
      </c>
      <c r="H27" s="109"/>
      <c r="I27" s="95" t="s">
        <v>6</v>
      </c>
      <c r="J27" s="56" t="e">
        <f>F27/E27*H26</f>
        <v>#DIV/0!</v>
      </c>
      <c r="K27" s="75">
        <v>25000</v>
      </c>
      <c r="L27" s="41" t="e">
        <f t="shared" si="0"/>
        <v>#DIV/0!</v>
      </c>
      <c r="M27" s="42"/>
      <c r="N27" s="37" t="e">
        <f t="shared" si="1"/>
        <v>#DIV/0!</v>
      </c>
    </row>
    <row r="28" spans="1:14" s="12" customFormat="1" ht="23.25" customHeight="1">
      <c r="A28" s="102" t="s">
        <v>36</v>
      </c>
      <c r="B28" s="100"/>
      <c r="C28" s="98" t="s">
        <v>91</v>
      </c>
      <c r="D28" s="71" t="s">
        <v>1</v>
      </c>
      <c r="E28" s="26"/>
      <c r="F28" s="35"/>
      <c r="G28" s="73" t="s">
        <v>4</v>
      </c>
      <c r="H28" s="103"/>
      <c r="I28" s="94" t="s">
        <v>5</v>
      </c>
      <c r="J28" s="57" t="e">
        <f>F28/E28*H28</f>
        <v>#DIV/0!</v>
      </c>
      <c r="K28" s="76">
        <v>900000</v>
      </c>
      <c r="L28" s="57" t="e">
        <f t="shared" si="0"/>
        <v>#DIV/0!</v>
      </c>
      <c r="M28" s="33"/>
      <c r="N28" s="34" t="e">
        <f t="shared" si="1"/>
        <v>#DIV/0!</v>
      </c>
    </row>
    <row r="29" spans="1:14" s="12" customFormat="1" ht="23.25" customHeight="1">
      <c r="A29" s="164" t="s">
        <v>37</v>
      </c>
      <c r="B29" s="166"/>
      <c r="C29" s="168" t="s">
        <v>92</v>
      </c>
      <c r="D29" s="72" t="s">
        <v>1</v>
      </c>
      <c r="E29" s="26"/>
      <c r="F29" s="35"/>
      <c r="G29" s="111" t="s">
        <v>4</v>
      </c>
      <c r="H29" s="110"/>
      <c r="I29" s="111" t="s">
        <v>6</v>
      </c>
      <c r="J29" s="57" t="e">
        <f>F29/E29*H29</f>
        <v>#DIV/0!</v>
      </c>
      <c r="K29" s="76">
        <v>350000</v>
      </c>
      <c r="L29" s="57" t="e">
        <f t="shared" si="0"/>
        <v>#DIV/0!</v>
      </c>
      <c r="M29" s="33"/>
      <c r="N29" s="34" t="e">
        <f t="shared" si="1"/>
        <v>#DIV/0!</v>
      </c>
    </row>
    <row r="30" spans="1:14" s="12" customFormat="1" ht="23.25" customHeight="1" thickBot="1">
      <c r="A30" s="165"/>
      <c r="B30" s="167"/>
      <c r="C30" s="169"/>
      <c r="D30" s="72" t="s">
        <v>1</v>
      </c>
      <c r="E30" s="26"/>
      <c r="F30" s="35"/>
      <c r="G30" s="95" t="s">
        <v>53</v>
      </c>
      <c r="H30" s="109"/>
      <c r="I30" s="95" t="s">
        <v>7</v>
      </c>
      <c r="J30" s="58" t="e">
        <f>F30/E30*H29</f>
        <v>#DIV/0!</v>
      </c>
      <c r="K30" s="76">
        <v>25000</v>
      </c>
      <c r="L30" s="57" t="e">
        <f t="shared" si="0"/>
        <v>#DIV/0!</v>
      </c>
      <c r="M30" s="33"/>
      <c r="N30" s="34" t="e">
        <f t="shared" si="1"/>
        <v>#DIV/0!</v>
      </c>
    </row>
    <row r="31" spans="1:14" s="12" customFormat="1" ht="23.25" customHeight="1" thickBot="1">
      <c r="A31" s="134" t="s">
        <v>60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6"/>
      <c r="L31" s="96"/>
      <c r="M31" s="96"/>
      <c r="N31" s="97"/>
    </row>
    <row r="32" spans="1:14" s="12" customFormat="1" ht="23.25" customHeight="1" thickBot="1">
      <c r="A32" s="113" t="s">
        <v>46</v>
      </c>
      <c r="B32" s="107"/>
      <c r="C32" s="126" t="s">
        <v>110</v>
      </c>
      <c r="D32" s="55" t="s">
        <v>85</v>
      </c>
      <c r="E32" s="67"/>
      <c r="F32" s="29"/>
      <c r="G32" s="104" t="s">
        <v>24</v>
      </c>
      <c r="H32" s="105">
        <v>1</v>
      </c>
      <c r="I32" s="104" t="s">
        <v>5</v>
      </c>
      <c r="J32" s="32" t="e">
        <f>F32/E32*H32</f>
        <v>#DIV/0!</v>
      </c>
      <c r="K32" s="44">
        <v>9000</v>
      </c>
      <c r="L32" s="32" t="e">
        <f t="shared" si="0"/>
        <v>#DIV/0!</v>
      </c>
      <c r="M32" s="45"/>
      <c r="N32" s="46" t="e">
        <f t="shared" si="1"/>
        <v>#DIV/0!</v>
      </c>
    </row>
    <row r="33" spans="1:14" s="12" customFormat="1" ht="23.25" customHeight="1" thickBot="1">
      <c r="A33" s="88"/>
      <c r="B33" s="89"/>
      <c r="C33" s="89"/>
      <c r="D33" s="89"/>
      <c r="E33" s="89"/>
      <c r="F33" s="89"/>
      <c r="G33" s="89"/>
      <c r="H33" s="127" t="s">
        <v>70</v>
      </c>
      <c r="I33" s="128"/>
      <c r="J33" s="128"/>
      <c r="K33" s="129"/>
      <c r="L33" s="84" t="e">
        <f>SUM(L26:L32)</f>
        <v>#DIV/0!</v>
      </c>
      <c r="M33" s="83"/>
      <c r="N33" s="85" t="e">
        <f>SUM(N26:N32)</f>
        <v>#DIV/0!</v>
      </c>
    </row>
    <row r="34" spans="1:14" s="12" customFormat="1" ht="23.25" customHeight="1" thickBot="1">
      <c r="A34" s="134" t="s">
        <v>59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</row>
    <row r="35" spans="1:14" s="12" customFormat="1" ht="23.25" customHeight="1">
      <c r="A35" s="113" t="s">
        <v>44</v>
      </c>
      <c r="B35" s="101"/>
      <c r="C35" s="99" t="s">
        <v>21</v>
      </c>
      <c r="D35" s="55" t="s">
        <v>75</v>
      </c>
      <c r="E35" s="55"/>
      <c r="F35" s="59"/>
      <c r="G35" s="95" t="s">
        <v>51</v>
      </c>
      <c r="H35" s="108">
        <v>1</v>
      </c>
      <c r="I35" s="95" t="s">
        <v>8</v>
      </c>
      <c r="J35" s="68" t="e">
        <f aca="true" t="shared" si="5" ref="J35:J36">F35/E35</f>
        <v>#DIV/0!</v>
      </c>
      <c r="K35" s="44">
        <v>400000</v>
      </c>
      <c r="L35" s="32" t="e">
        <f>J35*K35</f>
        <v>#DIV/0!</v>
      </c>
      <c r="M35" s="45"/>
      <c r="N35" s="46" t="e">
        <f aca="true" t="shared" si="6" ref="N35:N36">L35+(L35*M35)</f>
        <v>#DIV/0!</v>
      </c>
    </row>
    <row r="36" spans="1:14" s="12" customFormat="1" ht="23.25" customHeight="1" thickBot="1">
      <c r="A36" s="63" t="s">
        <v>45</v>
      </c>
      <c r="B36" s="101"/>
      <c r="C36" s="106" t="s">
        <v>105</v>
      </c>
      <c r="D36" s="26" t="s">
        <v>75</v>
      </c>
      <c r="E36" s="26"/>
      <c r="F36" s="60"/>
      <c r="G36" s="111" t="s">
        <v>51</v>
      </c>
      <c r="H36" s="64">
        <v>1</v>
      </c>
      <c r="I36" s="111" t="s">
        <v>5</v>
      </c>
      <c r="J36" s="65" t="e">
        <f t="shared" si="5"/>
        <v>#DIV/0!</v>
      </c>
      <c r="K36" s="31">
        <v>400000</v>
      </c>
      <c r="L36" s="62" t="e">
        <f>J36*K36</f>
        <v>#DIV/0!</v>
      </c>
      <c r="M36" s="42"/>
      <c r="N36" s="37" t="e">
        <f t="shared" si="6"/>
        <v>#DIV/0!</v>
      </c>
    </row>
    <row r="37" spans="1:14" s="12" customFormat="1" ht="23.25" customHeight="1" thickBot="1">
      <c r="A37" s="88"/>
      <c r="B37" s="89"/>
      <c r="C37" s="89"/>
      <c r="D37" s="89"/>
      <c r="E37" s="89"/>
      <c r="F37" s="89"/>
      <c r="G37" s="89"/>
      <c r="H37" s="127" t="s">
        <v>69</v>
      </c>
      <c r="I37" s="128"/>
      <c r="J37" s="128"/>
      <c r="K37" s="129"/>
      <c r="L37" s="84" t="e">
        <f>SUM(L35:L36)</f>
        <v>#DIV/0!</v>
      </c>
      <c r="M37" s="82"/>
      <c r="N37" s="85" t="e">
        <f>SUM(N35:N36)</f>
        <v>#DIV/0!</v>
      </c>
    </row>
    <row r="38" spans="1:14" s="12" customFormat="1" ht="23.25" customHeight="1" thickBot="1">
      <c r="A38" s="127" t="s">
        <v>68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9"/>
      <c r="L38" s="84" t="e">
        <f>SUM(L33)+(L37)</f>
        <v>#DIV/0!</v>
      </c>
      <c r="M38" s="90"/>
      <c r="N38" s="85" t="e">
        <f>SUM(N33)+(N37)</f>
        <v>#DIV/0!</v>
      </c>
    </row>
    <row r="39" spans="1:14" s="12" customFormat="1" ht="23.25" customHeight="1" thickBot="1">
      <c r="A39" s="134" t="s">
        <v>64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</row>
    <row r="40" spans="1:14" s="12" customFormat="1" ht="23.25" customHeight="1">
      <c r="A40" s="153" t="s">
        <v>47</v>
      </c>
      <c r="B40" s="158"/>
      <c r="C40" s="156" t="s">
        <v>9</v>
      </c>
      <c r="D40" s="55" t="s">
        <v>3</v>
      </c>
      <c r="E40" s="55"/>
      <c r="F40" s="59"/>
      <c r="G40" s="141" t="s">
        <v>4</v>
      </c>
      <c r="H40" s="143"/>
      <c r="I40" s="152" t="s">
        <v>5</v>
      </c>
      <c r="J40" s="54" t="e">
        <f>F40/E40*H40</f>
        <v>#DIV/0!</v>
      </c>
      <c r="K40" s="44">
        <v>45000</v>
      </c>
      <c r="L40" s="32" t="e">
        <f aca="true" t="shared" si="7" ref="L40:L47">J40*K40</f>
        <v>#DIV/0!</v>
      </c>
      <c r="M40" s="45"/>
      <c r="N40" s="46" t="e">
        <f aca="true" t="shared" si="8" ref="N40:N46">L40+(L40*M40)</f>
        <v>#DIV/0!</v>
      </c>
    </row>
    <row r="41" spans="1:14" s="12" customFormat="1" ht="23.25" customHeight="1">
      <c r="A41" s="154"/>
      <c r="B41" s="138"/>
      <c r="C41" s="139"/>
      <c r="D41" s="26" t="s">
        <v>1</v>
      </c>
      <c r="E41" s="26"/>
      <c r="F41" s="60"/>
      <c r="G41" s="163"/>
      <c r="H41" s="150"/>
      <c r="I41" s="146"/>
      <c r="J41" s="54" t="e">
        <f>F41/E41*H40</f>
        <v>#DIV/0!</v>
      </c>
      <c r="K41" s="44">
        <v>190000</v>
      </c>
      <c r="L41" s="32" t="e">
        <f t="shared" si="7"/>
        <v>#DIV/0!</v>
      </c>
      <c r="M41" s="45"/>
      <c r="N41" s="46" t="e">
        <f t="shared" si="8"/>
        <v>#DIV/0!</v>
      </c>
    </row>
    <row r="42" spans="1:14" s="12" customFormat="1" ht="23.25" customHeight="1">
      <c r="A42" s="154"/>
      <c r="B42" s="138"/>
      <c r="C42" s="139"/>
      <c r="D42" s="55" t="s">
        <v>3</v>
      </c>
      <c r="E42" s="26"/>
      <c r="F42" s="60"/>
      <c r="G42" s="160" t="s">
        <v>53</v>
      </c>
      <c r="H42" s="162"/>
      <c r="I42" s="161" t="s">
        <v>5</v>
      </c>
      <c r="J42" s="54" t="e">
        <f>F42/E42*H42</f>
        <v>#DIV/0!</v>
      </c>
      <c r="K42" s="44">
        <v>5000</v>
      </c>
      <c r="L42" s="32" t="e">
        <f>J42*K42</f>
        <v>#DIV/0!</v>
      </c>
      <c r="M42" s="45"/>
      <c r="N42" s="46" t="e">
        <f>L42+(L42*M42)</f>
        <v>#DIV/0!</v>
      </c>
    </row>
    <row r="43" spans="1:14" s="12" customFormat="1" ht="23.25" customHeight="1">
      <c r="A43" s="155"/>
      <c r="B43" s="159"/>
      <c r="C43" s="157"/>
      <c r="D43" s="26" t="s">
        <v>1</v>
      </c>
      <c r="E43" s="26"/>
      <c r="F43" s="60"/>
      <c r="G43" s="141"/>
      <c r="H43" s="143"/>
      <c r="I43" s="152"/>
      <c r="J43" s="54" t="e">
        <f>F43/E43*H43</f>
        <v>#DIV/0!</v>
      </c>
      <c r="K43" s="44">
        <v>10000</v>
      </c>
      <c r="L43" s="32" t="e">
        <f>J43*K43</f>
        <v>#DIV/0!</v>
      </c>
      <c r="M43" s="45"/>
      <c r="N43" s="46" t="e">
        <f>L43+(L43*M43)</f>
        <v>#DIV/0!</v>
      </c>
    </row>
    <row r="44" spans="1:14" s="12" customFormat="1" ht="23.25" customHeight="1">
      <c r="A44" s="147" t="s">
        <v>48</v>
      </c>
      <c r="B44" s="148"/>
      <c r="C44" s="149" t="s">
        <v>93</v>
      </c>
      <c r="D44" s="26" t="s">
        <v>3</v>
      </c>
      <c r="E44" s="26"/>
      <c r="F44" s="35"/>
      <c r="G44" s="146" t="s">
        <v>4</v>
      </c>
      <c r="H44" s="150"/>
      <c r="I44" s="146" t="s">
        <v>5</v>
      </c>
      <c r="J44" s="57" t="e">
        <f>F44/E44*H44</f>
        <v>#DIV/0!</v>
      </c>
      <c r="K44" s="31">
        <v>70000</v>
      </c>
      <c r="L44" s="57" t="e">
        <f t="shared" si="7"/>
        <v>#DIV/0!</v>
      </c>
      <c r="M44" s="33"/>
      <c r="N44" s="34" t="e">
        <f t="shared" si="8"/>
        <v>#DIV/0!</v>
      </c>
    </row>
    <row r="45" spans="1:14" s="12" customFormat="1" ht="23.25" customHeight="1">
      <c r="A45" s="147"/>
      <c r="B45" s="148"/>
      <c r="C45" s="149"/>
      <c r="D45" s="26" t="s">
        <v>1</v>
      </c>
      <c r="E45" s="26"/>
      <c r="F45" s="35"/>
      <c r="G45" s="146"/>
      <c r="H45" s="150"/>
      <c r="I45" s="146"/>
      <c r="J45" s="58" t="e">
        <f>F45/E45*H44</f>
        <v>#DIV/0!</v>
      </c>
      <c r="K45" s="31">
        <v>100000</v>
      </c>
      <c r="L45" s="57" t="e">
        <f t="shared" si="7"/>
        <v>#DIV/0!</v>
      </c>
      <c r="M45" s="33"/>
      <c r="N45" s="34" t="e">
        <f t="shared" si="8"/>
        <v>#DIV/0!</v>
      </c>
    </row>
    <row r="46" spans="1:14" s="12" customFormat="1" ht="23.25" customHeight="1">
      <c r="A46" s="147" t="s">
        <v>49</v>
      </c>
      <c r="B46" s="148"/>
      <c r="C46" s="151" t="s">
        <v>102</v>
      </c>
      <c r="D46" s="26" t="s">
        <v>83</v>
      </c>
      <c r="E46" s="26"/>
      <c r="F46" s="35"/>
      <c r="G46" s="146" t="s">
        <v>88</v>
      </c>
      <c r="H46" s="150"/>
      <c r="I46" s="146" t="s">
        <v>5</v>
      </c>
      <c r="J46" s="57" t="e">
        <f>F46/E46*H46</f>
        <v>#DIV/0!</v>
      </c>
      <c r="K46" s="31">
        <v>50000</v>
      </c>
      <c r="L46" s="57" t="e">
        <f t="shared" si="7"/>
        <v>#DIV/0!</v>
      </c>
      <c r="M46" s="33"/>
      <c r="N46" s="34" t="e">
        <f t="shared" si="8"/>
        <v>#DIV/0!</v>
      </c>
    </row>
    <row r="47" spans="1:14" s="12" customFormat="1" ht="23.25" customHeight="1" thickBot="1">
      <c r="A47" s="147"/>
      <c r="B47" s="148"/>
      <c r="C47" s="151"/>
      <c r="D47" s="26" t="s">
        <v>84</v>
      </c>
      <c r="E47" s="26"/>
      <c r="F47" s="35"/>
      <c r="G47" s="146"/>
      <c r="H47" s="150"/>
      <c r="I47" s="146"/>
      <c r="J47" s="57" t="e">
        <f>F47/E47*H46</f>
        <v>#DIV/0!</v>
      </c>
      <c r="K47" s="31">
        <v>25000</v>
      </c>
      <c r="L47" s="57" t="e">
        <f t="shared" si="7"/>
        <v>#DIV/0!</v>
      </c>
      <c r="M47" s="33"/>
      <c r="N47" s="34" t="e">
        <f>L47+(L47*M47)</f>
        <v>#DIV/0!</v>
      </c>
    </row>
    <row r="48" spans="1:14" s="12" customFormat="1" ht="23.25" customHeight="1" thickBot="1">
      <c r="A48" s="127" t="s">
        <v>65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84" t="e">
        <f>SUM(L40:L47)</f>
        <v>#DIV/0!</v>
      </c>
      <c r="M48" s="82"/>
      <c r="N48" s="85" t="e">
        <f>SUM(N40:N47)</f>
        <v>#DIV/0!</v>
      </c>
    </row>
    <row r="49" spans="1:14" s="12" customFormat="1" ht="23.25" customHeight="1" thickBot="1">
      <c r="A49" s="134" t="s">
        <v>57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6"/>
    </row>
    <row r="50" spans="1:14" s="12" customFormat="1" ht="23.25" customHeight="1">
      <c r="A50" s="137" t="s">
        <v>50</v>
      </c>
      <c r="B50" s="138"/>
      <c r="C50" s="139" t="s">
        <v>23</v>
      </c>
      <c r="D50" s="77" t="s">
        <v>3</v>
      </c>
      <c r="E50" s="55"/>
      <c r="F50" s="59"/>
      <c r="G50" s="140" t="s">
        <v>106</v>
      </c>
      <c r="H50" s="142"/>
      <c r="I50" s="144" t="s">
        <v>5</v>
      </c>
      <c r="J50" s="54" t="e">
        <f>F50/E50*H50</f>
        <v>#DIV/0!</v>
      </c>
      <c r="K50" s="44">
        <v>65000</v>
      </c>
      <c r="L50" s="32" t="e">
        <f aca="true" t="shared" si="9" ref="L50:L51">J50*K50</f>
        <v>#DIV/0!</v>
      </c>
      <c r="M50" s="45"/>
      <c r="N50" s="46" t="e">
        <f t="shared" si="1"/>
        <v>#DIV/0!</v>
      </c>
    </row>
    <row r="51" spans="1:14" s="12" customFormat="1" ht="23.25" customHeight="1">
      <c r="A51" s="137"/>
      <c r="B51" s="138"/>
      <c r="C51" s="139"/>
      <c r="D51" s="72" t="s">
        <v>1</v>
      </c>
      <c r="E51" s="26"/>
      <c r="F51" s="60"/>
      <c r="G51" s="141"/>
      <c r="H51" s="143"/>
      <c r="I51" s="145"/>
      <c r="J51" s="56" t="e">
        <f>F51/E51*H50</f>
        <v>#DIV/0!</v>
      </c>
      <c r="K51" s="31">
        <v>35000</v>
      </c>
      <c r="L51" s="57" t="e">
        <f t="shared" si="9"/>
        <v>#DIV/0!</v>
      </c>
      <c r="M51" s="33"/>
      <c r="N51" s="34" t="e">
        <f t="shared" si="1"/>
        <v>#DIV/0!</v>
      </c>
    </row>
    <row r="52" spans="1:14" s="12" customFormat="1" ht="23.25" customHeight="1" thickBot="1">
      <c r="A52" s="120" t="s">
        <v>38</v>
      </c>
      <c r="B52" s="121"/>
      <c r="C52" s="122" t="s">
        <v>22</v>
      </c>
      <c r="D52" s="61" t="s">
        <v>3</v>
      </c>
      <c r="E52" s="61"/>
      <c r="F52" s="66"/>
      <c r="G52" s="123" t="s">
        <v>107</v>
      </c>
      <c r="H52" s="124"/>
      <c r="I52" s="125" t="s">
        <v>7</v>
      </c>
      <c r="J52" s="56" t="e">
        <f>F52/E52*H52</f>
        <v>#DIV/0!</v>
      </c>
      <c r="K52" s="36">
        <v>150000</v>
      </c>
      <c r="L52" s="62" t="e">
        <f>J52*K52</f>
        <v>#DIV/0!</v>
      </c>
      <c r="M52" s="42"/>
      <c r="N52" s="37" t="e">
        <f>L52+(L52*M52)</f>
        <v>#DIV/0!</v>
      </c>
    </row>
    <row r="53" spans="1:14" s="12" customFormat="1" ht="23.25" customHeight="1" thickBot="1">
      <c r="A53" s="88"/>
      <c r="B53" s="89"/>
      <c r="C53" s="89"/>
      <c r="D53" s="89"/>
      <c r="E53" s="89"/>
      <c r="F53" s="89"/>
      <c r="G53" s="89"/>
      <c r="H53" s="127" t="s">
        <v>73</v>
      </c>
      <c r="I53" s="128"/>
      <c r="J53" s="128"/>
      <c r="K53" s="129"/>
      <c r="L53" s="84" t="e">
        <f>SUM(L50:L52)</f>
        <v>#DIV/0!</v>
      </c>
      <c r="M53" s="81"/>
      <c r="N53" s="85" t="e">
        <f>SUM(N50:N52)</f>
        <v>#DIV/0!</v>
      </c>
    </row>
    <row r="54" spans="1:14" s="12" customFormat="1" ht="23.25" customHeight="1">
      <c r="A54" s="130" t="s">
        <v>58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86"/>
      <c r="M54" s="86"/>
      <c r="N54" s="87"/>
    </row>
    <row r="55" spans="1:14" s="12" customFormat="1" ht="23.25" customHeight="1" thickBot="1">
      <c r="A55" s="78" t="s">
        <v>39</v>
      </c>
      <c r="B55" s="112"/>
      <c r="C55" s="79" t="s">
        <v>25</v>
      </c>
      <c r="D55" s="26" t="s">
        <v>75</v>
      </c>
      <c r="E55" s="26"/>
      <c r="F55" s="80"/>
      <c r="G55" s="111" t="s">
        <v>108</v>
      </c>
      <c r="H55" s="64">
        <v>1</v>
      </c>
      <c r="I55" s="114" t="s">
        <v>7</v>
      </c>
      <c r="J55" s="57" t="e">
        <f>F55/E55*H55</f>
        <v>#DIV/0!</v>
      </c>
      <c r="K55" s="31">
        <v>100000</v>
      </c>
      <c r="L55" s="62" t="e">
        <f>J55*K55</f>
        <v>#DIV/0!</v>
      </c>
      <c r="M55" s="42"/>
      <c r="N55" s="40" t="e">
        <f>L55+(L55*M55)</f>
        <v>#DIV/0!</v>
      </c>
    </row>
    <row r="56" spans="1:14" s="12" customFormat="1" ht="23.25" customHeight="1" thickBot="1">
      <c r="A56" s="115"/>
      <c r="B56" s="116"/>
      <c r="C56" s="116"/>
      <c r="D56" s="116"/>
      <c r="E56" s="116"/>
      <c r="F56" s="116"/>
      <c r="G56" s="116"/>
      <c r="H56" s="132" t="s">
        <v>72</v>
      </c>
      <c r="I56" s="133"/>
      <c r="J56" s="128"/>
      <c r="K56" s="129"/>
      <c r="L56" s="84" t="e">
        <f>SUM(L55)</f>
        <v>#DIV/0!</v>
      </c>
      <c r="M56" s="82"/>
      <c r="N56" s="85" t="e">
        <f>SUM(N55)</f>
        <v>#DIV/0!</v>
      </c>
    </row>
    <row r="57" spans="1:14" ht="23.25" customHeight="1" thickBot="1">
      <c r="A57" s="127" t="s">
        <v>71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91" t="e">
        <f>SUM(L53)+(L56)</f>
        <v>#DIV/0!</v>
      </c>
      <c r="M57" s="92"/>
      <c r="N57" s="93" t="e">
        <f>SUM(N53)+(N56)</f>
        <v>#DIV/0!</v>
      </c>
    </row>
    <row r="59" ht="23.25" customHeight="1">
      <c r="C59" s="3" t="s">
        <v>52</v>
      </c>
    </row>
    <row r="69" spans="1:14" s="11" customFormat="1" ht="23.25" customHeight="1">
      <c r="A69" s="2"/>
      <c r="B69" s="3"/>
      <c r="C69" s="3"/>
      <c r="D69" s="14"/>
      <c r="E69" s="14"/>
      <c r="F69" s="5"/>
      <c r="G69" s="6"/>
      <c r="H69" s="7"/>
      <c r="I69" s="6"/>
      <c r="J69" s="4"/>
      <c r="K69" s="8"/>
      <c r="L69" s="9"/>
      <c r="M69" s="10"/>
      <c r="N69" s="8"/>
    </row>
    <row r="70" spans="1:14" s="11" customFormat="1" ht="23.25" customHeight="1">
      <c r="A70" s="2"/>
      <c r="B70" s="3"/>
      <c r="C70" s="3"/>
      <c r="D70" s="14"/>
      <c r="E70" s="14"/>
      <c r="F70" s="5"/>
      <c r="G70" s="6"/>
      <c r="H70" s="7"/>
      <c r="I70" s="6"/>
      <c r="J70" s="4"/>
      <c r="K70" s="8"/>
      <c r="L70" s="9"/>
      <c r="M70" s="10"/>
      <c r="N70" s="8"/>
    </row>
    <row r="71" spans="1:14" s="11" customFormat="1" ht="23.25" customHeight="1">
      <c r="A71" s="2"/>
      <c r="B71" s="3"/>
      <c r="C71" s="3"/>
      <c r="D71" s="14"/>
      <c r="E71" s="14"/>
      <c r="F71" s="5"/>
      <c r="G71" s="6"/>
      <c r="H71" s="7"/>
      <c r="I71" s="6"/>
      <c r="J71" s="4"/>
      <c r="K71" s="8"/>
      <c r="L71" s="9"/>
      <c r="M71" s="10"/>
      <c r="N71" s="8"/>
    </row>
    <row r="72" spans="1:14" s="11" customFormat="1" ht="23.25" customHeight="1">
      <c r="A72" s="2"/>
      <c r="B72" s="3"/>
      <c r="C72" s="3"/>
      <c r="D72" s="14"/>
      <c r="E72" s="14"/>
      <c r="F72" s="5"/>
      <c r="G72" s="6"/>
      <c r="H72" s="7"/>
      <c r="I72" s="6"/>
      <c r="J72" s="4"/>
      <c r="K72" s="8"/>
      <c r="L72" s="9"/>
      <c r="M72" s="10"/>
      <c r="N72" s="8"/>
    </row>
    <row r="73" spans="1:14" s="11" customFormat="1" ht="23.25" customHeight="1">
      <c r="A73" s="2"/>
      <c r="B73" s="3"/>
      <c r="C73" s="3"/>
      <c r="D73" s="14"/>
      <c r="E73" s="14"/>
      <c r="F73" s="5"/>
      <c r="G73" s="6"/>
      <c r="H73" s="7"/>
      <c r="I73" s="6"/>
      <c r="J73" s="4"/>
      <c r="K73" s="8"/>
      <c r="L73" s="9"/>
      <c r="M73" s="10"/>
      <c r="N73" s="8"/>
    </row>
  </sheetData>
  <mergeCells count="101">
    <mergeCell ref="A6:A7"/>
    <mergeCell ref="B6:B7"/>
    <mergeCell ref="C6:C7"/>
    <mergeCell ref="G6:G7"/>
    <mergeCell ref="H6:H7"/>
    <mergeCell ref="A1:N1"/>
    <mergeCell ref="A3:N3"/>
    <mergeCell ref="A4:A5"/>
    <mergeCell ref="B4:B5"/>
    <mergeCell ref="C4:C5"/>
    <mergeCell ref="G4:G5"/>
    <mergeCell ref="H4:H5"/>
    <mergeCell ref="A8:A9"/>
    <mergeCell ref="B8:B9"/>
    <mergeCell ref="C8:C9"/>
    <mergeCell ref="G8:G9"/>
    <mergeCell ref="H8:H9"/>
    <mergeCell ref="I18:I19"/>
    <mergeCell ref="A15:N15"/>
    <mergeCell ref="A16:A17"/>
    <mergeCell ref="B16:B17"/>
    <mergeCell ref="C16:C17"/>
    <mergeCell ref="G16:G17"/>
    <mergeCell ref="H16:H17"/>
    <mergeCell ref="I16:I17"/>
    <mergeCell ref="A18:A19"/>
    <mergeCell ref="B18:B19"/>
    <mergeCell ref="C18:C19"/>
    <mergeCell ref="G18:G19"/>
    <mergeCell ref="H18:H19"/>
    <mergeCell ref="A14:K14"/>
    <mergeCell ref="A10:A11"/>
    <mergeCell ref="B10:B11"/>
    <mergeCell ref="C10:C11"/>
    <mergeCell ref="G10:G11"/>
    <mergeCell ref="H10:H11"/>
    <mergeCell ref="I10:I11"/>
    <mergeCell ref="A12:A13"/>
    <mergeCell ref="B12:B13"/>
    <mergeCell ref="C12:C13"/>
    <mergeCell ref="G12:G13"/>
    <mergeCell ref="H12:H13"/>
    <mergeCell ref="G22:G23"/>
    <mergeCell ref="H22:H23"/>
    <mergeCell ref="I22:I23"/>
    <mergeCell ref="A20:A21"/>
    <mergeCell ref="B20:B21"/>
    <mergeCell ref="C20:C21"/>
    <mergeCell ref="G20:G21"/>
    <mergeCell ref="H20:H21"/>
    <mergeCell ref="I20:I21"/>
    <mergeCell ref="A29:A30"/>
    <mergeCell ref="B29:B30"/>
    <mergeCell ref="C29:C30"/>
    <mergeCell ref="A22:A23"/>
    <mergeCell ref="B22:B23"/>
    <mergeCell ref="C22:C23"/>
    <mergeCell ref="A24:K24"/>
    <mergeCell ref="A25:N25"/>
    <mergeCell ref="A26:A27"/>
    <mergeCell ref="B26:B27"/>
    <mergeCell ref="C26:C27"/>
    <mergeCell ref="I40:I41"/>
    <mergeCell ref="A31:K31"/>
    <mergeCell ref="H33:K33"/>
    <mergeCell ref="A34:N34"/>
    <mergeCell ref="H37:K37"/>
    <mergeCell ref="A38:K38"/>
    <mergeCell ref="A39:N39"/>
    <mergeCell ref="A40:A43"/>
    <mergeCell ref="C40:C43"/>
    <mergeCell ref="B40:B43"/>
    <mergeCell ref="G42:G43"/>
    <mergeCell ref="I42:I43"/>
    <mergeCell ref="H42:H43"/>
    <mergeCell ref="G40:G41"/>
    <mergeCell ref="H40:H41"/>
    <mergeCell ref="I46:I47"/>
    <mergeCell ref="A44:A45"/>
    <mergeCell ref="B44:B45"/>
    <mergeCell ref="C44:C45"/>
    <mergeCell ref="G44:G45"/>
    <mergeCell ref="H44:H45"/>
    <mergeCell ref="I44:I45"/>
    <mergeCell ref="A46:A47"/>
    <mergeCell ref="B46:B47"/>
    <mergeCell ref="C46:C47"/>
    <mergeCell ref="G46:G47"/>
    <mergeCell ref="H46:H47"/>
    <mergeCell ref="H53:K53"/>
    <mergeCell ref="A54:K54"/>
    <mergeCell ref="H56:K56"/>
    <mergeCell ref="A57:K57"/>
    <mergeCell ref="A48:K48"/>
    <mergeCell ref="A49:N49"/>
    <mergeCell ref="A50:A51"/>
    <mergeCell ref="B50:B51"/>
    <mergeCell ref="C50:C51"/>
    <mergeCell ref="G50:G51"/>
    <mergeCell ref="H50:H51"/>
    <mergeCell ref="I50:I5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Preisová Eva</dc:creator>
  <cp:keywords/>
  <dc:description/>
  <cp:lastModifiedBy>Kaldová Petra</cp:lastModifiedBy>
  <cp:lastPrinted>2022-04-26T12:51:58Z</cp:lastPrinted>
  <dcterms:created xsi:type="dcterms:W3CDTF">2016-07-29T15:24:42Z</dcterms:created>
  <dcterms:modified xsi:type="dcterms:W3CDTF">2022-08-25T06:56:18Z</dcterms:modified>
  <cp:category/>
  <cp:version/>
  <cp:contentType/>
  <cp:contentStatus/>
</cp:coreProperties>
</file>