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Kotelna pro J1\Vysvetleni ZD\2\"/>
    </mc:Choice>
  </mc:AlternateContent>
  <bookViews>
    <workbookView xWindow="0" yWindow="0" windowWidth="16380" windowHeight="11955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2 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Pol'!$A$1:$Y$473</definedName>
    <definedName name="_xlnm.Print_Area" localSheetId="4">'2 2 Pol'!$A$1:$Y$111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110" i="13"/>
  <c r="G9" i="13"/>
  <c r="G8" i="13" s="1"/>
  <c r="I9" i="13"/>
  <c r="K9" i="13"/>
  <c r="K8" i="13" s="1"/>
  <c r="O9" i="13"/>
  <c r="O8" i="13" s="1"/>
  <c r="Q9" i="13"/>
  <c r="V9" i="13"/>
  <c r="V8" i="13" s="1"/>
  <c r="G10" i="13"/>
  <c r="I10" i="13"/>
  <c r="I8" i="13" s="1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Q8" i="13" s="1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1" i="13"/>
  <c r="M21" i="13" s="1"/>
  <c r="I21" i="13"/>
  <c r="K21" i="13"/>
  <c r="K20" i="13" s="1"/>
  <c r="O21" i="13"/>
  <c r="O20" i="13" s="1"/>
  <c r="Q21" i="13"/>
  <c r="V21" i="13"/>
  <c r="V20" i="13" s="1"/>
  <c r="G22" i="13"/>
  <c r="I22" i="13"/>
  <c r="K22" i="13"/>
  <c r="M22" i="13"/>
  <c r="O22" i="13"/>
  <c r="Q22" i="13"/>
  <c r="Q20" i="13" s="1"/>
  <c r="V22" i="13"/>
  <c r="G23" i="13"/>
  <c r="G20" i="13" s="1"/>
  <c r="I23" i="13"/>
  <c r="K23" i="13"/>
  <c r="O23" i="13"/>
  <c r="Q23" i="13"/>
  <c r="V23" i="13"/>
  <c r="G24" i="13"/>
  <c r="M24" i="13" s="1"/>
  <c r="I24" i="13"/>
  <c r="I20" i="13" s="1"/>
  <c r="K24" i="13"/>
  <c r="O24" i="13"/>
  <c r="Q24" i="13"/>
  <c r="V24" i="13"/>
  <c r="G25" i="13"/>
  <c r="G26" i="13"/>
  <c r="I26" i="13"/>
  <c r="I25" i="13" s="1"/>
  <c r="K26" i="13"/>
  <c r="M26" i="13"/>
  <c r="M25" i="13" s="1"/>
  <c r="O26" i="13"/>
  <c r="O25" i="13" s="1"/>
  <c r="Q26" i="13"/>
  <c r="V26" i="13"/>
  <c r="G27" i="13"/>
  <c r="M27" i="13" s="1"/>
  <c r="I27" i="13"/>
  <c r="K27" i="13"/>
  <c r="K25" i="13" s="1"/>
  <c r="O27" i="13"/>
  <c r="Q27" i="13"/>
  <c r="V27" i="13"/>
  <c r="G28" i="13"/>
  <c r="I28" i="13"/>
  <c r="K28" i="13"/>
  <c r="M28" i="13"/>
  <c r="O28" i="13"/>
  <c r="Q28" i="13"/>
  <c r="Q25" i="13" s="1"/>
  <c r="V28" i="13"/>
  <c r="G29" i="13"/>
  <c r="M29" i="13" s="1"/>
  <c r="I29" i="13"/>
  <c r="K29" i="13"/>
  <c r="O29" i="13"/>
  <c r="Q29" i="13"/>
  <c r="V29" i="13"/>
  <c r="V25" i="13" s="1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I34" i="13"/>
  <c r="I33" i="13" s="1"/>
  <c r="K34" i="13"/>
  <c r="M34" i="13"/>
  <c r="O34" i="13"/>
  <c r="O33" i="13" s="1"/>
  <c r="Q34" i="13"/>
  <c r="V34" i="13"/>
  <c r="G35" i="13"/>
  <c r="M35" i="13" s="1"/>
  <c r="I35" i="13"/>
  <c r="K35" i="13"/>
  <c r="K33" i="13" s="1"/>
  <c r="O35" i="13"/>
  <c r="Q35" i="13"/>
  <c r="V35" i="13"/>
  <c r="G36" i="13"/>
  <c r="I36" i="13"/>
  <c r="K36" i="13"/>
  <c r="M36" i="13"/>
  <c r="O36" i="13"/>
  <c r="Q36" i="13"/>
  <c r="Q33" i="13" s="1"/>
  <c r="V36" i="13"/>
  <c r="G37" i="13"/>
  <c r="M37" i="13" s="1"/>
  <c r="I37" i="13"/>
  <c r="K37" i="13"/>
  <c r="O37" i="13"/>
  <c r="Q37" i="13"/>
  <c r="V37" i="13"/>
  <c r="V33" i="13" s="1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I42" i="13"/>
  <c r="V42" i="13"/>
  <c r="G43" i="13"/>
  <c r="M43" i="13" s="1"/>
  <c r="M42" i="13" s="1"/>
  <c r="I43" i="13"/>
  <c r="K43" i="13"/>
  <c r="K42" i="13" s="1"/>
  <c r="O43" i="13"/>
  <c r="O42" i="13" s="1"/>
  <c r="Q43" i="13"/>
  <c r="Q42" i="13" s="1"/>
  <c r="V43" i="13"/>
  <c r="G45" i="13"/>
  <c r="I45" i="13"/>
  <c r="K45" i="13"/>
  <c r="K44" i="13" s="1"/>
  <c r="M45" i="13"/>
  <c r="O45" i="13"/>
  <c r="O44" i="13" s="1"/>
  <c r="Q45" i="13"/>
  <c r="V45" i="13"/>
  <c r="V44" i="13" s="1"/>
  <c r="G46" i="13"/>
  <c r="I46" i="13"/>
  <c r="K46" i="13"/>
  <c r="M46" i="13"/>
  <c r="O46" i="13"/>
  <c r="Q46" i="13"/>
  <c r="Q44" i="13" s="1"/>
  <c r="V46" i="13"/>
  <c r="G47" i="13"/>
  <c r="G44" i="13" s="1"/>
  <c r="I47" i="13"/>
  <c r="K47" i="13"/>
  <c r="O47" i="13"/>
  <c r="Q47" i="13"/>
  <c r="V47" i="13"/>
  <c r="G48" i="13"/>
  <c r="M48" i="13" s="1"/>
  <c r="I48" i="13"/>
  <c r="I44" i="13" s="1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1" i="13"/>
  <c r="G70" i="13" s="1"/>
  <c r="I71" i="13"/>
  <c r="I70" i="13" s="1"/>
  <c r="K71" i="13"/>
  <c r="O71" i="13"/>
  <c r="O70" i="13" s="1"/>
  <c r="Q71" i="13"/>
  <c r="V71" i="13"/>
  <c r="V70" i="13" s="1"/>
  <c r="G72" i="13"/>
  <c r="M72" i="13" s="1"/>
  <c r="I72" i="13"/>
  <c r="K72" i="13"/>
  <c r="K70" i="13" s="1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Q70" i="13" s="1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I93" i="13"/>
  <c r="K93" i="13"/>
  <c r="M93" i="13"/>
  <c r="O93" i="13"/>
  <c r="Q93" i="13"/>
  <c r="V93" i="13"/>
  <c r="G94" i="13"/>
  <c r="I94" i="13"/>
  <c r="K94" i="13"/>
  <c r="M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1" i="13"/>
  <c r="I101" i="13"/>
  <c r="I100" i="13" s="1"/>
  <c r="K101" i="13"/>
  <c r="K100" i="13" s="1"/>
  <c r="M101" i="13"/>
  <c r="O101" i="13"/>
  <c r="O100" i="13" s="1"/>
  <c r="Q101" i="13"/>
  <c r="V101" i="13"/>
  <c r="V100" i="13" s="1"/>
  <c r="G102" i="13"/>
  <c r="I102" i="13"/>
  <c r="K102" i="13"/>
  <c r="M102" i="13"/>
  <c r="O102" i="13"/>
  <c r="Q102" i="13"/>
  <c r="Q100" i="13" s="1"/>
  <c r="V102" i="13"/>
  <c r="G103" i="13"/>
  <c r="G100" i="13" s="1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AE110" i="13"/>
  <c r="G472" i="12"/>
  <c r="BA470" i="12"/>
  <c r="BA468" i="12"/>
  <c r="BA464" i="12"/>
  <c r="BA337" i="12"/>
  <c r="BA69" i="12"/>
  <c r="BA66" i="12"/>
  <c r="BA64" i="12"/>
  <c r="G9" i="12"/>
  <c r="G8" i="12" s="1"/>
  <c r="I9" i="12"/>
  <c r="I8" i="12" s="1"/>
  <c r="K9" i="12"/>
  <c r="M9" i="12"/>
  <c r="O9" i="12"/>
  <c r="O8" i="12" s="1"/>
  <c r="Q9" i="12"/>
  <c r="V9" i="12"/>
  <c r="G10" i="12"/>
  <c r="M10" i="12" s="1"/>
  <c r="I10" i="12"/>
  <c r="K10" i="12"/>
  <c r="O10" i="12"/>
  <c r="Q10" i="12"/>
  <c r="Q8" i="12" s="1"/>
  <c r="V10" i="12"/>
  <c r="G11" i="12"/>
  <c r="I11" i="12"/>
  <c r="K11" i="12"/>
  <c r="K8" i="12" s="1"/>
  <c r="M11" i="12"/>
  <c r="O11" i="12"/>
  <c r="Q11" i="12"/>
  <c r="V11" i="12"/>
  <c r="V8" i="12" s="1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6" i="12"/>
  <c r="M16" i="12" s="1"/>
  <c r="I16" i="12"/>
  <c r="I15" i="12" s="1"/>
  <c r="K16" i="12"/>
  <c r="K15" i="12" s="1"/>
  <c r="O16" i="12"/>
  <c r="Q16" i="12"/>
  <c r="Q15" i="12" s="1"/>
  <c r="V16" i="12"/>
  <c r="V15" i="12" s="1"/>
  <c r="G17" i="12"/>
  <c r="I17" i="12"/>
  <c r="K17" i="12"/>
  <c r="M17" i="12"/>
  <c r="O17" i="12"/>
  <c r="Q17" i="12"/>
  <c r="V17" i="12"/>
  <c r="G18" i="12"/>
  <c r="I18" i="12"/>
  <c r="K18" i="12"/>
  <c r="M18" i="12"/>
  <c r="O18" i="12"/>
  <c r="O15" i="12" s="1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G15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3" i="12"/>
  <c r="M43" i="12" s="1"/>
  <c r="I43" i="12"/>
  <c r="I42" i="12" s="1"/>
  <c r="K43" i="12"/>
  <c r="K42" i="12" s="1"/>
  <c r="O43" i="12"/>
  <c r="O42" i="12" s="1"/>
  <c r="Q43" i="12"/>
  <c r="Q42" i="12" s="1"/>
  <c r="V43" i="12"/>
  <c r="G44" i="12"/>
  <c r="I44" i="12"/>
  <c r="K44" i="12"/>
  <c r="M44" i="12"/>
  <c r="O44" i="12"/>
  <c r="Q44" i="12"/>
  <c r="V44" i="12"/>
  <c r="V42" i="12" s="1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K51" i="12"/>
  <c r="G52" i="12"/>
  <c r="G51" i="12" s="1"/>
  <c r="I52" i="12"/>
  <c r="I51" i="12" s="1"/>
  <c r="K52" i="12"/>
  <c r="M52" i="12"/>
  <c r="M51" i="12" s="1"/>
  <c r="O52" i="12"/>
  <c r="O51" i="12" s="1"/>
  <c r="Q52" i="12"/>
  <c r="V52" i="12"/>
  <c r="G53" i="12"/>
  <c r="M53" i="12" s="1"/>
  <c r="I53" i="12"/>
  <c r="K53" i="12"/>
  <c r="O53" i="12"/>
  <c r="Q53" i="12"/>
  <c r="Q51" i="12" s="1"/>
  <c r="V53" i="12"/>
  <c r="G54" i="12"/>
  <c r="I54" i="12"/>
  <c r="K54" i="12"/>
  <c r="M54" i="12"/>
  <c r="O54" i="12"/>
  <c r="Q54" i="12"/>
  <c r="V54" i="12"/>
  <c r="V51" i="12" s="1"/>
  <c r="G55" i="12"/>
  <c r="I55" i="12"/>
  <c r="K55" i="12"/>
  <c r="M55" i="12"/>
  <c r="O55" i="12"/>
  <c r="Q55" i="12"/>
  <c r="V55" i="12"/>
  <c r="G57" i="12"/>
  <c r="G56" i="12" s="1"/>
  <c r="I57" i="12"/>
  <c r="I56" i="12" s="1"/>
  <c r="K57" i="12"/>
  <c r="O57" i="12"/>
  <c r="Q57" i="12"/>
  <c r="Q56" i="12" s="1"/>
  <c r="V57" i="12"/>
  <c r="V56" i="12" s="1"/>
  <c r="G58" i="12"/>
  <c r="M58" i="12" s="1"/>
  <c r="I58" i="12"/>
  <c r="K58" i="12"/>
  <c r="K56" i="12" s="1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O56" i="12" s="1"/>
  <c r="Q61" i="12"/>
  <c r="V61" i="12"/>
  <c r="I62" i="12"/>
  <c r="K62" i="12"/>
  <c r="Q62" i="12"/>
  <c r="G63" i="12"/>
  <c r="I63" i="12"/>
  <c r="K63" i="12"/>
  <c r="M63" i="12"/>
  <c r="O63" i="12"/>
  <c r="O62" i="12" s="1"/>
  <c r="Q63" i="12"/>
  <c r="V63" i="12"/>
  <c r="V62" i="12" s="1"/>
  <c r="G65" i="12"/>
  <c r="G62" i="12" s="1"/>
  <c r="I65" i="12"/>
  <c r="K65" i="12"/>
  <c r="O65" i="12"/>
  <c r="Q65" i="12"/>
  <c r="V65" i="12"/>
  <c r="G68" i="12"/>
  <c r="M68" i="12" s="1"/>
  <c r="I68" i="12"/>
  <c r="I67" i="12" s="1"/>
  <c r="K68" i="12"/>
  <c r="K67" i="12" s="1"/>
  <c r="O68" i="12"/>
  <c r="Q68" i="12"/>
  <c r="V68" i="12"/>
  <c r="V67" i="12" s="1"/>
  <c r="G70" i="12"/>
  <c r="I70" i="12"/>
  <c r="K70" i="12"/>
  <c r="M70" i="12"/>
  <c r="O70" i="12"/>
  <c r="Q70" i="12"/>
  <c r="V70" i="12"/>
  <c r="G71" i="12"/>
  <c r="I71" i="12"/>
  <c r="K71" i="12"/>
  <c r="M71" i="12"/>
  <c r="O71" i="12"/>
  <c r="O67" i="12" s="1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Q67" i="12" s="1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G67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4" i="12"/>
  <c r="G83" i="12" s="1"/>
  <c r="I84" i="12"/>
  <c r="I83" i="12" s="1"/>
  <c r="K84" i="12"/>
  <c r="O84" i="12"/>
  <c r="Q84" i="12"/>
  <c r="Q83" i="12" s="1"/>
  <c r="V84" i="12"/>
  <c r="V83" i="12" s="1"/>
  <c r="G86" i="12"/>
  <c r="M86" i="12" s="1"/>
  <c r="I86" i="12"/>
  <c r="K86" i="12"/>
  <c r="K83" i="12" s="1"/>
  <c r="O86" i="12"/>
  <c r="Q86" i="12"/>
  <c r="V86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O83" i="12" s="1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5" i="12"/>
  <c r="G106" i="12"/>
  <c r="M106" i="12" s="1"/>
  <c r="I106" i="12"/>
  <c r="I105" i="12" s="1"/>
  <c r="K106" i="12"/>
  <c r="K105" i="12" s="1"/>
  <c r="O106" i="12"/>
  <c r="O105" i="12" s="1"/>
  <c r="Q106" i="12"/>
  <c r="Q105" i="12" s="1"/>
  <c r="V106" i="12"/>
  <c r="G109" i="12"/>
  <c r="M109" i="12" s="1"/>
  <c r="I109" i="12"/>
  <c r="K109" i="12"/>
  <c r="O109" i="12"/>
  <c r="Q109" i="12"/>
  <c r="V109" i="12"/>
  <c r="V105" i="12" s="1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5" i="12"/>
  <c r="M115" i="12" s="1"/>
  <c r="I115" i="12"/>
  <c r="I114" i="12" s="1"/>
  <c r="K115" i="12"/>
  <c r="K114" i="12" s="1"/>
  <c r="O115" i="12"/>
  <c r="Q115" i="12"/>
  <c r="V115" i="12"/>
  <c r="V114" i="12" s="1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O114" i="12" s="1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14" i="12" s="1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G114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V177" i="12"/>
  <c r="G178" i="12"/>
  <c r="M178" i="12" s="1"/>
  <c r="I178" i="12"/>
  <c r="K178" i="12"/>
  <c r="O178" i="12"/>
  <c r="Q178" i="12"/>
  <c r="V178" i="12"/>
  <c r="G181" i="12"/>
  <c r="M181" i="12" s="1"/>
  <c r="I181" i="12"/>
  <c r="I180" i="12" s="1"/>
  <c r="K181" i="12"/>
  <c r="K180" i="12" s="1"/>
  <c r="O181" i="12"/>
  <c r="Q181" i="12"/>
  <c r="V181" i="12"/>
  <c r="V180" i="12" s="1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O180" i="12" s="1"/>
  <c r="Q185" i="12"/>
  <c r="V185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Q180" i="12" s="1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G180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I193" i="12"/>
  <c r="K193" i="12"/>
  <c r="M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I201" i="12"/>
  <c r="K201" i="12"/>
  <c r="M201" i="12"/>
  <c r="O201" i="12"/>
  <c r="Q201" i="12"/>
  <c r="V201" i="12"/>
  <c r="G202" i="12"/>
  <c r="I202" i="12"/>
  <c r="K202" i="12"/>
  <c r="M202" i="12"/>
  <c r="O202" i="12"/>
  <c r="Q202" i="12"/>
  <c r="V202" i="12"/>
  <c r="O204" i="12"/>
  <c r="G205" i="12"/>
  <c r="M205" i="12" s="1"/>
  <c r="I205" i="12"/>
  <c r="K205" i="12"/>
  <c r="K204" i="12" s="1"/>
  <c r="O205" i="12"/>
  <c r="Q205" i="12"/>
  <c r="Q204" i="12" s="1"/>
  <c r="V205" i="12"/>
  <c r="V204" i="12" s="1"/>
  <c r="G206" i="12"/>
  <c r="I206" i="12"/>
  <c r="K206" i="12"/>
  <c r="M206" i="12"/>
  <c r="O206" i="12"/>
  <c r="Q206" i="12"/>
  <c r="V206" i="12"/>
  <c r="G207" i="12"/>
  <c r="G204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I204" i="12" s="1"/>
  <c r="K209" i="12"/>
  <c r="O209" i="12"/>
  <c r="Q209" i="12"/>
  <c r="V209" i="12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V211" i="12"/>
  <c r="G214" i="12"/>
  <c r="M214" i="12" s="1"/>
  <c r="I214" i="12"/>
  <c r="I213" i="12" s="1"/>
  <c r="K214" i="12"/>
  <c r="K213" i="12" s="1"/>
  <c r="O214" i="12"/>
  <c r="Q214" i="12"/>
  <c r="Q213" i="12" s="1"/>
  <c r="V214" i="12"/>
  <c r="V213" i="12" s="1"/>
  <c r="G215" i="12"/>
  <c r="I215" i="12"/>
  <c r="K215" i="12"/>
  <c r="M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I219" i="12"/>
  <c r="K219" i="12"/>
  <c r="M219" i="12"/>
  <c r="O219" i="12"/>
  <c r="Q219" i="12"/>
  <c r="V219" i="12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O213" i="12" s="1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I224" i="12"/>
  <c r="K224" i="12"/>
  <c r="M224" i="12"/>
  <c r="O224" i="12"/>
  <c r="Q224" i="12"/>
  <c r="V224" i="12"/>
  <c r="G227" i="12"/>
  <c r="M227" i="12" s="1"/>
  <c r="I227" i="12"/>
  <c r="I226" i="12" s="1"/>
  <c r="K227" i="12"/>
  <c r="K226" i="12" s="1"/>
  <c r="O227" i="12"/>
  <c r="Q227" i="12"/>
  <c r="Q226" i="12" s="1"/>
  <c r="V227" i="12"/>
  <c r="V226" i="12" s="1"/>
  <c r="G228" i="12"/>
  <c r="I228" i="12"/>
  <c r="K228" i="12"/>
  <c r="M228" i="12"/>
  <c r="O228" i="12"/>
  <c r="Q228" i="12"/>
  <c r="V228" i="12"/>
  <c r="G229" i="12"/>
  <c r="I229" i="12"/>
  <c r="K229" i="12"/>
  <c r="M229" i="12"/>
  <c r="O229" i="12"/>
  <c r="Q229" i="12"/>
  <c r="V229" i="12"/>
  <c r="G230" i="12"/>
  <c r="M230" i="12" s="1"/>
  <c r="I230" i="12"/>
  <c r="K230" i="12"/>
  <c r="O230" i="12"/>
  <c r="O226" i="12" s="1"/>
  <c r="Q230" i="12"/>
  <c r="V230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G226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I236" i="12"/>
  <c r="K236" i="12"/>
  <c r="M236" i="12"/>
  <c r="O236" i="12"/>
  <c r="Q236" i="12"/>
  <c r="V236" i="12"/>
  <c r="G237" i="12"/>
  <c r="I237" i="12"/>
  <c r="K237" i="12"/>
  <c r="M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I240" i="12"/>
  <c r="K240" i="12"/>
  <c r="M240" i="12"/>
  <c r="O240" i="12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5" i="12"/>
  <c r="I245" i="12"/>
  <c r="K245" i="12"/>
  <c r="K244" i="12" s="1"/>
  <c r="M245" i="12"/>
  <c r="O245" i="12"/>
  <c r="O244" i="12" s="1"/>
  <c r="Q245" i="12"/>
  <c r="V245" i="12"/>
  <c r="V244" i="12" s="1"/>
  <c r="G246" i="12"/>
  <c r="G244" i="12" s="1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Q244" i="12" s="1"/>
  <c r="V248" i="12"/>
  <c r="G249" i="12"/>
  <c r="I249" i="12"/>
  <c r="K249" i="12"/>
  <c r="M249" i="12"/>
  <c r="O249" i="12"/>
  <c r="Q249" i="12"/>
  <c r="V249" i="12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I244" i="12" s="1"/>
  <c r="K252" i="12"/>
  <c r="O252" i="12"/>
  <c r="Q252" i="12"/>
  <c r="V252" i="12"/>
  <c r="G253" i="12"/>
  <c r="I253" i="12"/>
  <c r="K253" i="12"/>
  <c r="M253" i="12"/>
  <c r="O253" i="12"/>
  <c r="Q253" i="12"/>
  <c r="V253" i="12"/>
  <c r="G254" i="12"/>
  <c r="I254" i="12"/>
  <c r="K254" i="12"/>
  <c r="M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I257" i="12"/>
  <c r="K257" i="12"/>
  <c r="M257" i="12"/>
  <c r="O257" i="12"/>
  <c r="Q257" i="12"/>
  <c r="V257" i="12"/>
  <c r="G258" i="12"/>
  <c r="I258" i="12"/>
  <c r="K258" i="12"/>
  <c r="M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I261" i="12"/>
  <c r="K261" i="12"/>
  <c r="M261" i="12"/>
  <c r="O261" i="12"/>
  <c r="Q261" i="12"/>
  <c r="V261" i="12"/>
  <c r="G262" i="12"/>
  <c r="I262" i="12"/>
  <c r="K262" i="12"/>
  <c r="M262" i="12"/>
  <c r="O262" i="12"/>
  <c r="Q262" i="12"/>
  <c r="V262" i="12"/>
  <c r="G263" i="12"/>
  <c r="M263" i="12" s="1"/>
  <c r="I263" i="12"/>
  <c r="K263" i="12"/>
  <c r="O263" i="12"/>
  <c r="Q263" i="12"/>
  <c r="V263" i="12"/>
  <c r="G278" i="12"/>
  <c r="M278" i="12" s="1"/>
  <c r="I278" i="12"/>
  <c r="K278" i="12"/>
  <c r="O278" i="12"/>
  <c r="Q278" i="12"/>
  <c r="V278" i="12"/>
  <c r="G280" i="12"/>
  <c r="I280" i="12"/>
  <c r="K280" i="12"/>
  <c r="M280" i="12"/>
  <c r="O280" i="12"/>
  <c r="Q280" i="12"/>
  <c r="V280" i="12"/>
  <c r="G281" i="12"/>
  <c r="I281" i="12"/>
  <c r="K281" i="12"/>
  <c r="M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I284" i="12"/>
  <c r="K284" i="12"/>
  <c r="M284" i="12"/>
  <c r="O284" i="12"/>
  <c r="Q284" i="12"/>
  <c r="V284" i="12"/>
  <c r="G285" i="12"/>
  <c r="I285" i="12"/>
  <c r="K285" i="12"/>
  <c r="M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I288" i="12"/>
  <c r="K288" i="12"/>
  <c r="M288" i="12"/>
  <c r="O288" i="12"/>
  <c r="Q288" i="12"/>
  <c r="V288" i="12"/>
  <c r="G289" i="12"/>
  <c r="I289" i="12"/>
  <c r="K289" i="12"/>
  <c r="M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2" i="12"/>
  <c r="I292" i="12"/>
  <c r="K292" i="12"/>
  <c r="M292" i="12"/>
  <c r="O292" i="12"/>
  <c r="Q292" i="12"/>
  <c r="V292" i="12"/>
  <c r="G293" i="12"/>
  <c r="I293" i="12"/>
  <c r="K293" i="12"/>
  <c r="M293" i="12"/>
  <c r="O293" i="12"/>
  <c r="Q293" i="12"/>
  <c r="V293" i="12"/>
  <c r="G295" i="12"/>
  <c r="M295" i="12" s="1"/>
  <c r="I295" i="12"/>
  <c r="I294" i="12" s="1"/>
  <c r="K295" i="12"/>
  <c r="K294" i="12" s="1"/>
  <c r="O295" i="12"/>
  <c r="Q295" i="12"/>
  <c r="Q294" i="12" s="1"/>
  <c r="V295" i="12"/>
  <c r="V294" i="12" s="1"/>
  <c r="G296" i="12"/>
  <c r="I296" i="12"/>
  <c r="K296" i="12"/>
  <c r="M296" i="12"/>
  <c r="O296" i="12"/>
  <c r="Q296" i="12"/>
  <c r="V296" i="12"/>
  <c r="G297" i="12"/>
  <c r="I297" i="12"/>
  <c r="K297" i="12"/>
  <c r="M297" i="12"/>
  <c r="O297" i="12"/>
  <c r="Q297" i="12"/>
  <c r="V297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I302" i="12"/>
  <c r="K302" i="12"/>
  <c r="M302" i="12"/>
  <c r="O302" i="12"/>
  <c r="Q302" i="12"/>
  <c r="V302" i="12"/>
  <c r="G304" i="12"/>
  <c r="I304" i="12"/>
  <c r="K304" i="12"/>
  <c r="M304" i="12"/>
  <c r="O304" i="12"/>
  <c r="Q304" i="12"/>
  <c r="V304" i="12"/>
  <c r="G306" i="12"/>
  <c r="M306" i="12" s="1"/>
  <c r="I306" i="12"/>
  <c r="K306" i="12"/>
  <c r="O306" i="12"/>
  <c r="O294" i="12" s="1"/>
  <c r="Q306" i="12"/>
  <c r="V306" i="12"/>
  <c r="G308" i="12"/>
  <c r="M308" i="12" s="1"/>
  <c r="I308" i="12"/>
  <c r="K308" i="12"/>
  <c r="O308" i="12"/>
  <c r="Q308" i="12"/>
  <c r="V308" i="12"/>
  <c r="G310" i="12"/>
  <c r="I310" i="12"/>
  <c r="K310" i="12"/>
  <c r="M310" i="12"/>
  <c r="O310" i="12"/>
  <c r="Q310" i="12"/>
  <c r="V310" i="12"/>
  <c r="G312" i="12"/>
  <c r="I312" i="12"/>
  <c r="K312" i="12"/>
  <c r="M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7" i="12"/>
  <c r="I317" i="12"/>
  <c r="K317" i="12"/>
  <c r="M317" i="12"/>
  <c r="O317" i="12"/>
  <c r="Q317" i="12"/>
  <c r="V317" i="12"/>
  <c r="G318" i="12"/>
  <c r="I318" i="12"/>
  <c r="K318" i="12"/>
  <c r="M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I321" i="12"/>
  <c r="K321" i="12"/>
  <c r="M321" i="12"/>
  <c r="O321" i="12"/>
  <c r="Q321" i="12"/>
  <c r="V321" i="12"/>
  <c r="G322" i="12"/>
  <c r="I322" i="12"/>
  <c r="K322" i="12"/>
  <c r="M322" i="12"/>
  <c r="O322" i="12"/>
  <c r="Q322" i="12"/>
  <c r="V322" i="12"/>
  <c r="G323" i="12"/>
  <c r="M323" i="12" s="1"/>
  <c r="I323" i="12"/>
  <c r="K323" i="12"/>
  <c r="O323" i="12"/>
  <c r="Q323" i="12"/>
  <c r="V323" i="12"/>
  <c r="G325" i="12"/>
  <c r="M325" i="12" s="1"/>
  <c r="I325" i="12"/>
  <c r="K325" i="12"/>
  <c r="O325" i="12"/>
  <c r="Q325" i="12"/>
  <c r="V325" i="12"/>
  <c r="G327" i="12"/>
  <c r="I327" i="12"/>
  <c r="K327" i="12"/>
  <c r="M327" i="12"/>
  <c r="O327" i="12"/>
  <c r="Q327" i="12"/>
  <c r="V327" i="12"/>
  <c r="G329" i="12"/>
  <c r="I329" i="12"/>
  <c r="K329" i="12"/>
  <c r="M329" i="12"/>
  <c r="O329" i="12"/>
  <c r="Q329" i="12"/>
  <c r="V329" i="12"/>
  <c r="G331" i="12"/>
  <c r="M331" i="12" s="1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5" i="12"/>
  <c r="I335" i="12"/>
  <c r="K335" i="12"/>
  <c r="M335" i="12"/>
  <c r="O335" i="12"/>
  <c r="Q335" i="12"/>
  <c r="V335" i="12"/>
  <c r="G336" i="12"/>
  <c r="I336" i="12"/>
  <c r="K336" i="12"/>
  <c r="M336" i="12"/>
  <c r="O336" i="12"/>
  <c r="Q336" i="12"/>
  <c r="V336" i="12"/>
  <c r="G338" i="12"/>
  <c r="M338" i="12" s="1"/>
  <c r="I338" i="12"/>
  <c r="K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I340" i="12"/>
  <c r="K340" i="12"/>
  <c r="M340" i="12"/>
  <c r="O340" i="12"/>
  <c r="Q340" i="12"/>
  <c r="V340" i="12"/>
  <c r="G341" i="12"/>
  <c r="I341" i="12"/>
  <c r="K341" i="12"/>
  <c r="M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I344" i="12"/>
  <c r="K344" i="12"/>
  <c r="M344" i="12"/>
  <c r="O344" i="12"/>
  <c r="Q344" i="12"/>
  <c r="V344" i="12"/>
  <c r="G345" i="12"/>
  <c r="I345" i="12"/>
  <c r="K345" i="12"/>
  <c r="M345" i="12"/>
  <c r="O345" i="12"/>
  <c r="Q345" i="12"/>
  <c r="V345" i="12"/>
  <c r="G346" i="12"/>
  <c r="M346" i="12" s="1"/>
  <c r="I346" i="12"/>
  <c r="K346" i="12"/>
  <c r="O346" i="12"/>
  <c r="Q346" i="12"/>
  <c r="V346" i="12"/>
  <c r="G348" i="12"/>
  <c r="I348" i="12"/>
  <c r="K348" i="12"/>
  <c r="K347" i="12" s="1"/>
  <c r="M348" i="12"/>
  <c r="O348" i="12"/>
  <c r="O347" i="12" s="1"/>
  <c r="Q348" i="12"/>
  <c r="V348" i="12"/>
  <c r="V347" i="12" s="1"/>
  <c r="G349" i="12"/>
  <c r="G347" i="12" s="1"/>
  <c r="I349" i="12"/>
  <c r="K349" i="12"/>
  <c r="M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Q347" i="12" s="1"/>
  <c r="V351" i="12"/>
  <c r="G352" i="12"/>
  <c r="I352" i="12"/>
  <c r="K352" i="12"/>
  <c r="M352" i="12"/>
  <c r="O352" i="12"/>
  <c r="Q352" i="12"/>
  <c r="V352" i="12"/>
  <c r="G353" i="12"/>
  <c r="I353" i="12"/>
  <c r="K353" i="12"/>
  <c r="M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I356" i="12"/>
  <c r="K356" i="12"/>
  <c r="M356" i="12"/>
  <c r="O356" i="12"/>
  <c r="Q356" i="12"/>
  <c r="V356" i="12"/>
  <c r="G357" i="12"/>
  <c r="I357" i="12"/>
  <c r="K357" i="12"/>
  <c r="M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I360" i="12"/>
  <c r="K360" i="12"/>
  <c r="M360" i="12"/>
  <c r="O360" i="12"/>
  <c r="Q360" i="12"/>
  <c r="V360" i="12"/>
  <c r="G361" i="12"/>
  <c r="I361" i="12"/>
  <c r="K361" i="12"/>
  <c r="M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M363" i="12" s="1"/>
  <c r="I363" i="12"/>
  <c r="I347" i="12" s="1"/>
  <c r="K363" i="12"/>
  <c r="O363" i="12"/>
  <c r="Q363" i="12"/>
  <c r="V363" i="12"/>
  <c r="G364" i="12"/>
  <c r="I364" i="12"/>
  <c r="K364" i="12"/>
  <c r="M364" i="12"/>
  <c r="O364" i="12"/>
  <c r="Q364" i="12"/>
  <c r="V364" i="12"/>
  <c r="G365" i="12"/>
  <c r="I365" i="12"/>
  <c r="K365" i="12"/>
  <c r="M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I368" i="12"/>
  <c r="K368" i="12"/>
  <c r="M368" i="12"/>
  <c r="O368" i="12"/>
  <c r="Q368" i="12"/>
  <c r="V368" i="12"/>
  <c r="G369" i="12"/>
  <c r="I369" i="12"/>
  <c r="K369" i="12"/>
  <c r="M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I372" i="12"/>
  <c r="K372" i="12"/>
  <c r="M372" i="12"/>
  <c r="O372" i="12"/>
  <c r="Q372" i="12"/>
  <c r="V372" i="12"/>
  <c r="G373" i="12"/>
  <c r="I373" i="12"/>
  <c r="K373" i="12"/>
  <c r="M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I376" i="12"/>
  <c r="K376" i="12"/>
  <c r="M376" i="12"/>
  <c r="O376" i="12"/>
  <c r="Q376" i="12"/>
  <c r="V376" i="12"/>
  <c r="G377" i="12"/>
  <c r="I377" i="12"/>
  <c r="K377" i="12"/>
  <c r="M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I380" i="12"/>
  <c r="K380" i="12"/>
  <c r="M380" i="12"/>
  <c r="O380" i="12"/>
  <c r="Q380" i="12"/>
  <c r="V380" i="12"/>
  <c r="G381" i="12"/>
  <c r="I381" i="12"/>
  <c r="K381" i="12"/>
  <c r="M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I384" i="12"/>
  <c r="K384" i="12"/>
  <c r="M384" i="12"/>
  <c r="O384" i="12"/>
  <c r="Q384" i="12"/>
  <c r="V384" i="12"/>
  <c r="G385" i="12"/>
  <c r="I385" i="12"/>
  <c r="K385" i="12"/>
  <c r="M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I388" i="12"/>
  <c r="K388" i="12"/>
  <c r="M388" i="12"/>
  <c r="O388" i="12"/>
  <c r="Q388" i="12"/>
  <c r="V388" i="12"/>
  <c r="G389" i="12"/>
  <c r="I389" i="12"/>
  <c r="K389" i="12"/>
  <c r="M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I392" i="12"/>
  <c r="K392" i="12"/>
  <c r="M392" i="12"/>
  <c r="O392" i="12"/>
  <c r="Q392" i="12"/>
  <c r="V392" i="12"/>
  <c r="G393" i="12"/>
  <c r="I393" i="12"/>
  <c r="K393" i="12"/>
  <c r="M393" i="12"/>
  <c r="O393" i="12"/>
  <c r="Q393" i="12"/>
  <c r="V393" i="12"/>
  <c r="G394" i="12"/>
  <c r="M394" i="12" s="1"/>
  <c r="I394" i="12"/>
  <c r="K394" i="12"/>
  <c r="O394" i="12"/>
  <c r="Q394" i="12"/>
  <c r="V394" i="12"/>
  <c r="G401" i="12"/>
  <c r="M401" i="12" s="1"/>
  <c r="I401" i="12"/>
  <c r="K401" i="12"/>
  <c r="O401" i="12"/>
  <c r="Q401" i="12"/>
  <c r="V401" i="12"/>
  <c r="G402" i="12"/>
  <c r="I402" i="12"/>
  <c r="K402" i="12"/>
  <c r="M402" i="12"/>
  <c r="O402" i="12"/>
  <c r="Q402" i="12"/>
  <c r="V402" i="12"/>
  <c r="G403" i="12"/>
  <c r="I403" i="12"/>
  <c r="K403" i="12"/>
  <c r="M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I406" i="12"/>
  <c r="K406" i="12"/>
  <c r="M406" i="12"/>
  <c r="O406" i="12"/>
  <c r="Q406" i="12"/>
  <c r="V406" i="12"/>
  <c r="G407" i="12"/>
  <c r="I407" i="12"/>
  <c r="K407" i="12"/>
  <c r="M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I410" i="12"/>
  <c r="K410" i="12"/>
  <c r="M410" i="12"/>
  <c r="O410" i="12"/>
  <c r="Q410" i="12"/>
  <c r="V410" i="12"/>
  <c r="G411" i="12"/>
  <c r="I411" i="12"/>
  <c r="K411" i="12"/>
  <c r="M411" i="12"/>
  <c r="O411" i="12"/>
  <c r="Q411" i="12"/>
  <c r="V411" i="12"/>
  <c r="G412" i="12"/>
  <c r="M412" i="12" s="1"/>
  <c r="I412" i="12"/>
  <c r="K412" i="12"/>
  <c r="O412" i="12"/>
  <c r="Q412" i="12"/>
  <c r="V412" i="12"/>
  <c r="G414" i="12"/>
  <c r="I414" i="12"/>
  <c r="K414" i="12"/>
  <c r="K413" i="12" s="1"/>
  <c r="M414" i="12"/>
  <c r="O414" i="12"/>
  <c r="Q414" i="12"/>
  <c r="V414" i="12"/>
  <c r="V413" i="12" s="1"/>
  <c r="G415" i="12"/>
  <c r="G413" i="12" s="1"/>
  <c r="I415" i="12"/>
  <c r="K415" i="12"/>
  <c r="M415" i="12"/>
  <c r="O415" i="12"/>
  <c r="O413" i="12" s="1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I413" i="12" s="1"/>
  <c r="K417" i="12"/>
  <c r="O417" i="12"/>
  <c r="Q417" i="12"/>
  <c r="V417" i="12"/>
  <c r="G418" i="12"/>
  <c r="I418" i="12"/>
  <c r="K418" i="12"/>
  <c r="M418" i="12"/>
  <c r="O418" i="12"/>
  <c r="Q418" i="12"/>
  <c r="V418" i="12"/>
  <c r="G419" i="12"/>
  <c r="I419" i="12"/>
  <c r="K419" i="12"/>
  <c r="M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Q413" i="12" s="1"/>
  <c r="V421" i="12"/>
  <c r="G422" i="12"/>
  <c r="I422" i="12"/>
  <c r="K422" i="12"/>
  <c r="M422" i="12"/>
  <c r="O422" i="12"/>
  <c r="Q422" i="12"/>
  <c r="V422" i="12"/>
  <c r="G423" i="12"/>
  <c r="I423" i="12"/>
  <c r="K423" i="12"/>
  <c r="M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I426" i="12"/>
  <c r="K426" i="12"/>
  <c r="M426" i="12"/>
  <c r="O426" i="12"/>
  <c r="Q426" i="12"/>
  <c r="V426" i="12"/>
  <c r="G427" i="12"/>
  <c r="I427" i="12"/>
  <c r="K427" i="12"/>
  <c r="M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I430" i="12"/>
  <c r="K430" i="12"/>
  <c r="M430" i="12"/>
  <c r="O430" i="12"/>
  <c r="Q430" i="12"/>
  <c r="V430" i="12"/>
  <c r="G431" i="12"/>
  <c r="I431" i="12"/>
  <c r="K431" i="12"/>
  <c r="M431" i="12"/>
  <c r="O431" i="12"/>
  <c r="Q431" i="12"/>
  <c r="V431" i="12"/>
  <c r="G432" i="12"/>
  <c r="M432" i="12" s="1"/>
  <c r="I432" i="12"/>
  <c r="K432" i="12"/>
  <c r="O432" i="12"/>
  <c r="Q432" i="12"/>
  <c r="V432" i="12"/>
  <c r="I434" i="12"/>
  <c r="G435" i="12"/>
  <c r="I435" i="12"/>
  <c r="K435" i="12"/>
  <c r="K434" i="12" s="1"/>
  <c r="M435" i="12"/>
  <c r="O435" i="12"/>
  <c r="Q435" i="12"/>
  <c r="V435" i="12"/>
  <c r="V434" i="12" s="1"/>
  <c r="G437" i="12"/>
  <c r="G434" i="12" s="1"/>
  <c r="I437" i="12"/>
  <c r="K437" i="12"/>
  <c r="M437" i="12"/>
  <c r="O437" i="12"/>
  <c r="O434" i="12" s="1"/>
  <c r="Q437" i="12"/>
  <c r="V437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Q434" i="12" s="1"/>
  <c r="V441" i="12"/>
  <c r="G443" i="12"/>
  <c r="I443" i="12"/>
  <c r="K443" i="12"/>
  <c r="M443" i="12"/>
  <c r="O443" i="12"/>
  <c r="Q443" i="12"/>
  <c r="V443" i="12"/>
  <c r="G445" i="12"/>
  <c r="I445" i="12"/>
  <c r="K445" i="12"/>
  <c r="M445" i="12"/>
  <c r="O445" i="12"/>
  <c r="Q445" i="12"/>
  <c r="V445" i="12"/>
  <c r="G447" i="12"/>
  <c r="M447" i="12" s="1"/>
  <c r="I447" i="12"/>
  <c r="K447" i="12"/>
  <c r="O447" i="12"/>
  <c r="Q447" i="12"/>
  <c r="V447" i="12"/>
  <c r="I448" i="12"/>
  <c r="G449" i="12"/>
  <c r="I449" i="12"/>
  <c r="K449" i="12"/>
  <c r="K448" i="12" s="1"/>
  <c r="M449" i="12"/>
  <c r="M448" i="12" s="1"/>
  <c r="O449" i="12"/>
  <c r="Q449" i="12"/>
  <c r="V449" i="12"/>
  <c r="V448" i="12" s="1"/>
  <c r="G450" i="12"/>
  <c r="G448" i="12" s="1"/>
  <c r="I450" i="12"/>
  <c r="K450" i="12"/>
  <c r="M450" i="12"/>
  <c r="O450" i="12"/>
  <c r="O448" i="12" s="1"/>
  <c r="Q450" i="12"/>
  <c r="V450" i="12"/>
  <c r="G451" i="12"/>
  <c r="M451" i="12" s="1"/>
  <c r="I451" i="12"/>
  <c r="K451" i="12"/>
  <c r="O451" i="12"/>
  <c r="Q451" i="12"/>
  <c r="Q448" i="12" s="1"/>
  <c r="V451" i="12"/>
  <c r="G453" i="12"/>
  <c r="M453" i="12" s="1"/>
  <c r="I453" i="12"/>
  <c r="K453" i="12"/>
  <c r="O453" i="12"/>
  <c r="Q453" i="12"/>
  <c r="V453" i="12"/>
  <c r="G454" i="12"/>
  <c r="I454" i="12"/>
  <c r="K454" i="12"/>
  <c r="M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G457" i="12"/>
  <c r="M457" i="12" s="1"/>
  <c r="I457" i="12"/>
  <c r="I456" i="12" s="1"/>
  <c r="K457" i="12"/>
  <c r="K456" i="12" s="1"/>
  <c r="O457" i="12"/>
  <c r="Q457" i="12"/>
  <c r="Q456" i="12" s="1"/>
  <c r="V457" i="12"/>
  <c r="V456" i="12" s="1"/>
  <c r="G458" i="12"/>
  <c r="I458" i="12"/>
  <c r="K458" i="12"/>
  <c r="M458" i="12"/>
  <c r="O458" i="12"/>
  <c r="Q458" i="12"/>
  <c r="V458" i="12"/>
  <c r="G459" i="12"/>
  <c r="I459" i="12"/>
  <c r="K459" i="12"/>
  <c r="M459" i="12"/>
  <c r="O459" i="12"/>
  <c r="O456" i="12" s="1"/>
  <c r="Q459" i="12"/>
  <c r="V459" i="12"/>
  <c r="G461" i="12"/>
  <c r="M461" i="12" s="1"/>
  <c r="I461" i="12"/>
  <c r="K461" i="12"/>
  <c r="O461" i="12"/>
  <c r="Q461" i="12"/>
  <c r="V461" i="12"/>
  <c r="G463" i="12"/>
  <c r="M463" i="12" s="1"/>
  <c r="I463" i="12"/>
  <c r="K463" i="12"/>
  <c r="O463" i="12"/>
  <c r="Q463" i="12"/>
  <c r="V463" i="12"/>
  <c r="G465" i="12"/>
  <c r="I465" i="12"/>
  <c r="K465" i="12"/>
  <c r="M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AE472" i="12"/>
  <c r="AF472" i="12"/>
  <c r="I20" i="1"/>
  <c r="I19" i="1"/>
  <c r="I18" i="1"/>
  <c r="I17" i="1"/>
  <c r="I16" i="1"/>
  <c r="F45" i="1"/>
  <c r="G23" i="1" s="1"/>
  <c r="G45" i="1"/>
  <c r="G25" i="1" s="1"/>
  <c r="H45" i="1"/>
  <c r="I44" i="1"/>
  <c r="I43" i="1"/>
  <c r="I42" i="1"/>
  <c r="I41" i="1"/>
  <c r="I39" i="1"/>
  <c r="I45" i="1" s="1"/>
  <c r="J28" i="1"/>
  <c r="J26" i="1"/>
  <c r="G38" i="1"/>
  <c r="F38" i="1"/>
  <c r="J23" i="1"/>
  <c r="J24" i="1"/>
  <c r="J25" i="1"/>
  <c r="J27" i="1"/>
  <c r="E24" i="1"/>
  <c r="G24" i="1"/>
  <c r="E26" i="1"/>
  <c r="G26" i="1"/>
  <c r="I86" i="1" l="1"/>
  <c r="J81" i="1" s="1"/>
  <c r="A27" i="1"/>
  <c r="M100" i="13"/>
  <c r="M33" i="13"/>
  <c r="G33" i="13"/>
  <c r="G42" i="13"/>
  <c r="AF110" i="13"/>
  <c r="M71" i="13"/>
  <c r="M70" i="13" s="1"/>
  <c r="M47" i="13"/>
  <c r="M44" i="13" s="1"/>
  <c r="M23" i="13"/>
  <c r="M20" i="13" s="1"/>
  <c r="M9" i="13"/>
  <c r="M8" i="13" s="1"/>
  <c r="M456" i="12"/>
  <c r="M413" i="12"/>
  <c r="M347" i="12"/>
  <c r="M244" i="12"/>
  <c r="M204" i="12"/>
  <c r="M294" i="12"/>
  <c r="M62" i="12"/>
  <c r="M42" i="12"/>
  <c r="M8" i="12"/>
  <c r="M434" i="12"/>
  <c r="M213" i="12"/>
  <c r="M105" i="12"/>
  <c r="G42" i="12"/>
  <c r="G294" i="12"/>
  <c r="G213" i="12"/>
  <c r="M207" i="12"/>
  <c r="M65" i="12"/>
  <c r="M234" i="12"/>
  <c r="M226" i="12" s="1"/>
  <c r="M191" i="12"/>
  <c r="M180" i="12" s="1"/>
  <c r="M125" i="12"/>
  <c r="M114" i="12" s="1"/>
  <c r="M84" i="12"/>
  <c r="M83" i="12" s="1"/>
  <c r="M76" i="12"/>
  <c r="M67" i="12" s="1"/>
  <c r="M57" i="12"/>
  <c r="M56" i="12" s="1"/>
  <c r="M23" i="12"/>
  <c r="M15" i="12" s="1"/>
  <c r="I21" i="1"/>
  <c r="J66" i="1"/>
  <c r="J78" i="1"/>
  <c r="J71" i="1"/>
  <c r="J70" i="1"/>
  <c r="J63" i="1"/>
  <c r="J58" i="1"/>
  <c r="J74" i="1"/>
  <c r="J59" i="1"/>
  <c r="J83" i="1"/>
  <c r="J64" i="1"/>
  <c r="J72" i="1"/>
  <c r="J80" i="1"/>
  <c r="J57" i="1"/>
  <c r="J61" i="1"/>
  <c r="J65" i="1"/>
  <c r="J69" i="1"/>
  <c r="J73" i="1"/>
  <c r="J77" i="1"/>
  <c r="J85" i="1"/>
  <c r="J62" i="1"/>
  <c r="J82" i="1"/>
  <c r="J67" i="1"/>
  <c r="J79" i="1"/>
  <c r="J60" i="1"/>
  <c r="J68" i="1"/>
  <c r="J41" i="1"/>
  <c r="J44" i="1"/>
  <c r="J39" i="1"/>
  <c r="J45" i="1" s="1"/>
  <c r="J43" i="1"/>
  <c r="J42" i="1"/>
  <c r="J84" i="1" l="1"/>
  <c r="J76" i="1"/>
  <c r="J75" i="1"/>
  <c r="J86" i="1" s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Trunda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Trunda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<sst xmlns="http://schemas.openxmlformats.org/spreadsheetml/2006/main" count="4374" uniqueCount="1139">
  <si>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</si>
  <si>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</si>
  <si>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</si>
  <si>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</si>
  <si>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</si>
  <si>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</si>
  <si>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</si>
  <si>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</si>
  <si>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</si>
  <si>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</si>
  <si>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</si>
  <si>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</si>
  <si>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</si>
  <si>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</si>
  <si>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</si>
  <si>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</si>
  <si>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</si>
  <si>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</si>
  <si>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</si>
  <si>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</si>
  <si>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</si>
  <si>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</si>
  <si>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</si>
  <si>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</si>
  <si>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</si>
  <si>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</si>
  <si>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</si>
  <si>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</si>
  <si>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</si>
  <si>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</si>
  <si>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</si>
  <si>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</si>
  <si>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</si>
  <si>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</si>
  <si>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</si>
  <si>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</si>
  <si>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</si>
  <si>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</si>
  <si>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</si>
  <si>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</si>
  <si>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</si>
  <si>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</si>
  <si>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</si>
  <si>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235Z081_R01</t>
  </si>
  <si>
    <t>FN Brno revize PD</t>
  </si>
  <si>
    <t>Stavba</t>
  </si>
  <si>
    <t>Stavební objekt</t>
  </si>
  <si>
    <t>1</t>
  </si>
  <si>
    <t>Strojní část</t>
  </si>
  <si>
    <t>2</t>
  </si>
  <si>
    <t>Měření a regulace</t>
  </si>
  <si>
    <t>Celkem za stavbu</t>
  </si>
  <si>
    <t>CZK</t>
  </si>
  <si>
    <t>#POPS</t>
  </si>
  <si>
    <t>Popis stavby: 235Z081_R01 - FN Brno revize PD</t>
  </si>
  <si>
    <t>#POPO</t>
  </si>
  <si>
    <t>Popis objektu: 1 - Strojní část</t>
  </si>
  <si>
    <t>#POPR</t>
  </si>
  <si>
    <t>Popis rozpočtu: 1 - Strojní část</t>
  </si>
  <si>
    <t>Popis objektu: 2 - Měření a regulace</t>
  </si>
  <si>
    <t>Popis rozpočtu: 2 - Měření a regulace</t>
  </si>
  <si>
    <t>Rekapitulace dílů</t>
  </si>
  <si>
    <t>Typ dílu</t>
  </si>
  <si>
    <t>_10</t>
  </si>
  <si>
    <t>Elektromontážní práce</t>
  </si>
  <si>
    <t>_12</t>
  </si>
  <si>
    <t>Služby</t>
  </si>
  <si>
    <t>_2</t>
  </si>
  <si>
    <t>Rozváděč 0DT1</t>
  </si>
  <si>
    <t>_3</t>
  </si>
  <si>
    <t>Dispečerské pracoviště</t>
  </si>
  <si>
    <t>_4</t>
  </si>
  <si>
    <t>Strukturovaná kabeláž (dodávka a  montáž)</t>
  </si>
  <si>
    <t>_5</t>
  </si>
  <si>
    <t>Polní instrumentace</t>
  </si>
  <si>
    <t>_6</t>
  </si>
  <si>
    <t>Rozváděče</t>
  </si>
  <si>
    <t>_8</t>
  </si>
  <si>
    <t>Montážní materiál</t>
  </si>
  <si>
    <t>61</t>
  </si>
  <si>
    <t>Úpravy povrchů vnitřní</t>
  </si>
  <si>
    <t>700B</t>
  </si>
  <si>
    <t>Demontáže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</si>
  <si>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</si>
  <si>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</si>
  <si>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</si>
  <si>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</si>
  <si>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</si>
  <si>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</si>
  <si>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97</t>
  </si>
  <si>
    <t>Přesuny suti a vybouraných hmot</t>
  </si>
  <si>
    <t>700</t>
  </si>
  <si>
    <t>Hodinové zúčtovací sazby, zkoušky, revize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</si>
  <si>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</si>
  <si>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</si>
  <si>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</si>
  <si>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</si>
  <si>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</si>
  <si>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</si>
  <si>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</si>
  <si>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</si>
  <si>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</si>
  <si>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</si>
  <si>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731</t>
  </si>
  <si>
    <t>Kotelny</t>
  </si>
  <si>
    <t>731_1</t>
  </si>
  <si>
    <t>Odvod spalin+přívod vzduchu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</si>
  <si>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</si>
  <si>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</si>
  <si>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</si>
  <si>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</si>
  <si>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</si>
  <si>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</si>
  <si>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</si>
  <si>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</si>
  <si>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</si>
  <si>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</si>
  <si>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</si>
  <si>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</si>
  <si>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</si>
  <si>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</si>
  <si>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</si>
  <si>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</si>
  <si>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</si>
  <si>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</si>
  <si>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</si>
  <si>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</si>
  <si>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</si>
  <si>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</si>
  <si>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</si>
  <si>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</si>
  <si>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</si>
  <si>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</si>
  <si>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</si>
  <si>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</si>
  <si>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</si>
  <si>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</si>
  <si>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</si>
  <si>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</si>
  <si>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</si>
  <si>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</si>
  <si>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</si>
  <si>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</si>
  <si>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</si>
  <si>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</si>
  <si>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</si>
  <si>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</si>
  <si>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</si>
  <si>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</si>
  <si>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</si>
  <si>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784161401R00</t>
  </si>
  <si>
    <t>Příprava povrchu Penetrace (napouštění) podkladu disperzní, jednonásobná</t>
  </si>
  <si>
    <t>m2</t>
  </si>
  <si>
    <t>800-784</t>
  </si>
  <si>
    <t>RTS 23/ II</t>
  </si>
  <si>
    <t>RTS 22/ II</t>
  </si>
  <si>
    <t>Práce</t>
  </si>
  <si>
    <t>Oranžová</t>
  </si>
  <si>
    <t>POL1_</t>
  </si>
  <si>
    <t>784442003R00</t>
  </si>
  <si>
    <t>Malby z malířských směsí disperzních, v místnostech přes 5m do 8m, jednobarevné, jednonásobné + 1x penetrace</t>
  </si>
  <si>
    <t>61009001</t>
  </si>
  <si>
    <t>Hzs-nezměřitelné stavební práce a přípomoci</t>
  </si>
  <si>
    <t>h</t>
  </si>
  <si>
    <t>Vlastní</t>
  </si>
  <si>
    <t>Indiv</t>
  </si>
  <si>
    <t>Běžná</t>
  </si>
  <si>
    <t>612421331RT2</t>
  </si>
  <si>
    <t>v množství opravované plochy přes 10 do 30 %,  štukových</t>
  </si>
  <si>
    <t>RTS 20/ II</t>
  </si>
  <si>
    <t>999281105R00</t>
  </si>
  <si>
    <t xml:space="preserve">Přesun hmot pro opravy a údržbu objektů pro opravy a údržbu dosavadních objektů včetně vnějších plášťů  výšky do 6 m,  </t>
  </si>
  <si>
    <t xml:space="preserve">t     </t>
  </si>
  <si>
    <t>801-4</t>
  </si>
  <si>
    <t>RTS 23/ I</t>
  </si>
  <si>
    <t>Přesun hmot</t>
  </si>
  <si>
    <t>POL7_</t>
  </si>
  <si>
    <t>oborů 801, 803, 811 a 812</t>
  </si>
  <si>
    <t>SPI</t>
  </si>
  <si>
    <t>713400821R00</t>
  </si>
  <si>
    <t>Odstranění tepelné izolace potrubí pásy nebo foĺiemi  potrubí</t>
  </si>
  <si>
    <t>800-713</t>
  </si>
  <si>
    <t>713400842R00</t>
  </si>
  <si>
    <t>Odstranění tepelné izolace potrubí z vláknitých materiálů  s konstrukcí včetně povrchové úpravy</t>
  </si>
  <si>
    <t>723120805R00</t>
  </si>
  <si>
    <t>Demontáž potrubí svařovaného z trubek závitových přes 25 do DN 50</t>
  </si>
  <si>
    <t>m</t>
  </si>
  <si>
    <t>800-721</t>
  </si>
  <si>
    <t>723120809R00</t>
  </si>
  <si>
    <t>Demontáž potrubí svařovaného z trubek závitových přes 50 do DN 80</t>
  </si>
  <si>
    <t>723150804R00</t>
  </si>
  <si>
    <t>Demontáž potrubí svařovaného z trubek hladkých přes D 76 mm do D 108 mm</t>
  </si>
  <si>
    <t>723150805R00</t>
  </si>
  <si>
    <t>Demontáž potrubí svařovaného z trubek hladkých přes D 108 mm do D 159 mm</t>
  </si>
  <si>
    <t>RTS 22/ I</t>
  </si>
  <si>
    <t>723150806R00</t>
  </si>
  <si>
    <t>Demontáž potrubí svařovaného z trubek hladkých D 219 mm</t>
  </si>
  <si>
    <t>731201821R00</t>
  </si>
  <si>
    <t>Demontáž kotlů ocelových automatických o výkonu do 290 kW</t>
  </si>
  <si>
    <t>kus</t>
  </si>
  <si>
    <t>800-731</t>
  </si>
  <si>
    <t>731201822R00</t>
  </si>
  <si>
    <t>Demontáž kotlů ocelových automatických o výkonu přes 290 do 465 kW</t>
  </si>
  <si>
    <t>731202830R00</t>
  </si>
  <si>
    <t>Demontáž kotlů ocelových rozřezání demontovaných kotlů ocelových o hmotnosti přes 1 000 do 2 500 kg</t>
  </si>
  <si>
    <t>732110812R00</t>
  </si>
  <si>
    <t>Demontáž rozdělovačů a sběračů přes 100 do DN 200</t>
  </si>
  <si>
    <t>732212815R00</t>
  </si>
  <si>
    <t>Demontáž ohříváků zásobníkových stojatých  o obsahu do 1 600 l</t>
  </si>
  <si>
    <t>732213814R00</t>
  </si>
  <si>
    <t>Demontáž ohříváků zásobníkových - rozřezání demontovaných zásobníků  o obsahu přes 630 do 1 600 l</t>
  </si>
  <si>
    <t>732214815R00</t>
  </si>
  <si>
    <t>Demontáž ohříváků zásobníkových - vypouštění vody z ohříváků  o obsahu přes 630 do 1 600 l</t>
  </si>
  <si>
    <t>732420812R00</t>
  </si>
  <si>
    <t>Demontáž čerpadel oběhových spirálních(do potrubí) DN 40</t>
  </si>
  <si>
    <t>733170804R00</t>
  </si>
  <si>
    <t>Demontáž potrubí z plastových trubek přes D 25 mm do D 50 mm</t>
  </si>
  <si>
    <t>733170807R00</t>
  </si>
  <si>
    <t>Demontáž potrubí z plastových trubek přes D 50 mm do D 90 mm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</si>
  <si>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</si>
  <si>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</si>
  <si>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</si>
  <si>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</si>
  <si>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734200822R00</t>
  </si>
  <si>
    <t>Demontáž závitových armatur se dvěma závity, přes 1/2 do G 1"</t>
  </si>
  <si>
    <t>734200824R00</t>
  </si>
  <si>
    <t>Demontáž závitových armatur se dvěma závity, přes 6/4 do G 2"</t>
  </si>
  <si>
    <t>375089T10</t>
  </si>
  <si>
    <t>Hzs - nezmeřitelné práce   čl.17-1a , Pomocné práce při demontáži</t>
  </si>
  <si>
    <t>hodina</t>
  </si>
  <si>
    <t>392978T10.1</t>
  </si>
  <si>
    <t>Demontáž expanzní nádoby, včetně ekologické likvidace</t>
  </si>
  <si>
    <t>393752T10</t>
  </si>
  <si>
    <t>Vypuštění vody z kotlů samospádem, do 5 m2</t>
  </si>
  <si>
    <t>kpl</t>
  </si>
  <si>
    <t>395328T10.1</t>
  </si>
  <si>
    <t>Demontáž stávajícího kouřovodu</t>
  </si>
  <si>
    <t xml:space="preserve">hod   </t>
  </si>
  <si>
    <t>614471715R00</t>
  </si>
  <si>
    <t>Vyspravení vnitřních betonových a železobetonových konstrukcí a panelů cementovou maltou adhezní můstek a nátěr antikorozní pro jakoukoliv velikost opravované plochy</t>
  </si>
  <si>
    <t>632411125R00</t>
  </si>
  <si>
    <t>Potěr ze suchých směsí samonivelační anhydritový, tloušťky 25 mm, bez penetrace</t>
  </si>
  <si>
    <t>801-1</t>
  </si>
  <si>
    <t>s rozprostřením a uhlazením</t>
  </si>
  <si>
    <t>777651900R00</t>
  </si>
  <si>
    <t>Opravy podlah nátěry disperzními penetračními</t>
  </si>
  <si>
    <t>800-773</t>
  </si>
  <si>
    <t>783881260R00</t>
  </si>
  <si>
    <t>Nátěry betonových podlah akrylátové penetrace + 2x nátěr akrylátový</t>
  </si>
  <si>
    <t>800-783</t>
  </si>
  <si>
    <t>460080101RT1</t>
  </si>
  <si>
    <t>Rozbourání betonového základu, vybourání betonu</t>
  </si>
  <si>
    <t>m3</t>
  </si>
  <si>
    <t>999281145R00</t>
  </si>
  <si>
    <t>Přesun hmot pro opravy a údržbu objektů pro opravy a údržbu dosavadních objektů včetně vnějších plášťů  výšky do 6 m, nošením</t>
  </si>
  <si>
    <t>t</t>
  </si>
  <si>
    <t>941955004R00</t>
  </si>
  <si>
    <t>Lešení lehké pracovní pomocné pomocné, o výšce lešeňové podlahy přes 2,5 do 3,5 m</t>
  </si>
  <si>
    <t>800-3</t>
  </si>
  <si>
    <t>946941102R00</t>
  </si>
  <si>
    <t>Montáž sestavy pojízdného hliníkového lešení (věže) plochy 2,5 x 1,45 m, pracovní výšky do 4,2 m</t>
  </si>
  <si>
    <t xml:space="preserve">sada  </t>
  </si>
  <si>
    <t>Modrá</t>
  </si>
  <si>
    <t>946941192R00</t>
  </si>
  <si>
    <t>Montáž sestavy pojízdného hliníkového lešení (věže) nájemné sestavy pojízdného hliníkového lešení (věže)  plochy 2,5 x 1,45 m, pracovní výšky do 4,2 m</t>
  </si>
  <si>
    <t>den</t>
  </si>
  <si>
    <t>946941802R00</t>
  </si>
  <si>
    <t>Demontáž sestavy pojízdného hliníkového lešení (věže) plochy 2,5 x 1,45 m, pracovní výšky do 4,3 m</t>
  </si>
  <si>
    <t>sada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</si>
  <si>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</si>
  <si>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</si>
  <si>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952902110R00</t>
  </si>
  <si>
    <t>Čištění budov zametáním v místnostech, chodbách, na schodišti a na půdě</t>
  </si>
  <si>
    <t>953941312R00</t>
  </si>
  <si>
    <t>osazení hasicího přístroje</t>
  </si>
  <si>
    <t>44984124R</t>
  </si>
  <si>
    <t>přístoj hasicí práškový; PG6PDC; výtlačný prostředek dusík; náplň 6 kg; dostřik 5 m; doba činnosti 23 s</t>
  </si>
  <si>
    <t>SPCM</t>
  </si>
  <si>
    <t>Specifikace</t>
  </si>
  <si>
    <t>POL3_</t>
  </si>
  <si>
    <t>979951111R00</t>
  </si>
  <si>
    <t>Výkup kovů železný šrot, tloušťky do 4 mm</t>
  </si>
  <si>
    <t>801-3</t>
  </si>
  <si>
    <t>Pro vyjádření výnosu ve prospěch zhotovitele je nutné jednotkovou cenu uvést se záporným znaménkem. (Získaná částka ponižuje náklad stavby.)</t>
  </si>
  <si>
    <t>POP</t>
  </si>
  <si>
    <t>979951112R00</t>
  </si>
  <si>
    <t>Výkup kovů železný šrot, tloušťky nad 4 mm</t>
  </si>
  <si>
    <t>713541301R00</t>
  </si>
  <si>
    <t>Tmelení protipožárním tmelem ploch</t>
  </si>
  <si>
    <t>Protipožární tmel v práškové podobě se rozmíchá s vodou. Hmotou se vyplňují a zahlazují trhliny ve stěnách, stropech a obkladech z jiných stavebních materiálů. V ceně je dodávka vody a tmele.</t>
  </si>
  <si>
    <t>380150T10</t>
  </si>
  <si>
    <t>Provozní řád kotelny</t>
  </si>
  <si>
    <t>ks</t>
  </si>
  <si>
    <t>R01</t>
  </si>
  <si>
    <t>Revize spalinových cest</t>
  </si>
  <si>
    <t xml:space="preserve">ks    </t>
  </si>
  <si>
    <t>R03</t>
  </si>
  <si>
    <t>Servis - uvedení 3ks kotlů do provozu, zaškolení obsluhy</t>
  </si>
  <si>
    <t>R05</t>
  </si>
  <si>
    <t>Povinná výbava kotelny (svítilna, lékárnička, detektor CO ....)</t>
  </si>
  <si>
    <t>kpl.</t>
  </si>
  <si>
    <t>R07</t>
  </si>
  <si>
    <t>Provedení vstupního měření emisí kotlů</t>
  </si>
  <si>
    <t>904      R00_</t>
  </si>
  <si>
    <t>Hzs-vypuštění, proplach, napuštění vodou - objem systému 20 m3</t>
  </si>
  <si>
    <t>Agregovaná položka</t>
  </si>
  <si>
    <t>POL2_</t>
  </si>
  <si>
    <t>Revize plynovodu F+G</t>
  </si>
  <si>
    <t>R-položka</t>
  </si>
  <si>
    <t>POL12_0</t>
  </si>
  <si>
    <t>Revizní knihy kotlů</t>
  </si>
  <si>
    <t>904      R01</t>
  </si>
  <si>
    <t>Hzs-zkousky v ramci montaz.praci, Komplexni vyzkouseni</t>
  </si>
  <si>
    <t>Prav.M</t>
  </si>
  <si>
    <t>HZS</t>
  </si>
  <si>
    <t>POL10_</t>
  </si>
  <si>
    <t>904      R02</t>
  </si>
  <si>
    <t>Hzs-zkousky v ramci montaz.praci, Topná zkouška</t>
  </si>
  <si>
    <t>905      R02</t>
  </si>
  <si>
    <t>Hzs-revize provoz.souboru a st.obj., Uprava stavajiciho rozvadece</t>
  </si>
  <si>
    <t>909      R00</t>
  </si>
  <si>
    <t>Hzs-nezmeritelne stavebni prace</t>
  </si>
  <si>
    <t>700100R1</t>
  </si>
  <si>
    <t>Práce spojené s transportem navržených zařízení</t>
  </si>
  <si>
    <t>713411111R00</t>
  </si>
  <si>
    <t>Montáž tepelné izolace potrubí a ohybů pásy nebo rohožemi ovinutými kolem potrubí a staženými ocelovým drátem  jednovrstvá</t>
  </si>
  <si>
    <t>bez povrchové úpravy</t>
  </si>
  <si>
    <t>722182014R00</t>
  </si>
  <si>
    <t>Montáž tepelné izolace potrubí lepicí páska, sponky, přes DN 25 do DN 40</t>
  </si>
  <si>
    <t>722182016R00</t>
  </si>
  <si>
    <t>Montáž tepelné izolace potrubí lepicí páska, sponky, přes DN 40 do DN 80</t>
  </si>
  <si>
    <t>722182018R00</t>
  </si>
  <si>
    <t>Montáž tepelné izolace potrubí lepicí páska, sponky, přes DN 80 do DN 110</t>
  </si>
  <si>
    <t>722182094R00</t>
  </si>
  <si>
    <t>Montáž tepelné izolace potrubí příplatek za montáž izolačních tvarovek přes DN 25 do DN 40</t>
  </si>
  <si>
    <t>722182096R00</t>
  </si>
  <si>
    <t>Montáž tepelné izolace potrubí příplatek za montáž izolačních tvarovek přes DN 40 do DN 80</t>
  </si>
  <si>
    <t>722182098R00</t>
  </si>
  <si>
    <t>Montáž tepelné izolace potrubí příplatek za montáž izolačních tvarovek přes DN 80 do DN 110</t>
  </si>
  <si>
    <t>722182018R00R1</t>
  </si>
  <si>
    <t>Montáž tepelné izolace skruží na potrubí přímé, DN 200 mm, lepicí páska</t>
  </si>
  <si>
    <t>722182098R00R1</t>
  </si>
  <si>
    <t>Příplatek za montáž izolačních tvarovek DN 200 mm</t>
  </si>
  <si>
    <t>63154125.AR1</t>
  </si>
  <si>
    <t>Rohož lamelová LAROCK 40 ALS 40 x 1000 x 6000 mm, izolace přívodu spalovacího vzduchu, skružovatelná, s hliníkovou fólií</t>
  </si>
  <si>
    <t>631547117R</t>
  </si>
  <si>
    <t>pouzdro potrubní řezané; minerální vlákno; povrchová úprava Al fólie se skelnou mřížkou; vnitřní průměr 48,0 mm; tl. izolace 30,0 mm; provozní teplota  do 250 °C; tepelná vodivost (10°C) 0,0330 W/mK; tepelná vodivost (50°C) 0,037 W/mK</t>
  </si>
  <si>
    <t>631547219R</t>
  </si>
  <si>
    <t>pouzdro potrubní řezané; minerální vlákno; povrchová úprava Al fólie se skelnou mřížkou; vnitřní průměr 60,0 mm; tl. izolace 40,0 mm; provozní teplota  do 250 °C; tepelná vodivost (10°C) 0,0330 W/mK; tepelná vodivost (50°C) 0,037 W/mK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</si>
  <si>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</si>
  <si>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</si>
  <si>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631547323R</t>
  </si>
  <si>
    <t>pouzdro potrubní řezané; minerální vlákno; povrchová úprava Al fólie se skelnou mřížkou; vnitřní průměr 89,0 mm; tl. izolace 50,0 mm; provozní teplota  do 250 °C; tepelná vodivost (10°C) 0,0330 W/mK; tepelná vodivost (50°C) 0,037 W/mK</t>
  </si>
  <si>
    <t>631547424R</t>
  </si>
  <si>
    <t>pouzdro potrubní řezané; minerální vlákno; povrchová úprava Al fólie se skelnou mřížkou; vnitřní průměr 108,0 mm; tl. izolace 60,0 mm; provozní teplota  do 250 °C; tepelná vodivost (10°C) 0,0330 W/mK; tepelná vodivost (50°C) 0,037 W/mK</t>
  </si>
  <si>
    <t>631547626R</t>
  </si>
  <si>
    <t>pouzdro potrubní řezané; minerální vlákno; povrchová úprava Al fólie se skelnou mřížkou; vnitřní průměr 133,0 mm; tl. izolace 80,0 mm; provozní teplota  do 250 °C; tepelná vodivost (10°C) 0,0330 W/mK; tepelná vodivost (50°C) 0,037 W/mK</t>
  </si>
  <si>
    <t>631547628R</t>
  </si>
  <si>
    <t>pouzdro potrubní řezané; minerální vlákno; povrchová úprava Al fólie se skelnou mřížkou; vnitřní průměr 159,0 mm; tl. izolace 80,0 mm; provozní teplota  do 250 °C; tepelná vodivost (10°C) 0,0330 W/mK; tepelná vodivost (50°C) 0,037 W/mK</t>
  </si>
  <si>
    <t>631547729R1</t>
  </si>
  <si>
    <t>Pouzdro potrubní izolační ROCKWOOL 800 219/100 mm, kamenná vlna s polepem Al fólií vyztuženou skleněnou mřížkou</t>
  </si>
  <si>
    <t>998713201R00</t>
  </si>
  <si>
    <t>Přesun hmot pro izolace tepelné v objektech výšky do 6 m</t>
  </si>
  <si>
    <t>50 m vodorovně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</si>
  <si>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</si>
  <si>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</si>
  <si>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</si>
  <si>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</si>
  <si>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721194103R00</t>
  </si>
  <si>
    <t>Zřízení přípojek na potrubí D 32 mm, materiál ve specifikaci</t>
  </si>
  <si>
    <t>vyvedení a upevnění odpadních výpustek,</t>
  </si>
  <si>
    <t>721290111R00.1</t>
  </si>
  <si>
    <t>Zkouška těsnosti kanalizace vodou do DN 50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</si>
  <si>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</si>
  <si>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</si>
  <si>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</si>
  <si>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722172743R00</t>
  </si>
  <si>
    <t>Potrubí z plastických hmot z trub PP-RCT, D 25 mm, s 2,8 mm, S 3,2, polyfúzně svařované, bez zednických výpomocí</t>
  </si>
  <si>
    <t>včetně tvarovek, bez zednických výpomocí</t>
  </si>
  <si>
    <t>Potrubí včetně tvarovek bez zednických výpomocí.</t>
  </si>
  <si>
    <t>Včetně pomocného lešení o výšce podlahy do 1900 mm a pro zatížení do 1,5 kPa.</t>
  </si>
  <si>
    <t>722219101R00</t>
  </si>
  <si>
    <t>Montáž armatur vodovodních přírubových, DN 40</t>
  </si>
  <si>
    <t>722219102R00</t>
  </si>
  <si>
    <t>Montáž armatur vodovodních přírubových, DN 50</t>
  </si>
  <si>
    <t>722219103R00</t>
  </si>
  <si>
    <t>Montáž armatur vodovodních přírubových, DN 65</t>
  </si>
  <si>
    <t>722224111R00</t>
  </si>
  <si>
    <t>Kohout kulový, vypouštěcí a napouštěcí, vnější závit, mosazný, DN 15, PN 10, včetně dodávky materiálu</t>
  </si>
  <si>
    <t>722237123R00</t>
  </si>
  <si>
    <t>Kohout kulový, mosazný, vnitřní-vnitřní závit, DN 25, PN 35, včetně dodávky materiálu</t>
  </si>
  <si>
    <t>722236626R00</t>
  </si>
  <si>
    <t>Klapka vodovodní, zpětná, pružinová, mosazná, vnitřní-vnitřní závit, DN 50, PN 10, včetně dodávky materiálu</t>
  </si>
  <si>
    <t>722235713R00</t>
  </si>
  <si>
    <t>Šoupátko vodovodní, mosazné, vnitřní-vnitřní závit, DN 25, PN 20, včetně dodávky materiálu</t>
  </si>
  <si>
    <t>722235714R00</t>
  </si>
  <si>
    <t>Šoupátko vodovodní, mosazné, vnitřní-vnitřní závit, DN 32, PN 20, včetně dodávky materiálu</t>
  </si>
  <si>
    <t>722239103R00</t>
  </si>
  <si>
    <t>Montáž armatury závitové se dvěma závity G 1"</t>
  </si>
  <si>
    <t>722239104R00</t>
  </si>
  <si>
    <t>Montáž armatury závitové se dvěma závity G 5/4"</t>
  </si>
  <si>
    <t>722290234R00</t>
  </si>
  <si>
    <t>Proplach a dezinfekce vodovodního potrubí do DN 80</t>
  </si>
  <si>
    <t>Včetně dodání desinfekčního prostředku.</t>
  </si>
  <si>
    <t>724231173R00</t>
  </si>
  <si>
    <t>Příslušenství domovních vodáren měřící  teploměr s pevným stonkem a jímkou   DTR (rovný), o délce stonku 160 mm</t>
  </si>
  <si>
    <t>soubor</t>
  </si>
  <si>
    <t>732429113R00</t>
  </si>
  <si>
    <t>Čerpadla teplovodní Montáž čerpadel teplovodních oběhových spirálních DN 50</t>
  </si>
  <si>
    <t>734253117R00</t>
  </si>
  <si>
    <t>Ventil pojistný závitový 6,0 bar, mosazný, DN 20, vnitřní-vnitřní závit, včetně dodávky materiálu</t>
  </si>
  <si>
    <t>734255145R00</t>
  </si>
  <si>
    <t>Ventil pojistný závitový 6,0 bar, mosazný, DN 32, vnitřní-vnitřní závit, včetně dodávky materiálu</t>
  </si>
  <si>
    <t>734421160R00</t>
  </si>
  <si>
    <t>Tlakoměr deformační 0-10 MPa č. 03322, D 100, včetně dodávky materiálu</t>
  </si>
  <si>
    <t>230140145R00</t>
  </si>
  <si>
    <t>Montáž trubních dílů přivařovacích tř. 17, 28 x 2</t>
  </si>
  <si>
    <t>230140155R00</t>
  </si>
  <si>
    <t>Montáž trubních dílů přivařovacích tř. 17, 38 x 2</t>
  </si>
  <si>
    <t>230140160R00</t>
  </si>
  <si>
    <t>Montáž trubních dílů přivařovacích tř.17, 44,5 x 2</t>
  </si>
  <si>
    <t>230140166R00</t>
  </si>
  <si>
    <t>Montáž trubních dílů přivařovacích tř. 17, 57 x 2</t>
  </si>
  <si>
    <t>230140171R00</t>
  </si>
  <si>
    <t>Montáž trubních dílů přivařovacích tř. 17, 76 x 2</t>
  </si>
  <si>
    <t>2865454R1</t>
  </si>
  <si>
    <t>Nerez 1.4404 přechodka 42x závit vnější 6/4"</t>
  </si>
  <si>
    <t>732339110R001</t>
  </si>
  <si>
    <t>Montáž nádoby expanzní tlakové 300 l</t>
  </si>
  <si>
    <t>734265317R001</t>
  </si>
  <si>
    <t>Šroubení vodovodní, přímé 50</t>
  </si>
  <si>
    <t>734419111R001</t>
  </si>
  <si>
    <t>Montáž teploměru s pouzdrem nebo stonkem a jímkou</t>
  </si>
  <si>
    <t>722152215R00.1</t>
  </si>
  <si>
    <t>Potrubí nerezové 1.4404 28x1,5, dodávka+materiál</t>
  </si>
  <si>
    <t>Kalkul</t>
  </si>
  <si>
    <t>722152215R00.2</t>
  </si>
  <si>
    <t>Potrubí nerezové 1.4404 35x1,5, dodávka+materiál</t>
  </si>
  <si>
    <t>Součtová</t>
  </si>
  <si>
    <t>722152215R00.3</t>
  </si>
  <si>
    <t>Potrubí nerezové 1.4404 42,4x2,0, dodávka+materiál</t>
  </si>
  <si>
    <t>722152215R00.4</t>
  </si>
  <si>
    <t>Potrubí nerezové 1.4404 54,0x2,0, dodávka+materiál</t>
  </si>
  <si>
    <t>722152215R00.5</t>
  </si>
  <si>
    <t>Potrubí nerezové 1.4404 74,1x2,0, dodávka+materiál</t>
  </si>
  <si>
    <t>28654300R11</t>
  </si>
  <si>
    <t>Nerez 1.4404 přechodka 28x závit vnější 1"</t>
  </si>
  <si>
    <t>28654308R1</t>
  </si>
  <si>
    <t>Nerez 1.4404 přechodka 35x závit vnější 5/4"</t>
  </si>
  <si>
    <t>28654358R11</t>
  </si>
  <si>
    <t>Krková příruba 1.4404, EN-1092  DN 40/44</t>
  </si>
  <si>
    <t>28654359R1</t>
  </si>
  <si>
    <t>Krková příruba 1.4404, EN-1092  DN 50/54</t>
  </si>
  <si>
    <t>28654360R1</t>
  </si>
  <si>
    <t>Krková příruba 1.4404, EN-1092  DN 65/73</t>
  </si>
  <si>
    <t>42227201R</t>
  </si>
  <si>
    <t>šoupátko přírubové použití uzavírací přírubová armatura; médium pitná a užitková voda, odpadní voda; DN 40; l = 140 mm; PN 10 nebo 16; max.provozní tlak 16 bar; max teplota 70 °C; těleso tvárná litina; povrch.ochrana vně i uvnitř epoxidovým práškem</t>
  </si>
  <si>
    <t>42227202R</t>
  </si>
  <si>
    <t>šoupátko přírubové použití uzavírací přírubová armatura; médium pitná a užitková voda, odpadní voda; DN 50; l = 150 mm; PN 10 nebo 16; D 165 mm; max.provozní tlak 16 bar; max teplota 70 °C; těleso tvárná litina; povrch.ochrana vně i uvnitř epoxidovým práškem</t>
  </si>
  <si>
    <t>42227203R</t>
  </si>
  <si>
    <t>šoupátko přírubové použití uzavírací přírubová armatura; médium pitná a užitková voda, odpadní voda; DN 65; l = 170 mm; PN 10 nebo 16; D 185 mm; max.provozní tlak 16 bar; max teplota 70 °C; těleso tvárná litina; povrch.ochrana vně i uvnitř epoxidovým práškem</t>
  </si>
  <si>
    <t>48466611R</t>
  </si>
  <si>
    <t>nádrž tlaková vertikální s pryžovým vyměnitelným vakem, neprůtočná, bez uzavírací a vypouštěcí armatury; pro soustavy TUV; objem 300 l; d nádrže 634 mm; uložení: stojaté na podstavcových nohou; přetlak plynu 4,0 bar; prac. tlak do 10 bar; prac. látka plyn; prac. teplota do 70 °C; připojení G 1 1/4"; barva modrá</t>
  </si>
  <si>
    <t>631547116R</t>
  </si>
  <si>
    <t>pouzdro potrubní řezané; minerální vlákno; povrchová úprava Al fólie se skelnou mřížkou; vnitřní průměr 42,0 mm; tl. izolace 30,0 mm; provozní teplota  do 250 °C; tepelná vodivost (10°C) 0,0330 W/mK; tepelná vodivost (50°C) 0,037 W/mK</t>
  </si>
  <si>
    <t>631547214R</t>
  </si>
  <si>
    <t>pouzdro potrubní řezané; minerální vlákno; povrchová úprava Al fólie se skelnou mřížkou; vnitřní průměr 28,0 mm; tl. izolace 40,0 mm; provozní teplota  do 250 °C; tepelná vodivost (10°C) 0,0330 W/mK; tepelná vodivost (50°C) 0,037 W/mK</t>
  </si>
  <si>
    <t>631547218R</t>
  </si>
  <si>
    <t>pouzdro potrubní řezané; minerální vlákno; povrchová úprava Al fólie se skelnou mřížkou; vnitřní průměr 54,0 mm; tl. izolace 40,0 mm; provozní teplota  do 250 °C; tepelná vodivost (10°C) 0,0330 W/mK; tepelná vodivost (50°C) 0,037 W/mK</t>
  </si>
  <si>
    <t>631547315R</t>
  </si>
  <si>
    <t>pouzdro potrubní řezané; minerální vlákno; povrchová úprava Al fólie se skelnou mřížkou; vnitřní průměr 35,0 mm; tl. izolace 50,0 mm; provozní teplota  do 250 °C; tepelná vodivost (10°C) 0,0330 W/mK; tepelná vodivost (50°C) 0,037 W/mK</t>
  </si>
  <si>
    <t>722100R1</t>
  </si>
  <si>
    <t>Elektrická topná tyč 12 kW 3x400V, do zásobníku teplé vody</t>
  </si>
  <si>
    <t>722100R2</t>
  </si>
  <si>
    <t>Vyvažovací ventil pro vnitřní vodovodní systémy DN25 s vypouštěním</t>
  </si>
  <si>
    <t>722100R4</t>
  </si>
  <si>
    <t>Vyvažovací ventil pro vnitřní vodovodní systémy DN40 s vypouštěním</t>
  </si>
  <si>
    <t>722200R1</t>
  </si>
  <si>
    <t>Mosazné šroubení 2" k čerpadlu</t>
  </si>
  <si>
    <t>722200R2</t>
  </si>
  <si>
    <t>Elektronicky regul. cirkulační čerpadlo-nerezové, viz legenda ZT1.4</t>
  </si>
  <si>
    <t>722200R4</t>
  </si>
  <si>
    <t>Elektronicky regul. cirkulační čerpadlo-nerezové, viz legenda ZT1.5</t>
  </si>
  <si>
    <t>722500R1</t>
  </si>
  <si>
    <t>Nerezová (1.4404) akumulační nádoba o objemu 1400 litrů, včetně snímatelné tepelné izolace 100 mm, viz. legenda ZTI1.1</t>
  </si>
  <si>
    <t>998722201R00</t>
  </si>
  <si>
    <t>Přesun hmot pro vnitřní vodovod v objektech výšky do 6 m</t>
  </si>
  <si>
    <t>vodorovně do 50 m</t>
  </si>
  <si>
    <t>723120202R00</t>
  </si>
  <si>
    <t>Potrubí z trubek černých závitových svařovaných DN 15</t>
  </si>
  <si>
    <t>bezešvých ČSN 42 0250 a běžných ČSN 42 5710 - jakost 11353.0,</t>
  </si>
  <si>
    <t>723120205R00</t>
  </si>
  <si>
    <t>Potrubí z trubek černých závitových svařovaných DN 32</t>
  </si>
  <si>
    <t>723150312R00</t>
  </si>
  <si>
    <t>Potrubí ocelové hladké černé svařované D 57 mm, s 2,9 mm</t>
  </si>
  <si>
    <t>723190207R00</t>
  </si>
  <si>
    <t>Přípojka plynovodu z trubek závitových, černých, DN 50</t>
  </si>
  <si>
    <t>včetně tvarovek, bez zednických výpomocí,</t>
  </si>
  <si>
    <t>723190909R00</t>
  </si>
  <si>
    <t>Opravy plynovodního potrubí doplňkové práce  neúřední tlaková zkouška dosavadního potrubí</t>
  </si>
  <si>
    <t>723235111R00</t>
  </si>
  <si>
    <t>Kohout kulový  , mosazný, závit vnitřní-vnitřní, DN 15, PN 8, včetně dodávky materiálu</t>
  </si>
  <si>
    <t>723235114R00</t>
  </si>
  <si>
    <t>Kohout kulový  , mosazný, závit vnitřní-vnitřní, DN 32, PN 8, včetně dodávky materiálu</t>
  </si>
  <si>
    <t>723235116R00</t>
  </si>
  <si>
    <t>Kohout kulový  , mosazný, závit vnitřní-vnitřní, DN 50, PN 8, včetně dodávky materiálu</t>
  </si>
  <si>
    <t>723239101R00</t>
  </si>
  <si>
    <t>Montáž plynovodních armatur se dvěma závity  , G 1/2"</t>
  </si>
  <si>
    <t>723239104R00</t>
  </si>
  <si>
    <t>Montáž plynovodních armatur se dvěma závity  , G 5/4"</t>
  </si>
  <si>
    <t>723239106R00</t>
  </si>
  <si>
    <t>Montáž plynovodních armatur se dvěma závity  , G 2"</t>
  </si>
  <si>
    <t>723100R1</t>
  </si>
  <si>
    <t>Kompenzátor připojení plynu, součást dodávky kotlů</t>
  </si>
  <si>
    <t>723190901R00</t>
  </si>
  <si>
    <t>uzavření nebo otevření plynového potrubí při opravách</t>
  </si>
  <si>
    <t>723190907R00</t>
  </si>
  <si>
    <t>odvzdušnění a napuštění plynového potrubí</t>
  </si>
  <si>
    <t>723214122R001</t>
  </si>
  <si>
    <t>Filtr plynový DN40, součást dodávky kotlů</t>
  </si>
  <si>
    <t>723225123R00</t>
  </si>
  <si>
    <t>vzorkovací přímý, mosazný, vnitřní závit, DN 15, včetně dodávky materiálu</t>
  </si>
  <si>
    <t>734421130X00T00.1</t>
  </si>
  <si>
    <t>Tlakoměr deformační 0-6 kPa, D 160, plynový, vč. kohoutu a smyčky</t>
  </si>
  <si>
    <t>42243420R1</t>
  </si>
  <si>
    <t>Regulátor tlaku plynu  5/4"x2", vst. tlak 300 kPa, výstupní 2kPa, průtok max. 110 m3/h, viz legenda PL2</t>
  </si>
  <si>
    <t>998723201R00</t>
  </si>
  <si>
    <t>Přesun hmot pro vnitřní plynovod v objektech výšky do 6 m</t>
  </si>
  <si>
    <t>728314114R00</t>
  </si>
  <si>
    <t>Montáž protidešťové žaluzie do čtyřhranného potrubí, do průřezu 0,60 m2</t>
  </si>
  <si>
    <t>800-728</t>
  </si>
  <si>
    <t>728415115R00</t>
  </si>
  <si>
    <t xml:space="preserve">Mřížky, regulátory montáž čtyřhranné větrací nebo ventilační mřížky, nad průřez 0,20 m2,  </t>
  </si>
  <si>
    <t>4295330124R</t>
  </si>
  <si>
    <t>žaluzie průmyslová protidešťová s upevňovacím rámem; 400 x 1000 mm; rám - ocel.profil, výplň - profil.pozinkované listy; v rámu upevněno 12 vodorovných lamel; zabudování samostatně na volné konce potrubí nebo v sestavě s rámem pomocí šroubů, nýtů</t>
  </si>
  <si>
    <t>4295330130R</t>
  </si>
  <si>
    <t>žaluzie průmyslová protidešťová s upevňovacím rámem; 500 x 1000 mm; rám - ocel.profil, výplň - profil.pozinkované listy; v rámu upevněno 12 vodorových lamel; zabudování samostatně na volné konce potrubí nebo v sestavě s rámem pomocí šroubů, nýtů</t>
  </si>
  <si>
    <t>42972835R</t>
  </si>
  <si>
    <t>Mřížka potrubní; materiál: ocel; tvar: hranatý; délka = 1 000 mm; šířka = 400 mm</t>
  </si>
  <si>
    <t>42972836R</t>
  </si>
  <si>
    <t>Mřížka potrubní; materiál: ocel; tvar: hranatý; délka = 1 000 mm; šířka = 500 mm</t>
  </si>
  <si>
    <t>998728201R00</t>
  </si>
  <si>
    <t>Přesun hmot pro vzduchotechniku v objektech výšky do 6 m</t>
  </si>
  <si>
    <t>731249211R00</t>
  </si>
  <si>
    <t>Montáž ocelových kotlů do 50 kW (100 kW) rychlovyhřívacích agregátů plynových  bez TUV</t>
  </si>
  <si>
    <t>73101R1</t>
  </si>
  <si>
    <t>Plynový velkoobjemový kondenzační kotel o výkonu 274 kW,  (80/60°C), nerez. komora, min. objem 472 l, 2 zpátečky, viz. legenda STR1.1</t>
  </si>
  <si>
    <t>73101R2</t>
  </si>
  <si>
    <t>Přípojka pro přívod vzduchu, součást dodávky kotle</t>
  </si>
  <si>
    <t>73101R3</t>
  </si>
  <si>
    <t>Sada jištění (pro splnění bezpečnostních požadavků EN 12828: &gt; 300 kW), součást dodávky kotle</t>
  </si>
  <si>
    <t>73101R4</t>
  </si>
  <si>
    <t>Mezipřírubová armatura DN 100 - výstup, součást dodávky kotle</t>
  </si>
  <si>
    <t>73101R5</t>
  </si>
  <si>
    <t>Mezipřírubová armatura DN 100 - vstup, součást dodávky kotle</t>
  </si>
  <si>
    <t>73101R6</t>
  </si>
  <si>
    <t>Systémový snímač výstupní teploty, součást dodávky kotle</t>
  </si>
  <si>
    <t>73101R7</t>
  </si>
  <si>
    <t>2-TTE sada GLT Modul 0-10V, součást dodávky kotle</t>
  </si>
  <si>
    <t>73101R8</t>
  </si>
  <si>
    <t>2-TTE Gateway WLAN</t>
  </si>
  <si>
    <t>73101R9</t>
  </si>
  <si>
    <t>Neutralizační box HNB-0400, součást dodávky kotle</t>
  </si>
  <si>
    <t>998731201R00</t>
  </si>
  <si>
    <t>Přesun hmot pro kotelny umístěné ve výšce (hloubce) do 6 m</t>
  </si>
  <si>
    <t>1.1</t>
  </si>
  <si>
    <t>Třísl. komín nerez / nerez o vnitřním průměru 250 mm</t>
  </si>
  <si>
    <t>1.10</t>
  </si>
  <si>
    <t>1/2 " měřící návarek</t>
  </si>
  <si>
    <t>1.11</t>
  </si>
  <si>
    <t>Nahlížecí otvor s dvířky</t>
  </si>
  <si>
    <t>1.2</t>
  </si>
  <si>
    <t>1.3</t>
  </si>
  <si>
    <t>1.4</t>
  </si>
  <si>
    <t>Nerezová komínová vložka o průměru 250 mm</t>
  </si>
  <si>
    <t>1.5</t>
  </si>
  <si>
    <t>Režie (přesuny, …)</t>
  </si>
  <si>
    <t>1.6</t>
  </si>
  <si>
    <t>Revize</t>
  </si>
  <si>
    <t>1.7</t>
  </si>
  <si>
    <t>Zdvihací technika, práce ve výškách atd</t>
  </si>
  <si>
    <t>1.8</t>
  </si>
  <si>
    <t>Ocelové konzole pro kotvení třísložkových komínů</t>
  </si>
  <si>
    <t>1.9</t>
  </si>
  <si>
    <t>Zednické práce</t>
  </si>
  <si>
    <t>721176225R00R1</t>
  </si>
  <si>
    <t>Potrubí KG D 200 x 4,9 mm, pro přívod spalovacího vzduchu</t>
  </si>
  <si>
    <t>731A09</t>
  </si>
  <si>
    <t>Montáž odvodů spalin</t>
  </si>
  <si>
    <t>7311R00</t>
  </si>
  <si>
    <t>Montáž přívodu vzduchu</t>
  </si>
  <si>
    <t>731R002</t>
  </si>
  <si>
    <t>Pevná výplň okenního rámu opatřená třemi otvory pro napojení potrubí přívodu spalovacího vzduchu</t>
  </si>
  <si>
    <t>732199100RM1</t>
  </si>
  <si>
    <t>Montáž orientačních štítků s dodávkou orientačního štítku</t>
  </si>
  <si>
    <t>732329225R00</t>
  </si>
  <si>
    <t>Nádoby expanzní beztlaké Montáž nádob expanzních beztlakých válcových, obsah 620 l</t>
  </si>
  <si>
    <t>732339105R00</t>
  </si>
  <si>
    <t>Nádoby expanzní tlakové Montáž nádob expanzních tlakových o obsahu 80 l</t>
  </si>
  <si>
    <t>732429111R00</t>
  </si>
  <si>
    <t>Čerpadla teplovodní Montáž čerpadel teplovodních oběhových spirálních DN 25</t>
  </si>
  <si>
    <t>732429112R00</t>
  </si>
  <si>
    <t>Čerpadla teplovodní Montáž čerpadel teplovodních oběhových spirálních DN 40</t>
  </si>
  <si>
    <t xml:space="preserve">392700T10.1 </t>
  </si>
  <si>
    <t>Uvedení vyrovnávacího a doplňovacího zařízení do provozu</t>
  </si>
  <si>
    <t>724399102R00.1</t>
  </si>
  <si>
    <t>Montáž úpravny vody</t>
  </si>
  <si>
    <t>732100R102</t>
  </si>
  <si>
    <t>Svařování R+S na místě, tlakování, odzkoušení těsnosti (2x8h)</t>
  </si>
  <si>
    <t>H</t>
  </si>
  <si>
    <t>732119192R00.1</t>
  </si>
  <si>
    <t>Montáž kombinovaného rozdělovače a sběrače R+S</t>
  </si>
  <si>
    <t>732229634R00R1</t>
  </si>
  <si>
    <t>Montáž deskového výměníku</t>
  </si>
  <si>
    <t>732339993R00</t>
  </si>
  <si>
    <t>revize expanzní tlakové nádoby do 500 l</t>
  </si>
  <si>
    <t>732429112R001</t>
  </si>
  <si>
    <t>Montáž čerpadel oběhových spirálních, DN 32</t>
  </si>
  <si>
    <t>732R01</t>
  </si>
  <si>
    <t>Uvedení do provozu úpravny vody</t>
  </si>
  <si>
    <t>734173213R00R1</t>
  </si>
  <si>
    <t>Přírubové spoje PN 0,6/I MPa, DN 40, k čerpadlům</t>
  </si>
  <si>
    <t>4223170102R.1</t>
  </si>
  <si>
    <t>Uzavírací ventil se zajištěním MK25</t>
  </si>
  <si>
    <t>484323318R1</t>
  </si>
  <si>
    <t>Skládaný deskový výměník 350kW, 50 desek, včetně izolace, musí být odolný proti chlordioxidu - dávkování do vody (opatření proti legionele)</t>
  </si>
  <si>
    <t>48466206R1</t>
  </si>
  <si>
    <t>Nádoba expanzní membránová N 80</t>
  </si>
  <si>
    <t>73210011T1</t>
  </si>
  <si>
    <t>Demineralizační soustava pro úpravu topné vody, kapacita 2300 l při 15°dH</t>
  </si>
  <si>
    <t>součást dodávky:</t>
  </si>
  <si>
    <t/>
  </si>
  <si>
    <t>- regulátor tlaku</t>
  </si>
  <si>
    <t>- filtr mech nečistot</t>
  </si>
  <si>
    <t>- potrubní oddělovač</t>
  </si>
  <si>
    <t>- vodoměr</t>
  </si>
  <si>
    <t>- demineralizační jednotka</t>
  </si>
  <si>
    <t>- obtokový by-pass</t>
  </si>
  <si>
    <t>- konduktometr</t>
  </si>
  <si>
    <t>- automatické doplňovací zařízení</t>
  </si>
  <si>
    <t>- dávkovací čerpadlo</t>
  </si>
  <si>
    <t>- kapacita 1000 litrů 15°dH</t>
  </si>
  <si>
    <t>- prvonáplň</t>
  </si>
  <si>
    <t>- připojkovací hadice 3/4"</t>
  </si>
  <si>
    <t>73210012T1</t>
  </si>
  <si>
    <t>Vysoce koncentrovaný katodicko-anodický měřitelný inhibitor koroze</t>
  </si>
  <si>
    <t>10 litrů</t>
  </si>
  <si>
    <t>-dávkování 1:400</t>
  </si>
  <si>
    <t>73210013T1</t>
  </si>
  <si>
    <t>Náhradní náplň pro demineralizační soupravu</t>
  </si>
  <si>
    <t>7321001T110</t>
  </si>
  <si>
    <t>Čerpadlo viz. legenda 1.8 včetně izol krytu</t>
  </si>
  <si>
    <t>7321002T111</t>
  </si>
  <si>
    <t>Čerpadlo viz. legenda 1.9, 1.10 včetně izol krytu</t>
  </si>
  <si>
    <t>7321004T12</t>
  </si>
  <si>
    <t>Čerpadlo viz. legenda 1.11, 1.20 včetně izol krytu</t>
  </si>
  <si>
    <t>7321008T1</t>
  </si>
  <si>
    <t>Kombinovaný rozdělovač+sběrač modul 250 včetně izolace, viz samostatná příloha</t>
  </si>
  <si>
    <t>7321009T</t>
  </si>
  <si>
    <t xml:space="preserve">Podpěry pro R+S </t>
  </si>
  <si>
    <t>732254154141</t>
  </si>
  <si>
    <t>Beztlaká nádoba 600 litrů + izolace</t>
  </si>
  <si>
    <t>732300R1</t>
  </si>
  <si>
    <t>Mosazné šroubení 6/4" k čerpadlu</t>
  </si>
  <si>
    <t>732300R2</t>
  </si>
  <si>
    <t>732321115R00.1</t>
  </si>
  <si>
    <t>Propojovací sada beztlaké nádoby</t>
  </si>
  <si>
    <t>732322125U00.1</t>
  </si>
  <si>
    <t>Dvoučerpadlové vyrovnávací a doplňovací zařízení po 4,8 bar</t>
  </si>
  <si>
    <t>732R1</t>
  </si>
  <si>
    <t>Čerpadlo viz. legenda 1.18 včetně izol krytu</t>
  </si>
  <si>
    <t>732R2</t>
  </si>
  <si>
    <t>Čerpadlo viz. legenda 1.12 včetně izol krytu</t>
  </si>
  <si>
    <t>998732201R00</t>
  </si>
  <si>
    <t>Přesun hmot pro strojovny v objektech výšky do 6 m</t>
  </si>
  <si>
    <t>723150348R00</t>
  </si>
  <si>
    <t>Zhotovení redukce kováním 1DN, DN 150/100</t>
  </si>
  <si>
    <t>723150356R00</t>
  </si>
  <si>
    <t>Zhotovení redukce kováním 2 DN, DN 125/65</t>
  </si>
  <si>
    <t>723150357R00</t>
  </si>
  <si>
    <t>Zhotovení redukce kováním 2 DN, DN 150/80</t>
  </si>
  <si>
    <t>733111113R00</t>
  </si>
  <si>
    <t>Potrubí z trubek závitových ocelových bezešvých, běžných, v kotelnách a strojovnách, DN 15</t>
  </si>
  <si>
    <t>Potrubí včetně tvarovek a zednických výpomocí.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</si>
  <si>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</si>
  <si>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</si>
  <si>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</si>
  <si>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</si>
  <si>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733121222R00</t>
  </si>
  <si>
    <t>Potrubí z trubek hladkých ocelových bezešvých tvářených za tepla  v kotelnách a strojovnách, D 76, tloušťka stěny 3,2 mm</t>
  </si>
  <si>
    <t>733121225R00</t>
  </si>
  <si>
    <t>Potrubí z trubek hladkých ocelových bezešvých tvářených za tepla  v kotelnách a strojovnách, D 89, tloušťka stěny 3,6 mm</t>
  </si>
  <si>
    <t>733121228R00</t>
  </si>
  <si>
    <t>Potrubí z trubek hladkých ocelových bezešvých tvářených za tepla  v kotelnách a strojovnách, D 108, tloušťka stěny 4 mm</t>
  </si>
  <si>
    <t>733121232R00</t>
  </si>
  <si>
    <t>Potrubí z trubek hladkých ocelových bezešvých tvářených za tepla  v kotelnách a strojovnách, D 133, tloušťka stěny 4,5 mm</t>
  </si>
  <si>
    <t>733121235R00</t>
  </si>
  <si>
    <t>Potrubí z trubek hladkých ocelových bezešvých tvářených za tepla  v kotelnách a strojovnách, D 159, tloušťka stěny 4,5 mm</t>
  </si>
  <si>
    <t>733121239R00</t>
  </si>
  <si>
    <t>Potrubí z trubek hladkých ocelových bezešvých tvářených za tepla  v kotelnách a strojovnách, D 219, tloušťka stěny 6,3 mm</t>
  </si>
  <si>
    <t>733123918R00</t>
  </si>
  <si>
    <t>Svařovaný spoj potrubí ocelového D 57 mm</t>
  </si>
  <si>
    <t>733123921R00</t>
  </si>
  <si>
    <t>Svařovaný spoj potrubí ocelového D 76 mm</t>
  </si>
  <si>
    <t>733123922R00</t>
  </si>
  <si>
    <t>Svařovaný spoj potrubí ocelového D 89 mm</t>
  </si>
  <si>
    <t>733123923R00</t>
  </si>
  <si>
    <t>Svařovaný spoj potrubí ocelového D 108 mm</t>
  </si>
  <si>
    <t>733123924R00</t>
  </si>
  <si>
    <t>Svařovaný spoj potrubí ocelového D 133 mm</t>
  </si>
  <si>
    <t>733123925R00</t>
  </si>
  <si>
    <t>Svařovaný spoj potrubí ocelového D 159 mm</t>
  </si>
  <si>
    <t>733123926R00</t>
  </si>
  <si>
    <t>Svařovaný spoj potrubí ocelového D 219 mm</t>
  </si>
  <si>
    <t>733190108R00</t>
  </si>
  <si>
    <t>Tlakové zkoušky potrubí ocelových závitových, plastových, měděných přes DN 40 do DN 50</t>
  </si>
  <si>
    <t>Včetně dodávky vody, uzavření a zabezpečení konců potrubí.</t>
  </si>
  <si>
    <t>733190109R00</t>
  </si>
  <si>
    <t>Tlakové zkoušky potrubí ocelových závitových, plastových, měděných přes DN 50 do DN 65</t>
  </si>
  <si>
    <t>733190225R00</t>
  </si>
  <si>
    <t>Tlakové zkoušky potrubí ocelových hladkých přes D 60,3/2,9 do D 89/3,6</t>
  </si>
  <si>
    <t>733190232R00</t>
  </si>
  <si>
    <t>Tlakové zkoušky potrubí ocelových hladkých přes D 89/3,6 do D 133/4,5</t>
  </si>
  <si>
    <t>733190235R00</t>
  </si>
  <si>
    <t>Tlakové zkoušky potrubí ocelových hladkých přes D 133/4,5 do D 159/4,6</t>
  </si>
  <si>
    <t>733190239R00</t>
  </si>
  <si>
    <t>Tlakové zkoušky potrubí ocelových hladkých přes D 159/4,6 do D 219/6,3</t>
  </si>
  <si>
    <t>733_M1</t>
  </si>
  <si>
    <t>Montáž potrubí ocelového D 15 mm</t>
  </si>
  <si>
    <t>733_M2</t>
  </si>
  <si>
    <t>Montáž potrubí ocelového D 42 mm</t>
  </si>
  <si>
    <t>Včetně dodávky, montáže závěsů a  pomocného lešení o výšce podlahy do 1900 mm a pro zatížení do 1,5 kPa.</t>
  </si>
  <si>
    <t>733_M3</t>
  </si>
  <si>
    <t>Montáž potrubí ocelového D 54 mm</t>
  </si>
  <si>
    <t>733_M4</t>
  </si>
  <si>
    <t>Montáž potrubí ocelového D 76 mm</t>
  </si>
  <si>
    <t>733_M5</t>
  </si>
  <si>
    <t>Montáž potrubí ocelového D 89 mm</t>
  </si>
  <si>
    <t>733_M6</t>
  </si>
  <si>
    <t>Montáž potrubí ocelového D 108 mm</t>
  </si>
  <si>
    <t>733_M7</t>
  </si>
  <si>
    <t>Montáž potrubí ocelového D 133 mm</t>
  </si>
  <si>
    <t>733_M8</t>
  </si>
  <si>
    <t>Montáž potrubí ocelového D 159 mm</t>
  </si>
  <si>
    <t>733_M9</t>
  </si>
  <si>
    <t>Montáž potrubí ocelového D 219 mm</t>
  </si>
  <si>
    <t>733141102R001</t>
  </si>
  <si>
    <t>Odvzdušňovací nádobky z trub.ocelových do DN 100</t>
  </si>
  <si>
    <t>998733201R00</t>
  </si>
  <si>
    <t>Přesun hmot pro rozvody potrubí v objektech výšky do 6 m</t>
  </si>
  <si>
    <t>734109414R00</t>
  </si>
  <si>
    <t>Montáž přírubových armatur s třemi přírubami, PN 16, DN 50, bez dodávky materiálu</t>
  </si>
  <si>
    <t>734163157R00</t>
  </si>
  <si>
    <t>Filtr přírubový, litinový, DN 65, PN 16, bez navaření přírub, včetně dodávky materiálu</t>
  </si>
  <si>
    <t>734163158R00</t>
  </si>
  <si>
    <t>Filtr přírubový, litinový, DN 80, PN 16, bez navaření přírub, včetně dodávky materiálu</t>
  </si>
  <si>
    <t>734163161R00</t>
  </si>
  <si>
    <t>Filtr přírubový, litinový, DN 125, PN 16, bez navaření přírub, včetně dodávky materiálu</t>
  </si>
  <si>
    <t>734173416R00</t>
  </si>
  <si>
    <t>Přírubový spoj PN 1,6/I MPa, DN 65, včetně dodávky materiálu</t>
  </si>
  <si>
    <t>734173417R00</t>
  </si>
  <si>
    <t>Přírubový spoj PN 1,6/I MPa, DN 80,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</si>
  <si>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</si>
  <si>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</si>
  <si>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</si>
  <si>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</si>
  <si>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</si>
  <si>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</si>
  <si>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734193217R00</t>
  </si>
  <si>
    <t>Klapka mezipřírubová uzavírací a regulační, litinová, PN 16, spoj bez navaření přírub, DN 65, včetně dodávky materiálu</t>
  </si>
  <si>
    <t>734193218R00</t>
  </si>
  <si>
    <t>Klapka mezipřírubová uzavírací a regulační, litinová, PN 16, spoj bez navaření přírub, DN 80, včetně dodávky materiálu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</si>
  <si>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</si>
  <si>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</si>
  <si>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</si>
  <si>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</si>
  <si>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</si>
  <si>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</si>
  <si>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734209103R00</t>
  </si>
  <si>
    <t>Montáž závitové armatury s jedním závitem, G 1/2", bez dodávky materiálu</t>
  </si>
  <si>
    <t>734209105R00</t>
  </si>
  <si>
    <t>Montáž závitové armatury s jedním závitem, G 1", bez dodávky materiálu</t>
  </si>
  <si>
    <t>734209117R00</t>
  </si>
  <si>
    <t>Montáž závitové armatury se dvěma závity, G 6/4", bez dodávky materiálu</t>
  </si>
  <si>
    <t>734209118R00</t>
  </si>
  <si>
    <t>Montáž závitové armatury se dvěma závity, G 2", bez dodávky materiálu</t>
  </si>
  <si>
    <t>734209125R00</t>
  </si>
  <si>
    <t>Montáž závitové armatury se třemi závity, G 1", bez dodávky materiálu</t>
  </si>
  <si>
    <t>734209126R00</t>
  </si>
  <si>
    <t>Montáž závitové armatury se třemi závity, G 5/4", bez dodávky materiálu</t>
  </si>
  <si>
    <t>734209127R00</t>
  </si>
  <si>
    <t>Montáž závitové armatury se třemi závity, G 6/4", bez dodávky materiálu</t>
  </si>
  <si>
    <t>734209128R00</t>
  </si>
  <si>
    <t>Montáž závitové armatury se třemi závity, G 2", bez dodávky materiálu</t>
  </si>
  <si>
    <t>734213112R00</t>
  </si>
  <si>
    <t>Ventil automatický, odvzdušňovací, mosazný, PN 10, DN 15, včetně dodávky materiálu</t>
  </si>
  <si>
    <t>734235121R00</t>
  </si>
  <si>
    <t>Kohout kulový, mosazný, DN 15, PN 42,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</si>
  <si>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</si>
  <si>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</si>
  <si>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</si>
  <si>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</si>
  <si>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734245425R00</t>
  </si>
  <si>
    <t>Klapka zpětná, mosazná, DN 40, PN 12, vnitřní-vnitřní závit, včetně dodávky materiálu</t>
  </si>
  <si>
    <t>734245426R00</t>
  </si>
  <si>
    <t>Klapka zpětná, mosazná, DN 50, PN 12, vnitřní-vnitřní závit, včetně dodávky materiálu</t>
  </si>
  <si>
    <t>734291113R00</t>
  </si>
  <si>
    <t>Kohout kulový, napouštěcí a vypouštěcí, mosazný, DN 15, PN 10, včetně dodávky materiálu</t>
  </si>
  <si>
    <t>734295215R00</t>
  </si>
  <si>
    <t>Filtr mosazný, DN 40, PN 20, vnitřní-vnitřní závit, včetně dodávky materiálu</t>
  </si>
  <si>
    <t>734295216R00</t>
  </si>
  <si>
    <t>Filtr mosazný, DN 50, PN 20, vnitřní-vnitřní závit, včetně dodávky materiálu</t>
  </si>
  <si>
    <t>734419111R00</t>
  </si>
  <si>
    <t>Montáž teploměru  s pouzdrem nebo stonkem a jímkou, bez dodávky materiálu</t>
  </si>
  <si>
    <t>734419123R00</t>
  </si>
  <si>
    <t>Montáž kompaktního měřiče tepla přírubového  DN 40, bez dodávky materiálu</t>
  </si>
  <si>
    <t>734419125R00</t>
  </si>
  <si>
    <t>Montáž kompaktního měřiče tepla přírubového  DN 65, bez dodávky materiálu</t>
  </si>
  <si>
    <t>734419126R00</t>
  </si>
  <si>
    <t>Montáž kompaktního měřiče tepla přírubového  DN 80, bez dodávky materiálu</t>
  </si>
  <si>
    <t>734419133R00</t>
  </si>
  <si>
    <t>Montáž kompaktního měřiče tepla závitového  G 1", bez dodávky materiálu</t>
  </si>
  <si>
    <t>734419134R00</t>
  </si>
  <si>
    <t>Montáž kompaktního měřiče tepla závitového  G 5/4", bez dodávky materiálu</t>
  </si>
  <si>
    <t>734494213R00</t>
  </si>
  <si>
    <t>Návarek s trubkovým závitem G 1/2", včetně dodávky materiálu</t>
  </si>
  <si>
    <t>230038217R00</t>
  </si>
  <si>
    <t>Montáž přírub. armatur, 2 příruby, PN 16, DN 65</t>
  </si>
  <si>
    <t>230038218R00</t>
  </si>
  <si>
    <t>Montáž přírub. armatur, 2 příruby, PN 16, DN 80</t>
  </si>
  <si>
    <t>230038219R00</t>
  </si>
  <si>
    <t>Montáž přírub. armatur, 2 příruby, PN 16, DN 100</t>
  </si>
  <si>
    <t>230038220R00</t>
  </si>
  <si>
    <t>Montáž přírub. armatur, 2 příruby, PN 16, DN 125</t>
  </si>
  <si>
    <t>734193219R001R</t>
  </si>
  <si>
    <t>Klapka uzav.regul.mezipřirub.IVAR BRA.J9.000 DN100, včetně pohonu, dodávka s kotlem</t>
  </si>
  <si>
    <t>734255132R00R</t>
  </si>
  <si>
    <t>Ventil pojistný 1"x1 1/4" 5bar</t>
  </si>
  <si>
    <t>734421160R00R</t>
  </si>
  <si>
    <t>Tlakoměr deformační 0-0,6 MPa č. 03322, D 100</t>
  </si>
  <si>
    <t>734R02</t>
  </si>
  <si>
    <t>Magnetický mechanický filtr DN100 viz legenda STR1.22</t>
  </si>
  <si>
    <t>– filtrační vložka 100 µm</t>
  </si>
  <si>
    <t>– max. průtok 26 m3/h</t>
  </si>
  <si>
    <t>– max. tlak 16 bar</t>
  </si>
  <si>
    <t>– materiál poniklovaná mosaz</t>
  </si>
  <si>
    <t>– manometr</t>
  </si>
  <si>
    <t>484882012R1</t>
  </si>
  <si>
    <t>Směšovač trojcestný kvs=25, DN40</t>
  </si>
  <si>
    <t>7341001T1</t>
  </si>
  <si>
    <t>734100R1</t>
  </si>
  <si>
    <t>Ultrazvukový kompletní měřič tepla, DN32 qp=6,0m3/h včetně M-BUS, viz legenda STR1.26, STR1.31</t>
  </si>
  <si>
    <t>734100R2</t>
  </si>
  <si>
    <t>Ultrazvukový kompletní měřič tepla přírubový DN65 qp=25,0m3/h včetně M-BUS, viz legenda STR1.25</t>
  </si>
  <si>
    <t>734100R3</t>
  </si>
  <si>
    <t>Ultrazvukový kompletní měřič tepla přírubový DN80 qp=40,0m3/h včetně M-BUS, viz legenda STR1.24</t>
  </si>
  <si>
    <t>734105R1</t>
  </si>
  <si>
    <t>Směšovač trojcestný kvs=10, DN25</t>
  </si>
  <si>
    <t>734200R2</t>
  </si>
  <si>
    <t>Směšovač trojcestný kvs=40, DN50</t>
  </si>
  <si>
    <t>734200R3</t>
  </si>
  <si>
    <t>Směšovač trojcestný kvs=16, DN32</t>
  </si>
  <si>
    <t>734200R4</t>
  </si>
  <si>
    <t>Směšovač trojcestný přírubový kvs=60, DN50</t>
  </si>
  <si>
    <t>734200R5</t>
  </si>
  <si>
    <t>jímka pro čidlo měřiče tepla</t>
  </si>
  <si>
    <t>734R03</t>
  </si>
  <si>
    <t>998734201R00</t>
  </si>
  <si>
    <t>Přesun hmot pro armatury v objektech výšky do 6 m</t>
  </si>
  <si>
    <t>767995101R00</t>
  </si>
  <si>
    <t>Výroba a montáž atypických kovovových doplňků staveb hmotnosti do 5 kg</t>
  </si>
  <si>
    <t>kg</t>
  </si>
  <si>
    <t>800-767</t>
  </si>
  <si>
    <t>737 R1</t>
  </si>
  <si>
    <t>PPR25, k= 0,90 m, uchycovací systém</t>
  </si>
  <si>
    <t>767 R10</t>
  </si>
  <si>
    <t>Vodovod: D75 / EVO PP-RCT / pod stropem / k=1,20m, uchycovací systém</t>
  </si>
  <si>
    <t>767 R11</t>
  </si>
  <si>
    <t>Sdružený závěs 1 - D32, 40, 75, 63, uchycovací systém</t>
  </si>
  <si>
    <t>767 R12</t>
  </si>
  <si>
    <t>Sdružený závěs 2 - D32, 40, 75, 63, DN 2x50, 2x125, 200, uchycovací systém</t>
  </si>
  <si>
    <t>767 R13</t>
  </si>
  <si>
    <t>Sdružený závěs 3 - D32, 40, 2x63, 2x75, uchycovací systém</t>
  </si>
  <si>
    <t>767 R14</t>
  </si>
  <si>
    <t>družený závěs 4 - D63,75, DN 2x80, 2x50, uchycovací systém</t>
  </si>
  <si>
    <t>767 R15</t>
  </si>
  <si>
    <t>Sdružený závěs 5 - DN 2x80, 2x40, uchycovací systém</t>
  </si>
  <si>
    <t>767 R16</t>
  </si>
  <si>
    <t>Odvod spalin DN 200, uchycovací systém</t>
  </si>
  <si>
    <t>767 R17</t>
  </si>
  <si>
    <t>Odvod spalin DN 250, uchycovací systém</t>
  </si>
  <si>
    <t>767 R2</t>
  </si>
  <si>
    <t>UT: ocel DN40 pod stropem k=2,0m, uchycovací systém</t>
  </si>
  <si>
    <t>767 R3</t>
  </si>
  <si>
    <t>UT: ocel DN50 pod stropem k=2,5m, uchycovací systém</t>
  </si>
  <si>
    <t>767 R4</t>
  </si>
  <si>
    <t>UT: ocel DN65 pod stropem k=3,0m, uchycovací systém</t>
  </si>
  <si>
    <t>767 R5</t>
  </si>
  <si>
    <t>UT: ocel DN80 pod stropem k=3,0m, uchycovací systém</t>
  </si>
  <si>
    <t>767 R6</t>
  </si>
  <si>
    <t>UT: ocel DN125 pod stropem k=3,5m, uchycovací systém</t>
  </si>
  <si>
    <t>767 R7</t>
  </si>
  <si>
    <t>UT: ocel DN150 pod stropem k=5,0m, uchycovací systém</t>
  </si>
  <si>
    <t>767 R8</t>
  </si>
  <si>
    <t>UT: ocel D200 pod stropem k=5,0m, uchycovací systém</t>
  </si>
  <si>
    <t>767 R9</t>
  </si>
  <si>
    <t>Vodovod: D63 / EVO PP-RCT / pod stropem / k=1,20m, uchycovací systém</t>
  </si>
  <si>
    <t>998767201R00</t>
  </si>
  <si>
    <t>Přesun hmot pro kovové stavební doplňk. konstrukce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</si>
  <si>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</si>
  <si>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</si>
  <si>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</si>
  <si>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783424740R00</t>
  </si>
  <si>
    <t>Nátěry potrubí a armatur syntetické potrubí, do DN 50 mm, základní</t>
  </si>
  <si>
    <t>783425350R00</t>
  </si>
  <si>
    <t>Nátěry potrubí a armatur syntetické potrubí, do DN 100 mm, dvojnásobné s 1x emailováním a základním nátěrem</t>
  </si>
  <si>
    <t>783425750R00</t>
  </si>
  <si>
    <t>Nátěry potrubí a armatur syntetické potrubí, do DN 100 mm, základní</t>
  </si>
  <si>
    <t>783426360R00</t>
  </si>
  <si>
    <t>Nátěry potrubí a armatur syntetické potrubí, do DN 150 mm, dvojnásobné s 1x emailováním a základním nátěrem</t>
  </si>
  <si>
    <t>783426760R00</t>
  </si>
  <si>
    <t>Nátěry potrubí a armatur syntetické potrubí, do DN 150 mm, základní</t>
  </si>
  <si>
    <t>783220010RAC</t>
  </si>
  <si>
    <t>Nátěry kovových doplňkových konstrukcí syntetické dvojnásobý krycí s emailováním</t>
  </si>
  <si>
    <t>AP-PSV</t>
  </si>
  <si>
    <t>979095312R00</t>
  </si>
  <si>
    <t>Naložení a složení suti</t>
  </si>
  <si>
    <t>Přesun suti</t>
  </si>
  <si>
    <t>POL8_</t>
  </si>
  <si>
    <t>979082121R00</t>
  </si>
  <si>
    <t>Vnitrostaveništní doprava suti a vybouraných hmot příplatek k ceně za každých dalších 5 m</t>
  </si>
  <si>
    <t>979093111R00</t>
  </si>
  <si>
    <t>Uložení suti na skládku bez zhutnění</t>
  </si>
  <si>
    <t>800-6</t>
  </si>
  <si>
    <t>s hrubým urovnáním,</t>
  </si>
  <si>
    <t>979081111R00</t>
  </si>
  <si>
    <t>do 1 km</t>
  </si>
  <si>
    <t>979081121R00</t>
  </si>
  <si>
    <t>příplatek za každý další 1 km</t>
  </si>
  <si>
    <t>979082111R00</t>
  </si>
  <si>
    <t>do 10 m</t>
  </si>
  <si>
    <t>005121 R1</t>
  </si>
  <si>
    <t>Předávací dokumentace</t>
  </si>
  <si>
    <t>R06</t>
  </si>
  <si>
    <t>Rozbor kotlové vody vč. vystavení protokolu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</si>
  <si>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</si>
  <si>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</si>
  <si>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</si>
  <si>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</si>
  <si>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</si>
  <si>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</si>
  <si>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005121 R2</t>
  </si>
  <si>
    <t>Doprava materiálu (1 % z ceny)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</si>
  <si>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</si>
  <si>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</si>
  <si>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</si>
  <si>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</si>
  <si>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</si>
  <si>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</si>
  <si>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</si>
  <si>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</si>
  <si>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</si>
  <si>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</si>
  <si>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</si>
  <si>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</si>
  <si>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</si>
  <si>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</si>
  <si>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</si>
  <si>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Pol__0001</t>
  </si>
  <si>
    <t>Modulární procesní podstanice Desigo PX, podpora až 350x I/O, BACnet/LonTalk</t>
  </si>
  <si>
    <t>POL1_1</t>
  </si>
  <si>
    <t>Pol__0002</t>
  </si>
  <si>
    <t>Napájecí modul, 1200 mA pro periferní moduly</t>
  </si>
  <si>
    <t>Pol__0003</t>
  </si>
  <si>
    <t>Univerzální modul, 8x UIO</t>
  </si>
  <si>
    <t>Pol__0004</t>
  </si>
  <si>
    <t>Modul digitálních vstupů, 16x DI</t>
  </si>
  <si>
    <t>Pol__0005</t>
  </si>
  <si>
    <t>Modul digitálních výstupů, 6x DO</t>
  </si>
  <si>
    <t>Pol__0006</t>
  </si>
  <si>
    <t>Adresovací kolíčky; 1 ... 24, + 2 resetovací</t>
  </si>
  <si>
    <t>Pol__0007</t>
  </si>
  <si>
    <t>Dotykový panel 10", vestavěný BACnet/IP klient a webový server</t>
  </si>
  <si>
    <t>Pol__0008</t>
  </si>
  <si>
    <t>Modul TX OPEN pro systémové integrace (160 dat. bodů)</t>
  </si>
  <si>
    <t>Pol__0009</t>
  </si>
  <si>
    <t>Uživatelský software pro DDC regulátor - parametrizace</t>
  </si>
  <si>
    <t>d.b.</t>
  </si>
  <si>
    <t>Pol__0010</t>
  </si>
  <si>
    <t>Uživatelský software pro DDC regulátor - parametrizace měřičů M-BUS</t>
  </si>
  <si>
    <t>Pol__0011</t>
  </si>
  <si>
    <t>Uživatelský software pro DDC regulátor - tvorba webových stránek</t>
  </si>
  <si>
    <t>Pol__0012</t>
  </si>
  <si>
    <t>SW licence pro rozšíření SW centrálního velínu pro 100 datových bodů</t>
  </si>
  <si>
    <t>Pol__0013</t>
  </si>
  <si>
    <t>Aplikační SW pro grafickou vizualizaci technologických zařízení - parametrizace dat</t>
  </si>
  <si>
    <t>db</t>
  </si>
  <si>
    <t>Pol__0014</t>
  </si>
  <si>
    <t>Oživení a uvedení do provozu</t>
  </si>
  <si>
    <t>hod</t>
  </si>
  <si>
    <t>Pol__0015</t>
  </si>
  <si>
    <t>Zaškolení obsluhy</t>
  </si>
  <si>
    <t>Pol__0016</t>
  </si>
  <si>
    <t>Keystone CAT6A stíněný, RJ45 do patch panelu, černý.</t>
  </si>
  <si>
    <t>Pol__0017</t>
  </si>
  <si>
    <t>Kabel STP CAT6A v provedení LZSZH (LS0H), drát, s třídou EuroClass B2ca-s1-d1-a1.</t>
  </si>
  <si>
    <t>Pol__0018</t>
  </si>
  <si>
    <t>Zásuvka datová bílá CAT6A (např. ABB Tango, s krytem a nosnou maskou pro 2 keystone RJ45)</t>
  </si>
  <si>
    <t>Pol__0019</t>
  </si>
  <si>
    <t>Keystone CAT6A stíněný, RJ45 do datové zásuvky, černý.</t>
  </si>
  <si>
    <t>Pol__0020</t>
  </si>
  <si>
    <t>Měření strukturované kabeláže certifikovaným měřákem + protokol</t>
  </si>
  <si>
    <t>Pol__0021</t>
  </si>
  <si>
    <t>Štítek označovací na zásuvku, patch panel</t>
  </si>
  <si>
    <t>Pol__0022</t>
  </si>
  <si>
    <t>Ostatní práce s nasatvením a uvedením do provozu</t>
  </si>
  <si>
    <t>Pol__0023</t>
  </si>
  <si>
    <t>Snímač  teploty venkovní, charakteristika NTC</t>
  </si>
  <si>
    <t>Pol__0024</t>
  </si>
  <si>
    <t>Snímač  teploty stonkový vč. jímky, délka jímky 100mm, připojovací závit G1/2", charakteristika, Ni1000</t>
  </si>
  <si>
    <t>Pol__0025</t>
  </si>
  <si>
    <t>Analogový snímač tlaku vody, rozsah 0…6Bar, napájení 24Vss, výstupní signál 4…20mA</t>
  </si>
  <si>
    <t>Pol__0026</t>
  </si>
  <si>
    <t>Havarijní termostat kapilárový, spínací rozsah 50-100°C, přepínací kontakt</t>
  </si>
  <si>
    <t>Pol__0027</t>
  </si>
  <si>
    <t>Plovákový spínač zaplavení</t>
  </si>
  <si>
    <t>Pol__0028</t>
  </si>
  <si>
    <t>Detektor úniku plynu, dvouúrovňový, napájení 230V, 2x výstupní kontakt</t>
  </si>
  <si>
    <t>Pol__0029</t>
  </si>
  <si>
    <t>Detektor koncentrace CO, dvouúrovňový, napájení 230V, 2x výstupní kontakt</t>
  </si>
  <si>
    <t>Pol__0030</t>
  </si>
  <si>
    <t>Servopohon 10Nm, 24Vst, ovládání 2…10V, včetně příslušenství na 3-cestný směšovač</t>
  </si>
  <si>
    <t>Pol__0031</t>
  </si>
  <si>
    <t>Rozváděč skříňový osazený (2000x1000x400), Pi 20kW, hlavní vypínač 40A, IP43/20 - výzbroj viz TZ a, výkres</t>
  </si>
  <si>
    <t>Pol__0032</t>
  </si>
  <si>
    <t>Trubka instalační PVC D25mm, pevná, bezhalogenová</t>
  </si>
  <si>
    <t>Pol__0033</t>
  </si>
  <si>
    <t>Trubka instalační PVC D25mm, ohebná, bezhalogenová</t>
  </si>
  <si>
    <t>Pol__0034</t>
  </si>
  <si>
    <t>Lišta PVC 40/20 včetně víka a příslušenství, bezhalogenová</t>
  </si>
  <si>
    <t>Pol__0035</t>
  </si>
  <si>
    <t>Žlab kabelový, drátěný 50/50 včetně příslušenství</t>
  </si>
  <si>
    <t>Pol__0036</t>
  </si>
  <si>
    <t>Žlab kabelový, drátěný 100/50 včetně příslušenství</t>
  </si>
  <si>
    <t>Pol__0037</t>
  </si>
  <si>
    <t>Žlab kabelový, drátěný 300/50 včetně příslušenství</t>
  </si>
  <si>
    <t>Pol__0038</t>
  </si>
  <si>
    <t>Kabel silnoproudý, bezhalogenový bez funkčnosti při požáru, jádro CU, izolace PVC 3x1,5</t>
  </si>
  <si>
    <t>Pol__0039</t>
  </si>
  <si>
    <t>Kabel silnoproudý, bezhalogenový bez funkčnosti při požáru, jádro CU, izolace PVC 5x1,5</t>
  </si>
  <si>
    <t>Pol__0040</t>
  </si>
  <si>
    <t>Kabel silnoproudý, bezhalogenový bez funkčnosti při požáru, jádro CU, izolace PVC 5x4</t>
  </si>
  <si>
    <t>Pol__0041</t>
  </si>
  <si>
    <t>Kabel silnoproudý, bezhalogenový bez funkčnosti při požáru, jádro CU, izolace PVC 5x6</t>
  </si>
  <si>
    <t>Pol__0042</t>
  </si>
  <si>
    <t>Bezhalogenový nízkofrekvenční sdělovací kabel, PVC, Cu jádro, 1x2x0,8</t>
  </si>
  <si>
    <t>Pol__0043</t>
  </si>
  <si>
    <t>Bezhalogenový nízkofrekvenční sdělovací kabel, PVC, Cu jádro, 2x2x0,8</t>
  </si>
  <si>
    <t>Pol__0044</t>
  </si>
  <si>
    <t>Bezhalogenový nízkofrekvenční sdělovací kabel, PVC, Cu jádro, 4x2x0,8</t>
  </si>
  <si>
    <t>Pol__0045</t>
  </si>
  <si>
    <t>Místní signalizační skříňka, plastová, nástěnná, (3x signálka 24VDC, 1x tlačítko)</t>
  </si>
  <si>
    <t>Pol__0046</t>
  </si>
  <si>
    <t>Bezpečnostní tlačítko, HAV. STOP, s krycích sklem</t>
  </si>
  <si>
    <t>Pol__0047</t>
  </si>
  <si>
    <t>Vypínač osvětlení, ř.6, nástěnné provedení, IP54</t>
  </si>
  <si>
    <t>Pol__0048</t>
  </si>
  <si>
    <t>Zásuvka, nástěnná, 230V/16A/3P, IP 54</t>
  </si>
  <si>
    <t>Pol__0049</t>
  </si>
  <si>
    <t>Zářivkové technické LED svídidlo, 2xG13/22W/230V, IP65, včetně zdrojů</t>
  </si>
  <si>
    <t>Pol__0050</t>
  </si>
  <si>
    <t>Nouzové LED svídidlo nástěnné, 3W, vlastní baterie, 1 hod</t>
  </si>
  <si>
    <t>Pol__0051</t>
  </si>
  <si>
    <t>Ochran. Pospojování kotelny vč. ekvipotencionální svorkovnice</t>
  </si>
  <si>
    <t>Pol__0052</t>
  </si>
  <si>
    <t>Kontrukce ocelová nosná</t>
  </si>
  <si>
    <t>Pol__0053</t>
  </si>
  <si>
    <t>Protipožární ucpávky do 20cm2</t>
  </si>
  <si>
    <t>Pol__0054</t>
  </si>
  <si>
    <t>Houkačka</t>
  </si>
  <si>
    <t>Pol__0055</t>
  </si>
  <si>
    <t>Elektroinstalační materiál</t>
  </si>
  <si>
    <t>Pol__0056</t>
  </si>
  <si>
    <t>Podružný materiál - svorky, příchytky, hmoždinky, ..</t>
  </si>
  <si>
    <t>Pol__0057</t>
  </si>
  <si>
    <t>Pol__0058</t>
  </si>
  <si>
    <t>Pol__0059</t>
  </si>
  <si>
    <t>Pol__0060</t>
  </si>
  <si>
    <t>Pol__0061</t>
  </si>
  <si>
    <t>Pol__0062</t>
  </si>
  <si>
    <t>Pol__0063</t>
  </si>
  <si>
    <t>Pol__0064</t>
  </si>
  <si>
    <t>Pol__0065</t>
  </si>
  <si>
    <t>Pol__0066</t>
  </si>
  <si>
    <t>Pol__0067</t>
  </si>
  <si>
    <t>Pol__0068</t>
  </si>
  <si>
    <t>Pol__0069</t>
  </si>
  <si>
    <t>Pol__0070</t>
  </si>
  <si>
    <t>Pol__0071</t>
  </si>
  <si>
    <t>Pol__0072</t>
  </si>
  <si>
    <t>Pol__0073</t>
  </si>
  <si>
    <t>Pol__0074</t>
  </si>
  <si>
    <t>Pol__0075</t>
  </si>
  <si>
    <t>Pol__0076</t>
  </si>
  <si>
    <t>Pol__0077</t>
  </si>
  <si>
    <t>Pol__0078</t>
  </si>
  <si>
    <t>Ukončení a zapojení kabelů do 2,5</t>
  </si>
  <si>
    <t>Pol__0079</t>
  </si>
  <si>
    <t>Ukončení a zapojení kabelů do 6</t>
  </si>
  <si>
    <t>Pol__0080</t>
  </si>
  <si>
    <t>Ukončení a zapojení kabelů do 16</t>
  </si>
  <si>
    <t>Pol__0081</t>
  </si>
  <si>
    <t>Montáž oceloplechového rozváděče</t>
  </si>
  <si>
    <t>Pol__0082</t>
  </si>
  <si>
    <t>Montáž prvků MaR</t>
  </si>
  <si>
    <t>Pol__0083</t>
  </si>
  <si>
    <t>Pol__0084</t>
  </si>
  <si>
    <t>Demontáž stávajícío rozváděče kotelny a kabelových rozvodů včetně kabelů</t>
  </si>
  <si>
    <t>Pol__0085</t>
  </si>
  <si>
    <t>Pomocné montážní práce</t>
  </si>
  <si>
    <t>Pol__0086</t>
  </si>
  <si>
    <t>Pol__0087</t>
  </si>
  <si>
    <t>Test prvků 1:1</t>
  </si>
  <si>
    <t>Pol__0088</t>
  </si>
  <si>
    <t>Řízení montáží a koordinace s ostaními profesemi</t>
  </si>
  <si>
    <t>Pol__0089</t>
  </si>
  <si>
    <t>Zaučení obsluhy, včetně návodu pro obsluhu</t>
  </si>
  <si>
    <t>Pol__0090</t>
  </si>
  <si>
    <t>Výrobní dokumentace, svorková schémata rozváděčů</t>
  </si>
  <si>
    <t>Pol__0091</t>
  </si>
  <si>
    <t>Zakreslení skutečného stavu</t>
  </si>
  <si>
    <t>Pol__0092</t>
  </si>
  <si>
    <t>Výchozí revize elektro</t>
  </si>
  <si>
    <t>Pol__0093</t>
  </si>
  <si>
    <t>Doprava, zařízení staveniště, VRN…</t>
  </si>
  <si>
    <t>soub.</t>
  </si>
  <si>
    <t>Ultrazvukový kompletní měřič tepla přírubový DN40 qp=10,0m3/h včetně M-BUS, viz. legenda STR1.27, STR1.29</t>
  </si>
  <si>
    <t>Ultrazvukový kompletní měřič tepla, DN25 qp=3,5m3/h včetně M-BUS, viz. legenda STR1.28, STR1.30</t>
  </si>
  <si>
    <r>
      <t xml:space="preserve">– magnet neodymový </t>
    </r>
    <r>
      <rPr>
        <sz val="8"/>
        <color rgb="FFFF0000"/>
        <rFont val="Arial CE"/>
        <charset val="238"/>
      </rPr>
      <t>12 000 Gauss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</si>
</sst>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0" fillId="0" borderId="39" xfId="0" applyNumberFormat="1" applyFont="1" applyBorder="1" applyAlignment="1">
      <alignment horizontal="left" vertical="top" wrapText="1"/>
    </xf>
    <xf numFmtId="49" fontId="20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F39" sqref="F39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89"/>
  <sheetViews>
    <sheetView showGridLines="0" topLeftCell="B1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6" t="s">
        <v>22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2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/>
      <c r="E5" s="229"/>
      <c r="F5" s="229"/>
      <c r="G5" s="22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SUMIF(F57:F85,A16,I57:I85)+SUMIF(F57:F85,"PSU",I57:I85)</f>
        <v>0</v>
      </c>
      <c r="J16" s="214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SUMIF(F57:F85,A17,I57:I85)</f>
        <v>0</v>
      </c>
      <c r="J17" s="214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SUMIF(F57:F85,A18,I57:I85)</f>
        <v>0</v>
      </c>
      <c r="J18" s="214"/>
    </row>
    <row r="19" spans="1:10" ht="23.25" customHeight="1" x14ac:dyDescent="0.2">
      <c r="A19" s="142" t="s">
        <v>119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SUMIF(F57:F85,A19,I57:I85)</f>
        <v>0</v>
      </c>
      <c r="J19" s="214"/>
    </row>
    <row r="20" spans="1:10" ht="23.25" customHeight="1" x14ac:dyDescent="0.2">
      <c r="A20" s="142" t="s">
        <v>120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SUMIF(F57:F85,A20,I57:I85)</f>
        <v>0</v>
      </c>
      <c r="J20" s="21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50"/>
      <c r="G21" s="215"/>
      <c r="H21" s="250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I23*E23/100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I25*E25/100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9">
        <f>CenaCelkemBezDPH-(ZakladDPHSni+ZakladDPHZakl)</f>
        <v>0</v>
      </c>
      <c r="H27" s="239"/>
      <c r="I27" s="23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8">
        <f>A27</f>
        <v>0</v>
      </c>
      <c r="H28" s="218"/>
      <c r="I28" s="218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7">
        <f>ZakladDPHSni+DPHSni+ZakladDPHZakl+DPHZakl+Zaokrouhleni</f>
        <v>0</v>
      </c>
      <c r="H29" s="217"/>
      <c r="I29" s="217"/>
      <c r="J29" s="122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03"/>
      <c r="D39" s="203"/>
      <c r="E39" s="203"/>
      <c r="F39" s="99">
        <f>'1 1 Pol'!AE472+'2 2 Pol'!AE110</f>
        <v>0</v>
      </c>
      <c r="G39" s="100">
        <f>'1 1 Pol'!AF472+'2 2 Pol'!AF110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06" t="s">
        <v>46</v>
      </c>
      <c r="D40" s="206"/>
      <c r="E40" s="206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06" t="s">
        <v>48</v>
      </c>
      <c r="D41" s="206"/>
      <c r="E41" s="206"/>
      <c r="F41" s="105">
        <f>'1 1 Pol'!AE472</f>
        <v>0</v>
      </c>
      <c r="G41" s="106">
        <f>'1 1 Pol'!AF472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10" ht="25.5" customHeight="1" x14ac:dyDescent="0.2">
      <c r="A42" s="87">
        <v>3</v>
      </c>
      <c r="B42" s="109" t="s">
        <v>47</v>
      </c>
      <c r="C42" s="203" t="s">
        <v>48</v>
      </c>
      <c r="D42" s="203"/>
      <c r="E42" s="203"/>
      <c r="F42" s="110">
        <f>'1 1 Pol'!AE472</f>
        <v>0</v>
      </c>
      <c r="G42" s="101">
        <f>'1 1 Pol'!AF472</f>
        <v>0</v>
      </c>
      <c r="H42" s="101"/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7">
        <v>2</v>
      </c>
      <c r="B43" s="104" t="s">
        <v>49</v>
      </c>
      <c r="C43" s="206" t="s">
        <v>50</v>
      </c>
      <c r="D43" s="206"/>
      <c r="E43" s="206"/>
      <c r="F43" s="105">
        <f>'2 2 Pol'!AE110</f>
        <v>0</v>
      </c>
      <c r="G43" s="106">
        <f>'2 2 Pol'!AF110</f>
        <v>0</v>
      </c>
      <c r="H43" s="106"/>
      <c r="I43" s="107">
        <f>F43+G43+H43</f>
        <v>0</v>
      </c>
      <c r="J43" s="108" t="str">
        <f>IF(CenaCelkemVypocet=0,"",I43/CenaCelkemVypocet*100)</f>
        <v/>
      </c>
    </row>
    <row r="44" spans="1:10" ht="25.5" customHeight="1" x14ac:dyDescent="0.2">
      <c r="A44" s="87">
        <v>3</v>
      </c>
      <c r="B44" s="109" t="s">
        <v>49</v>
      </c>
      <c r="C44" s="203" t="s">
        <v>50</v>
      </c>
      <c r="D44" s="203"/>
      <c r="E44" s="203"/>
      <c r="F44" s="110">
        <f>'2 2 Pol'!AE110</f>
        <v>0</v>
      </c>
      <c r="G44" s="101">
        <f>'2 2 Pol'!AF110</f>
        <v>0</v>
      </c>
      <c r="H44" s="101"/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">
      <c r="A45" s="87"/>
      <c r="B45" s="204" t="s">
        <v>51</v>
      </c>
      <c r="C45" s="205"/>
      <c r="D45" s="205"/>
      <c r="E45" s="205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3">
        <f>SUMIF(A39:A44,"=1",I39:I44)</f>
        <v>0</v>
      </c>
      <c r="J45" s="114">
        <f>SUMIF(A39:A44,"=1",J39:J44)</f>
        <v>0</v>
      </c>
    </row>
    <row r="47" spans="1:10" x14ac:dyDescent="0.2">
      <c r="A47" t="s">
        <v>53</v>
      </c>
      <c r="B47" t="s">
        <v>54</v>
      </c>
    </row>
    <row r="48" spans="1:10" x14ac:dyDescent="0.2">
      <c r="A48" t="s">
        <v>55</v>
      </c>
      <c r="B48" t="s">
        <v>56</v>
      </c>
    </row>
    <row r="49" spans="1:10" x14ac:dyDescent="0.2">
      <c r="A49" t="s">
        <v>57</v>
      </c>
      <c r="B49" t="s">
        <v>58</v>
      </c>
    </row>
    <row r="50" spans="1:10" x14ac:dyDescent="0.2">
      <c r="A50" t="s">
        <v>55</v>
      </c>
      <c r="B50" t="s">
        <v>59</v>
      </c>
    </row>
    <row r="51" spans="1:10" x14ac:dyDescent="0.2">
      <c r="A51" t="s">
        <v>57</v>
      </c>
      <c r="B51" t="s">
        <v>60</v>
      </c>
    </row>
    <row r="54" spans="1:10" ht="15.75" x14ac:dyDescent="0.25">
      <c r="B54" s="123" t="s">
        <v>61</v>
      </c>
    </row>
    <row r="56" spans="1:10" ht="25.5" customHeight="1" x14ac:dyDescent="0.2">
      <c r="A56" s="125"/>
      <c r="B56" s="128" t="s">
        <v>17</v>
      </c>
      <c r="C56" s="128" t="s">
        <v>5</v>
      </c>
      <c r="D56" s="129"/>
      <c r="E56" s="129"/>
      <c r="F56" s="130" t="s">
        <v>62</v>
      </c>
      <c r="G56" s="130"/>
      <c r="H56" s="130"/>
      <c r="I56" s="130" t="s">
        <v>29</v>
      </c>
      <c r="J56" s="130" t="s">
        <v>0</v>
      </c>
    </row>
    <row r="57" spans="1:10" ht="36.75" customHeight="1" x14ac:dyDescent="0.2">
      <c r="A57" s="126"/>
      <c r="B57" s="131" t="s">
        <v>63</v>
      </c>
      <c r="C57" s="201" t="s">
        <v>64</v>
      </c>
      <c r="D57" s="202"/>
      <c r="E57" s="202"/>
      <c r="F57" s="138" t="s">
        <v>24</v>
      </c>
      <c r="G57" s="139"/>
      <c r="H57" s="139"/>
      <c r="I57" s="139">
        <f>'2 2 Pol'!G70</f>
        <v>0</v>
      </c>
      <c r="J57" s="135" t="str">
        <f>IF(I86=0,"",I57/I86*100)</f>
        <v/>
      </c>
    </row>
    <row r="58" spans="1:10" ht="36.75" customHeight="1" x14ac:dyDescent="0.2">
      <c r="A58" s="126"/>
      <c r="B58" s="131" t="s">
        <v>65</v>
      </c>
      <c r="C58" s="201" t="s">
        <v>66</v>
      </c>
      <c r="D58" s="202"/>
      <c r="E58" s="202"/>
      <c r="F58" s="138" t="s">
        <v>24</v>
      </c>
      <c r="G58" s="139"/>
      <c r="H58" s="139"/>
      <c r="I58" s="139">
        <f>'2 2 Pol'!G100</f>
        <v>0</v>
      </c>
      <c r="J58" s="135" t="str">
        <f>IF(I86=0,"",I58/I86*100)</f>
        <v/>
      </c>
    </row>
    <row r="59" spans="1:10" ht="36.75" customHeight="1" x14ac:dyDescent="0.2">
      <c r="A59" s="126"/>
      <c r="B59" s="131" t="s">
        <v>67</v>
      </c>
      <c r="C59" s="201" t="s">
        <v>68</v>
      </c>
      <c r="D59" s="202"/>
      <c r="E59" s="202"/>
      <c r="F59" s="138" t="s">
        <v>24</v>
      </c>
      <c r="G59" s="139"/>
      <c r="H59" s="139"/>
      <c r="I59" s="139">
        <f>'2 2 Pol'!G8</f>
        <v>0</v>
      </c>
      <c r="J59" s="135" t="str">
        <f>IF(I86=0,"",I59/I86*100)</f>
        <v/>
      </c>
    </row>
    <row r="60" spans="1:10" ht="36.75" customHeight="1" x14ac:dyDescent="0.2">
      <c r="A60" s="126"/>
      <c r="B60" s="131" t="s">
        <v>69</v>
      </c>
      <c r="C60" s="201" t="s">
        <v>70</v>
      </c>
      <c r="D60" s="202"/>
      <c r="E60" s="202"/>
      <c r="F60" s="138" t="s">
        <v>24</v>
      </c>
      <c r="G60" s="139"/>
      <c r="H60" s="139"/>
      <c r="I60" s="139">
        <f>'2 2 Pol'!G20</f>
        <v>0</v>
      </c>
      <c r="J60" s="135" t="str">
        <f>IF(I86=0,"",I60/I86*100)</f>
        <v/>
      </c>
    </row>
    <row r="61" spans="1:10" ht="36.75" customHeight="1" x14ac:dyDescent="0.2">
      <c r="A61" s="126"/>
      <c r="B61" s="131" t="s">
        <v>71</v>
      </c>
      <c r="C61" s="201" t="s">
        <v>72</v>
      </c>
      <c r="D61" s="202"/>
      <c r="E61" s="202"/>
      <c r="F61" s="138" t="s">
        <v>24</v>
      </c>
      <c r="G61" s="139"/>
      <c r="H61" s="139"/>
      <c r="I61" s="139">
        <f>'2 2 Pol'!G25</f>
        <v>0</v>
      </c>
      <c r="J61" s="135" t="str">
        <f>IF(I86=0,"",I61/I86*100)</f>
        <v/>
      </c>
    </row>
    <row r="62" spans="1:10" ht="36.75" customHeight="1" x14ac:dyDescent="0.2">
      <c r="A62" s="126"/>
      <c r="B62" s="131" t="s">
        <v>73</v>
      </c>
      <c r="C62" s="201" t="s">
        <v>74</v>
      </c>
      <c r="D62" s="202"/>
      <c r="E62" s="202"/>
      <c r="F62" s="138" t="s">
        <v>24</v>
      </c>
      <c r="G62" s="139"/>
      <c r="H62" s="139"/>
      <c r="I62" s="139">
        <f>'2 2 Pol'!G33</f>
        <v>0</v>
      </c>
      <c r="J62" s="135" t="str">
        <f>IF(I86=0,"",I62/I86*100)</f>
        <v/>
      </c>
    </row>
    <row r="63" spans="1:10" ht="36.75" customHeight="1" x14ac:dyDescent="0.2">
      <c r="A63" s="126"/>
      <c r="B63" s="131" t="s">
        <v>75</v>
      </c>
      <c r="C63" s="201" t="s">
        <v>76</v>
      </c>
      <c r="D63" s="202"/>
      <c r="E63" s="202"/>
      <c r="F63" s="138" t="s">
        <v>24</v>
      </c>
      <c r="G63" s="139"/>
      <c r="H63" s="139"/>
      <c r="I63" s="139">
        <f>'2 2 Pol'!G42</f>
        <v>0</v>
      </c>
      <c r="J63" s="135" t="str">
        <f>IF(I86=0,"",I63/I86*100)</f>
        <v/>
      </c>
    </row>
    <row r="64" spans="1:10" ht="36.75" customHeight="1" x14ac:dyDescent="0.2">
      <c r="A64" s="126"/>
      <c r="B64" s="131" t="s">
        <v>77</v>
      </c>
      <c r="C64" s="201" t="s">
        <v>78</v>
      </c>
      <c r="D64" s="202"/>
      <c r="E64" s="202"/>
      <c r="F64" s="138" t="s">
        <v>24</v>
      </c>
      <c r="G64" s="139"/>
      <c r="H64" s="139"/>
      <c r="I64" s="139">
        <f>'2 2 Pol'!G44</f>
        <v>0</v>
      </c>
      <c r="J64" s="135" t="str">
        <f>IF(I86=0,"",I64/I86*100)</f>
        <v/>
      </c>
    </row>
    <row r="65" spans="1:10" ht="36.75" customHeight="1" x14ac:dyDescent="0.2">
      <c r="A65" s="126"/>
      <c r="B65" s="131" t="s">
        <v>79</v>
      </c>
      <c r="C65" s="201" t="s">
        <v>80</v>
      </c>
      <c r="D65" s="202"/>
      <c r="E65" s="202"/>
      <c r="F65" s="138" t="s">
        <v>24</v>
      </c>
      <c r="G65" s="139"/>
      <c r="H65" s="139"/>
      <c r="I65" s="139">
        <f>'1 1 Pol'!G8</f>
        <v>0</v>
      </c>
      <c r="J65" s="135" t="str">
        <f>IF(I86=0,"",I65/I86*100)</f>
        <v/>
      </c>
    </row>
    <row r="66" spans="1:10" ht="36.75" customHeight="1" x14ac:dyDescent="0.2">
      <c r="A66" s="126"/>
      <c r="B66" s="131" t="s">
        <v>81</v>
      </c>
      <c r="C66" s="201" t="s">
        <v>82</v>
      </c>
      <c r="D66" s="202"/>
      <c r="E66" s="202"/>
      <c r="F66" s="138" t="s">
        <v>24</v>
      </c>
      <c r="G66" s="139"/>
      <c r="H66" s="139"/>
      <c r="I66" s="139">
        <f>'1 1 Pol'!G15</f>
        <v>0</v>
      </c>
      <c r="J66" s="135" t="str">
        <f>IF(I86=0,"",I66/I86*100)</f>
        <v/>
      </c>
    </row>
    <row r="67" spans="1:10" ht="36.75" customHeight="1" x14ac:dyDescent="0.2">
      <c r="A67" s="126"/>
      <c r="B67" s="131" t="s">
        <v>83</v>
      </c>
      <c r="C67" s="201" t="s">
        <v>84</v>
      </c>
      <c r="D67" s="202"/>
      <c r="E67" s="202"/>
      <c r="F67" s="138" t="s">
        <v>24</v>
      </c>
      <c r="G67" s="139"/>
      <c r="H67" s="139"/>
      <c r="I67" s="139">
        <f>'1 1 Pol'!G42</f>
        <v>0</v>
      </c>
      <c r="J67" s="135" t="str">
        <f>IF(I86=0,"",I67/I86*100)</f>
        <v/>
      </c>
    </row>
    <row r="68" spans="1:10" ht="36.75" customHeight="1" x14ac:dyDescent="0.2">
      <c r="A68" s="126"/>
      <c r="B68" s="131" t="s">
        <v>85</v>
      </c>
      <c r="C68" s="201" t="s">
        <v>86</v>
      </c>
      <c r="D68" s="202"/>
      <c r="E68" s="202"/>
      <c r="F68" s="138" t="s">
        <v>24</v>
      </c>
      <c r="G68" s="139"/>
      <c r="H68" s="139"/>
      <c r="I68" s="139">
        <f>'1 1 Pol'!G51</f>
        <v>0</v>
      </c>
      <c r="J68" s="135" t="str">
        <f>IF(I86=0,"",I68/I86*100)</f>
        <v/>
      </c>
    </row>
    <row r="69" spans="1:10" ht="36.75" customHeight="1" x14ac:dyDescent="0.2">
      <c r="A69" s="126"/>
      <c r="B69" s="131" t="s">
        <v>87</v>
      </c>
      <c r="C69" s="201" t="s">
        <v>88</v>
      </c>
      <c r="D69" s="202"/>
      <c r="E69" s="202"/>
      <c r="F69" s="138" t="s">
        <v>24</v>
      </c>
      <c r="G69" s="139"/>
      <c r="H69" s="139"/>
      <c r="I69" s="139">
        <f>'1 1 Pol'!G56</f>
        <v>0</v>
      </c>
      <c r="J69" s="135" t="str">
        <f>IF(I86=0,"",I69/I86*100)</f>
        <v/>
      </c>
    </row>
    <row r="70" spans="1:10" ht="36.75" customHeight="1" x14ac:dyDescent="0.2">
      <c r="A70" s="126"/>
      <c r="B70" s="131" t="s">
        <v>89</v>
      </c>
      <c r="C70" s="201" t="s">
        <v>90</v>
      </c>
      <c r="D70" s="202"/>
      <c r="E70" s="202"/>
      <c r="F70" s="138" t="s">
        <v>24</v>
      </c>
      <c r="G70" s="139"/>
      <c r="H70" s="139"/>
      <c r="I70" s="139">
        <f>'1 1 Pol'!G62</f>
        <v>0</v>
      </c>
      <c r="J70" s="135" t="str">
        <f>IF(I86=0,"",I70/I86*100)</f>
        <v/>
      </c>
    </row>
    <row r="71" spans="1:10" ht="36.75" customHeight="1" x14ac:dyDescent="0.2">
      <c r="A71" s="126"/>
      <c r="B71" s="131" t="s">
        <v>91</v>
      </c>
      <c r="C71" s="201" t="s">
        <v>92</v>
      </c>
      <c r="D71" s="202"/>
      <c r="E71" s="202"/>
      <c r="F71" s="138" t="s">
        <v>25</v>
      </c>
      <c r="G71" s="139"/>
      <c r="H71" s="139"/>
      <c r="I71" s="139">
        <f>'1 1 Pol'!G67</f>
        <v>0</v>
      </c>
      <c r="J71" s="135" t="str">
        <f>IF(I86=0,"",I71/I86*100)</f>
        <v/>
      </c>
    </row>
    <row r="72" spans="1:10" ht="36.75" customHeight="1" x14ac:dyDescent="0.2">
      <c r="A72" s="126"/>
      <c r="B72" s="131" t="s">
        <v>93</v>
      </c>
      <c r="C72" s="201" t="s">
        <v>94</v>
      </c>
      <c r="D72" s="202"/>
      <c r="E72" s="202"/>
      <c r="F72" s="138" t="s">
        <v>25</v>
      </c>
      <c r="G72" s="139"/>
      <c r="H72" s="139"/>
      <c r="I72" s="139">
        <f>'1 1 Pol'!G83</f>
        <v>0</v>
      </c>
      <c r="J72" s="135" t="str">
        <f>IF(I86=0,"",I72/I86*100)</f>
        <v/>
      </c>
    </row>
    <row r="73" spans="1:10" ht="36.75" customHeight="1" x14ac:dyDescent="0.2">
      <c r="A73" s="126"/>
      <c r="B73" s="131" t="s">
        <v>95</v>
      </c>
      <c r="C73" s="201" t="s">
        <v>96</v>
      </c>
      <c r="D73" s="202"/>
      <c r="E73" s="202"/>
      <c r="F73" s="138" t="s">
        <v>25</v>
      </c>
      <c r="G73" s="139"/>
      <c r="H73" s="139"/>
      <c r="I73" s="139">
        <f>'1 1 Pol'!G105</f>
        <v>0</v>
      </c>
      <c r="J73" s="135" t="str">
        <f>IF(I86=0,"",I73/I86*100)</f>
        <v/>
      </c>
    </row>
    <row r="74" spans="1:10" ht="36.75" customHeight="1" x14ac:dyDescent="0.2">
      <c r="A74" s="126"/>
      <c r="B74" s="131" t="s">
        <v>97</v>
      </c>
      <c r="C74" s="201" t="s">
        <v>98</v>
      </c>
      <c r="D74" s="202"/>
      <c r="E74" s="202"/>
      <c r="F74" s="138" t="s">
        <v>25</v>
      </c>
      <c r="G74" s="139"/>
      <c r="H74" s="139"/>
      <c r="I74" s="139">
        <f>'1 1 Pol'!G114</f>
        <v>0</v>
      </c>
      <c r="J74" s="135" t="str">
        <f>IF(I86=0,"",I74/I86*100)</f>
        <v/>
      </c>
    </row>
    <row r="75" spans="1:10" ht="36.75" customHeight="1" x14ac:dyDescent="0.2">
      <c r="A75" s="126"/>
      <c r="B75" s="131" t="s">
        <v>99</v>
      </c>
      <c r="C75" s="201" t="s">
        <v>100</v>
      </c>
      <c r="D75" s="202"/>
      <c r="E75" s="202"/>
      <c r="F75" s="138" t="s">
        <v>25</v>
      </c>
      <c r="G75" s="139"/>
      <c r="H75" s="139"/>
      <c r="I75" s="139">
        <f>'1 1 Pol'!G180</f>
        <v>0</v>
      </c>
      <c r="J75" s="135" t="str">
        <f>IF(I86=0,"",I75/I86*100)</f>
        <v/>
      </c>
    </row>
    <row r="76" spans="1:10" ht="36.75" customHeight="1" x14ac:dyDescent="0.2">
      <c r="A76" s="126"/>
      <c r="B76" s="131" t="s">
        <v>101</v>
      </c>
      <c r="C76" s="201" t="s">
        <v>102</v>
      </c>
      <c r="D76" s="202"/>
      <c r="E76" s="202"/>
      <c r="F76" s="138" t="s">
        <v>25</v>
      </c>
      <c r="G76" s="139"/>
      <c r="H76" s="139"/>
      <c r="I76" s="139">
        <f>'1 1 Pol'!G204</f>
        <v>0</v>
      </c>
      <c r="J76" s="135" t="str">
        <f>IF(I86=0,"",I76/I86*100)</f>
        <v/>
      </c>
    </row>
    <row r="77" spans="1:10" ht="36.75" customHeight="1" x14ac:dyDescent="0.2">
      <c r="A77" s="126"/>
      <c r="B77" s="131" t="s">
        <v>103</v>
      </c>
      <c r="C77" s="201" t="s">
        <v>104</v>
      </c>
      <c r="D77" s="202"/>
      <c r="E77" s="202"/>
      <c r="F77" s="138" t="s">
        <v>25</v>
      </c>
      <c r="G77" s="139"/>
      <c r="H77" s="139"/>
      <c r="I77" s="139">
        <f>'1 1 Pol'!G213</f>
        <v>0</v>
      </c>
      <c r="J77" s="135" t="str">
        <f>IF(I86=0,"",I77/I86*100)</f>
        <v/>
      </c>
    </row>
    <row r="78" spans="1:10" ht="36.75" customHeight="1" x14ac:dyDescent="0.2">
      <c r="A78" s="126"/>
      <c r="B78" s="131" t="s">
        <v>105</v>
      </c>
      <c r="C78" s="201" t="s">
        <v>106</v>
      </c>
      <c r="D78" s="202"/>
      <c r="E78" s="202"/>
      <c r="F78" s="138" t="s">
        <v>25</v>
      </c>
      <c r="G78" s="139"/>
      <c r="H78" s="139"/>
      <c r="I78" s="139">
        <f>'1 1 Pol'!G226</f>
        <v>0</v>
      </c>
      <c r="J78" s="135" t="str">
        <f>IF(I86=0,"",I78/I86*100)</f>
        <v/>
      </c>
    </row>
    <row r="79" spans="1:10" ht="36.75" customHeight="1" x14ac:dyDescent="0.2">
      <c r="A79" s="126"/>
      <c r="B79" s="131" t="s">
        <v>107</v>
      </c>
      <c r="C79" s="201" t="s">
        <v>108</v>
      </c>
      <c r="D79" s="202"/>
      <c r="E79" s="202"/>
      <c r="F79" s="138" t="s">
        <v>25</v>
      </c>
      <c r="G79" s="139"/>
      <c r="H79" s="139"/>
      <c r="I79" s="139">
        <f>'1 1 Pol'!G244</f>
        <v>0</v>
      </c>
      <c r="J79" s="135" t="str">
        <f>IF(I86=0,"",I79/I86*100)</f>
        <v/>
      </c>
    </row>
    <row r="80" spans="1:10" ht="36.75" customHeight="1" x14ac:dyDescent="0.2">
      <c r="A80" s="126"/>
      <c r="B80" s="131" t="s">
        <v>109</v>
      </c>
      <c r="C80" s="201" t="s">
        <v>110</v>
      </c>
      <c r="D80" s="202"/>
      <c r="E80" s="202"/>
      <c r="F80" s="138" t="s">
        <v>25</v>
      </c>
      <c r="G80" s="139"/>
      <c r="H80" s="139"/>
      <c r="I80" s="139">
        <f>'1 1 Pol'!G294</f>
        <v>0</v>
      </c>
      <c r="J80" s="135" t="str">
        <f>IF(I86=0,"",I80/I86*100)</f>
        <v/>
      </c>
    </row>
    <row r="81" spans="1:10" ht="36.75" customHeight="1" x14ac:dyDescent="0.2">
      <c r="A81" s="126"/>
      <c r="B81" s="131" t="s">
        <v>111</v>
      </c>
      <c r="C81" s="201" t="s">
        <v>112</v>
      </c>
      <c r="D81" s="202"/>
      <c r="E81" s="202"/>
      <c r="F81" s="138" t="s">
        <v>25</v>
      </c>
      <c r="G81" s="139"/>
      <c r="H81" s="139"/>
      <c r="I81" s="139">
        <f>'1 1 Pol'!G347</f>
        <v>0</v>
      </c>
      <c r="J81" s="135" t="str">
        <f>IF(I86=0,"",I81/I86*100)</f>
        <v/>
      </c>
    </row>
    <row r="82" spans="1:10" ht="36.75" customHeight="1" x14ac:dyDescent="0.2">
      <c r="A82" s="126"/>
      <c r="B82" s="131" t="s">
        <v>113</v>
      </c>
      <c r="C82" s="201" t="s">
        <v>114</v>
      </c>
      <c r="D82" s="202"/>
      <c r="E82" s="202"/>
      <c r="F82" s="138" t="s">
        <v>25</v>
      </c>
      <c r="G82" s="139"/>
      <c r="H82" s="139"/>
      <c r="I82" s="139">
        <f>'1 1 Pol'!G413</f>
        <v>0</v>
      </c>
      <c r="J82" s="135" t="str">
        <f>IF(I86=0,"",I82/I86*100)</f>
        <v/>
      </c>
    </row>
    <row r="83" spans="1:10" ht="36.75" customHeight="1" x14ac:dyDescent="0.2">
      <c r="A83" s="126"/>
      <c r="B83" s="131" t="s">
        <v>115</v>
      </c>
      <c r="C83" s="201" t="s">
        <v>116</v>
      </c>
      <c r="D83" s="202"/>
      <c r="E83" s="202"/>
      <c r="F83" s="138" t="s">
        <v>25</v>
      </c>
      <c r="G83" s="139"/>
      <c r="H83" s="139"/>
      <c r="I83" s="139">
        <f>'1 1 Pol'!G434</f>
        <v>0</v>
      </c>
      <c r="J83" s="135" t="str">
        <f>IF(I86=0,"",I83/I86*100)</f>
        <v/>
      </c>
    </row>
    <row r="84" spans="1:10" ht="36.75" customHeight="1" x14ac:dyDescent="0.2">
      <c r="A84" s="126"/>
      <c r="B84" s="131" t="s">
        <v>117</v>
      </c>
      <c r="C84" s="201" t="s">
        <v>90</v>
      </c>
      <c r="D84" s="202"/>
      <c r="E84" s="202"/>
      <c r="F84" s="138" t="s">
        <v>118</v>
      </c>
      <c r="G84" s="139"/>
      <c r="H84" s="139"/>
      <c r="I84" s="139">
        <f>'1 1 Pol'!G448</f>
        <v>0</v>
      </c>
      <c r="J84" s="135" t="str">
        <f>IF(I86=0,"",I84/I86*100)</f>
        <v/>
      </c>
    </row>
    <row r="85" spans="1:10" ht="36.75" customHeight="1" x14ac:dyDescent="0.2">
      <c r="A85" s="126"/>
      <c r="B85" s="131" t="s">
        <v>119</v>
      </c>
      <c r="C85" s="201" t="s">
        <v>27</v>
      </c>
      <c r="D85" s="202"/>
      <c r="E85" s="202"/>
      <c r="F85" s="138" t="s">
        <v>119</v>
      </c>
      <c r="G85" s="139"/>
      <c r="H85" s="139"/>
      <c r="I85" s="139">
        <f>'1 1 Pol'!G456</f>
        <v>0</v>
      </c>
      <c r="J85" s="135" t="str">
        <f>IF(I86=0,"",I85/I86*100)</f>
        <v/>
      </c>
    </row>
    <row r="86" spans="1:10" ht="25.5" customHeight="1" x14ac:dyDescent="0.2">
      <c r="A86" s="127"/>
      <c r="B86" s="132" t="s">
        <v>1</v>
      </c>
      <c r="C86" s="133"/>
      <c r="D86" s="134"/>
      <c r="E86" s="134"/>
      <c r="F86" s="140"/>
      <c r="G86" s="141"/>
      <c r="H86" s="141"/>
      <c r="I86" s="141">
        <f>SUM(I57:I85)</f>
        <v>0</v>
      </c>
      <c r="J86" s="136">
        <f>SUM(J57:J85)</f>
        <v>0</v>
      </c>
    </row>
    <row r="87" spans="1:10" x14ac:dyDescent="0.2">
      <c r="F87" s="86"/>
      <c r="G87" s="86"/>
      <c r="H87" s="86"/>
      <c r="I87" s="86"/>
      <c r="J87" s="137"/>
    </row>
    <row r="88" spans="1:10" x14ac:dyDescent="0.2">
      <c r="F88" s="86"/>
      <c r="G88" s="86"/>
      <c r="H88" s="86"/>
      <c r="I88" s="86"/>
      <c r="J88" s="137"/>
    </row>
    <row r="89" spans="1:10" x14ac:dyDescent="0.2">
      <c r="F89" s="86"/>
      <c r="G89" s="86"/>
      <c r="H89" s="86"/>
      <c r="I89" s="86"/>
      <c r="J89" s="137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391" activePane="bottomLeft" state="frozen"/>
      <selection pane="bottomLeft" activeCell="C400" sqref="C400:G400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121</v>
      </c>
      <c r="B1" s="263"/>
      <c r="C1" s="263"/>
      <c r="D1" s="263"/>
      <c r="E1" s="263"/>
      <c r="F1" s="263"/>
      <c r="G1" s="263"/>
      <c r="AG1" t="s">
        <v>122</v>
      </c>
    </row>
    <row r="2" spans="1:60" ht="24.95" customHeight="1" x14ac:dyDescent="0.2">
      <c r="A2" s="50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123</v>
      </c>
    </row>
    <row r="3" spans="1:60" ht="24.95" customHeight="1" x14ac:dyDescent="0.2">
      <c r="A3" s="50" t="s">
        <v>8</v>
      </c>
      <c r="B3" s="49" t="s">
        <v>47</v>
      </c>
      <c r="C3" s="264" t="s">
        <v>48</v>
      </c>
      <c r="D3" s="265"/>
      <c r="E3" s="265"/>
      <c r="F3" s="265"/>
      <c r="G3" s="266"/>
      <c r="AC3" s="124" t="s">
        <v>123</v>
      </c>
      <c r="AG3" t="s">
        <v>124</v>
      </c>
    </row>
    <row r="4" spans="1:60" ht="24.95" customHeight="1" x14ac:dyDescent="0.2">
      <c r="A4" s="143" t="s">
        <v>9</v>
      </c>
      <c r="B4" s="144" t="s">
        <v>47</v>
      </c>
      <c r="C4" s="267" t="s">
        <v>48</v>
      </c>
      <c r="D4" s="268"/>
      <c r="E4" s="268"/>
      <c r="F4" s="268"/>
      <c r="G4" s="269"/>
      <c r="AG4" t="s">
        <v>125</v>
      </c>
    </row>
    <row r="5" spans="1:60" x14ac:dyDescent="0.2">
      <c r="D5" s="10"/>
    </row>
    <row r="6" spans="1:60" ht="38.25" x14ac:dyDescent="0.2">
      <c r="A6" s="146" t="s">
        <v>126</v>
      </c>
      <c r="B6" s="148" t="s">
        <v>127</v>
      </c>
      <c r="C6" s="148" t="s">
        <v>128</v>
      </c>
      <c r="D6" s="147" t="s">
        <v>129</v>
      </c>
      <c r="E6" s="146" t="s">
        <v>130</v>
      </c>
      <c r="F6" s="145" t="s">
        <v>131</v>
      </c>
      <c r="G6" s="146" t="s">
        <v>29</v>
      </c>
      <c r="H6" s="149" t="s">
        <v>30</v>
      </c>
      <c r="I6" s="149" t="s">
        <v>132</v>
      </c>
      <c r="J6" s="149" t="s">
        <v>31</v>
      </c>
      <c r="K6" s="149" t="s">
        <v>133</v>
      </c>
      <c r="L6" s="149" t="s">
        <v>134</v>
      </c>
      <c r="M6" s="149" t="s">
        <v>135</v>
      </c>
      <c r="N6" s="149" t="s">
        <v>136</v>
      </c>
      <c r="O6" s="149" t="s">
        <v>137</v>
      </c>
      <c r="P6" s="149" t="s">
        <v>138</v>
      </c>
      <c r="Q6" s="149" t="s">
        <v>139</v>
      </c>
      <c r="R6" s="149" t="s">
        <v>140</v>
      </c>
      <c r="S6" s="149" t="s">
        <v>141</v>
      </c>
      <c r="T6" s="149" t="s">
        <v>142</v>
      </c>
      <c r="U6" s="149" t="s">
        <v>143</v>
      </c>
      <c r="V6" s="149" t="s">
        <v>144</v>
      </c>
      <c r="W6" s="149" t="s">
        <v>145</v>
      </c>
      <c r="X6" s="149" t="s">
        <v>146</v>
      </c>
      <c r="Y6" s="149" t="s">
        <v>147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148</v>
      </c>
      <c r="B8" s="168" t="s">
        <v>79</v>
      </c>
      <c r="C8" s="190" t="s">
        <v>80</v>
      </c>
      <c r="D8" s="169"/>
      <c r="E8" s="170"/>
      <c r="F8" s="171"/>
      <c r="G8" s="171">
        <f>SUMIF(AG9:AG14,"&lt;&gt;NOR",G9:G14)</f>
        <v>0</v>
      </c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0</v>
      </c>
      <c r="N8" s="170"/>
      <c r="O8" s="170">
        <f>SUM(O9:O14)</f>
        <v>3.71</v>
      </c>
      <c r="P8" s="170"/>
      <c r="Q8" s="170">
        <f>SUM(Q9:Q14)</f>
        <v>0</v>
      </c>
      <c r="R8" s="171"/>
      <c r="S8" s="171"/>
      <c r="T8" s="172"/>
      <c r="U8" s="166"/>
      <c r="V8" s="166">
        <f>SUM(V9:V14)</f>
        <v>175.98</v>
      </c>
      <c r="W8" s="166"/>
      <c r="X8" s="166"/>
      <c r="Y8" s="166"/>
      <c r="AG8" t="s">
        <v>149</v>
      </c>
    </row>
    <row r="9" spans="1:60" outlineLevel="1" x14ac:dyDescent="0.2">
      <c r="A9" s="181">
        <v>1</v>
      </c>
      <c r="B9" s="182" t="s">
        <v>150</v>
      </c>
      <c r="C9" s="191" t="s">
        <v>151</v>
      </c>
      <c r="D9" s="183" t="s">
        <v>152</v>
      </c>
      <c r="E9" s="184">
        <v>339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1.7000000000000001E-4</v>
      </c>
      <c r="O9" s="184">
        <f>ROUND(E9*N9,2)</f>
        <v>0.06</v>
      </c>
      <c r="P9" s="184">
        <v>0</v>
      </c>
      <c r="Q9" s="184">
        <f>ROUND(E9*P9,2)</f>
        <v>0</v>
      </c>
      <c r="R9" s="186" t="s">
        <v>153</v>
      </c>
      <c r="S9" s="186" t="s">
        <v>154</v>
      </c>
      <c r="T9" s="187" t="s">
        <v>155</v>
      </c>
      <c r="U9" s="161">
        <v>3.2480000000000002E-2</v>
      </c>
      <c r="V9" s="161">
        <f>ROUND(E9*U9,2)</f>
        <v>11.01</v>
      </c>
      <c r="W9" s="161"/>
      <c r="X9" s="161" t="s">
        <v>156</v>
      </c>
      <c r="Y9" s="161" t="s">
        <v>157</v>
      </c>
      <c r="Z9" s="150"/>
      <c r="AA9" s="150"/>
      <c r="AB9" s="150"/>
      <c r="AC9" s="150"/>
      <c r="AD9" s="150"/>
      <c r="AE9" s="150"/>
      <c r="AF9" s="150"/>
      <c r="AG9" s="150" t="s">
        <v>158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81">
        <v>2</v>
      </c>
      <c r="B10" s="182" t="s">
        <v>159</v>
      </c>
      <c r="C10" s="191" t="s">
        <v>160</v>
      </c>
      <c r="D10" s="183" t="s">
        <v>152</v>
      </c>
      <c r="E10" s="184">
        <v>339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4">
        <v>3.8999999999999999E-4</v>
      </c>
      <c r="O10" s="184">
        <f>ROUND(E10*N10,2)</f>
        <v>0.13</v>
      </c>
      <c r="P10" s="184">
        <v>0</v>
      </c>
      <c r="Q10" s="184">
        <f>ROUND(E10*P10,2)</f>
        <v>0</v>
      </c>
      <c r="R10" s="186" t="s">
        <v>153</v>
      </c>
      <c r="S10" s="186" t="s">
        <v>154</v>
      </c>
      <c r="T10" s="187" t="s">
        <v>155</v>
      </c>
      <c r="U10" s="161">
        <v>0.11591</v>
      </c>
      <c r="V10" s="161">
        <f>ROUND(E10*U10,2)</f>
        <v>39.29</v>
      </c>
      <c r="W10" s="161"/>
      <c r="X10" s="161" t="s">
        <v>156</v>
      </c>
      <c r="Y10" s="161" t="s">
        <v>157</v>
      </c>
      <c r="Z10" s="150"/>
      <c r="AA10" s="150"/>
      <c r="AB10" s="150"/>
      <c r="AC10" s="150"/>
      <c r="AD10" s="150"/>
      <c r="AE10" s="150"/>
      <c r="AF10" s="150"/>
      <c r="AG10" s="150" t="s">
        <v>158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81">
        <v>3</v>
      </c>
      <c r="B11" s="182" t="s">
        <v>161</v>
      </c>
      <c r="C11" s="191" t="s">
        <v>162</v>
      </c>
      <c r="D11" s="183" t="s">
        <v>163</v>
      </c>
      <c r="E11" s="184">
        <v>8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164</v>
      </c>
      <c r="T11" s="187" t="s">
        <v>165</v>
      </c>
      <c r="U11" s="161">
        <v>1</v>
      </c>
      <c r="V11" s="161">
        <f>ROUND(E11*U11,2)</f>
        <v>8</v>
      </c>
      <c r="W11" s="161"/>
      <c r="X11" s="161" t="s">
        <v>156</v>
      </c>
      <c r="Y11" s="161" t="s">
        <v>166</v>
      </c>
      <c r="Z11" s="150"/>
      <c r="AA11" s="150"/>
      <c r="AB11" s="150"/>
      <c r="AC11" s="150"/>
      <c r="AD11" s="150"/>
      <c r="AE11" s="150"/>
      <c r="AF11" s="150"/>
      <c r="AG11" s="150" t="s">
        <v>158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81">
        <v>4</v>
      </c>
      <c r="B12" s="182" t="s">
        <v>167</v>
      </c>
      <c r="C12" s="191" t="s">
        <v>168</v>
      </c>
      <c r="D12" s="183" t="s">
        <v>152</v>
      </c>
      <c r="E12" s="184">
        <v>339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1.038E-2</v>
      </c>
      <c r="O12" s="184">
        <f>ROUND(E12*N12,2)</f>
        <v>3.52</v>
      </c>
      <c r="P12" s="184">
        <v>0</v>
      </c>
      <c r="Q12" s="184">
        <f>ROUND(E12*P12,2)</f>
        <v>0</v>
      </c>
      <c r="R12" s="186"/>
      <c r="S12" s="186" t="s">
        <v>154</v>
      </c>
      <c r="T12" s="187" t="s">
        <v>169</v>
      </c>
      <c r="U12" s="161">
        <v>0.33688000000000001</v>
      </c>
      <c r="V12" s="161">
        <f>ROUND(E12*U12,2)</f>
        <v>114.2</v>
      </c>
      <c r="W12" s="161"/>
      <c r="X12" s="161" t="s">
        <v>156</v>
      </c>
      <c r="Y12" s="161" t="s">
        <v>157</v>
      </c>
      <c r="Z12" s="150"/>
      <c r="AA12" s="150"/>
      <c r="AB12" s="150"/>
      <c r="AC12" s="150"/>
      <c r="AD12" s="150"/>
      <c r="AE12" s="150"/>
      <c r="AF12" s="150"/>
      <c r="AG12" s="150" t="s">
        <v>158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4">
        <v>5</v>
      </c>
      <c r="B13" s="175" t="s">
        <v>170</v>
      </c>
      <c r="C13" s="192" t="s">
        <v>171</v>
      </c>
      <c r="D13" s="176" t="s">
        <v>172</v>
      </c>
      <c r="E13" s="177">
        <v>3.7086600000000001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 t="s">
        <v>173</v>
      </c>
      <c r="S13" s="179" t="s">
        <v>154</v>
      </c>
      <c r="T13" s="180" t="s">
        <v>174</v>
      </c>
      <c r="U13" s="161">
        <v>0.9385</v>
      </c>
      <c r="V13" s="161">
        <f>ROUND(E13*U13,2)</f>
        <v>3.48</v>
      </c>
      <c r="W13" s="161"/>
      <c r="X13" s="161" t="s">
        <v>175</v>
      </c>
      <c r="Y13" s="161" t="s">
        <v>166</v>
      </c>
      <c r="Z13" s="150"/>
      <c r="AA13" s="150"/>
      <c r="AB13" s="150"/>
      <c r="AC13" s="150"/>
      <c r="AD13" s="150"/>
      <c r="AE13" s="150"/>
      <c r="AF13" s="150"/>
      <c r="AG13" s="150" t="s">
        <v>176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61" t="s">
        <v>177</v>
      </c>
      <c r="D14" s="262"/>
      <c r="E14" s="262"/>
      <c r="F14" s="262"/>
      <c r="G14" s="262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178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7" t="s">
        <v>148</v>
      </c>
      <c r="B15" s="168" t="s">
        <v>81</v>
      </c>
      <c r="C15" s="190" t="s">
        <v>82</v>
      </c>
      <c r="D15" s="169"/>
      <c r="E15" s="170"/>
      <c r="F15" s="171"/>
      <c r="G15" s="171">
        <f>SUMIF(AG16:AG41,"&lt;&gt;NOR",G16:G41)</f>
        <v>0</v>
      </c>
      <c r="H15" s="171"/>
      <c r="I15" s="171">
        <f>SUM(I16:I41)</f>
        <v>0</v>
      </c>
      <c r="J15" s="171"/>
      <c r="K15" s="171">
        <f>SUM(K16:K41)</f>
        <v>0</v>
      </c>
      <c r="L15" s="171"/>
      <c r="M15" s="171">
        <f>SUM(M16:M41)</f>
        <v>0</v>
      </c>
      <c r="N15" s="170"/>
      <c r="O15" s="170">
        <f>SUM(O16:O41)</f>
        <v>0.23999999999999996</v>
      </c>
      <c r="P15" s="170"/>
      <c r="Q15" s="170">
        <f>SUM(Q16:Q41)</f>
        <v>29.71</v>
      </c>
      <c r="R15" s="171"/>
      <c r="S15" s="171"/>
      <c r="T15" s="172"/>
      <c r="U15" s="166"/>
      <c r="V15" s="166">
        <f>SUM(V16:V41)</f>
        <v>536.36</v>
      </c>
      <c r="W15" s="166"/>
      <c r="X15" s="166"/>
      <c r="Y15" s="166"/>
      <c r="AG15" t="s">
        <v>149</v>
      </c>
    </row>
    <row r="16" spans="1:60" outlineLevel="1" x14ac:dyDescent="0.2">
      <c r="A16" s="181">
        <v>6</v>
      </c>
      <c r="B16" s="182" t="s">
        <v>179</v>
      </c>
      <c r="C16" s="191" t="s">
        <v>180</v>
      </c>
      <c r="D16" s="183" t="s">
        <v>152</v>
      </c>
      <c r="E16" s="184">
        <v>35</v>
      </c>
      <c r="F16" s="185"/>
      <c r="G16" s="186">
        <f t="shared" ref="G16:G41" si="0">ROUND(E16*F16,2)</f>
        <v>0</v>
      </c>
      <c r="H16" s="185"/>
      <c r="I16" s="186">
        <f t="shared" ref="I16:I41" si="1">ROUND(E16*H16,2)</f>
        <v>0</v>
      </c>
      <c r="J16" s="185"/>
      <c r="K16" s="186">
        <f t="shared" ref="K16:K41" si="2">ROUND(E16*J16,2)</f>
        <v>0</v>
      </c>
      <c r="L16" s="186">
        <v>21</v>
      </c>
      <c r="M16" s="186">
        <f t="shared" ref="M16:M41" si="3">G16*(1+L16/100)</f>
        <v>0</v>
      </c>
      <c r="N16" s="184">
        <v>0</v>
      </c>
      <c r="O16" s="184">
        <f t="shared" ref="O16:O41" si="4">ROUND(E16*N16,2)</f>
        <v>0</v>
      </c>
      <c r="P16" s="184">
        <v>2.0999999999999999E-3</v>
      </c>
      <c r="Q16" s="184">
        <f t="shared" ref="Q16:Q41" si="5">ROUND(E16*P16,2)</f>
        <v>7.0000000000000007E-2</v>
      </c>
      <c r="R16" s="186" t="s">
        <v>181</v>
      </c>
      <c r="S16" s="186" t="s">
        <v>154</v>
      </c>
      <c r="T16" s="187" t="s">
        <v>155</v>
      </c>
      <c r="U16" s="161">
        <v>0.2</v>
      </c>
      <c r="V16" s="161">
        <f t="shared" ref="V16:V41" si="6">ROUND(E16*U16,2)</f>
        <v>7</v>
      </c>
      <c r="W16" s="161"/>
      <c r="X16" s="161" t="s">
        <v>156</v>
      </c>
      <c r="Y16" s="161" t="s">
        <v>166</v>
      </c>
      <c r="Z16" s="150"/>
      <c r="AA16" s="150"/>
      <c r="AB16" s="150"/>
      <c r="AC16" s="150"/>
      <c r="AD16" s="150"/>
      <c r="AE16" s="150"/>
      <c r="AF16" s="150"/>
      <c r="AG16" s="150" t="s">
        <v>158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81">
        <v>7</v>
      </c>
      <c r="B17" s="182" t="s">
        <v>182</v>
      </c>
      <c r="C17" s="191" t="s">
        <v>183</v>
      </c>
      <c r="D17" s="183" t="s">
        <v>152</v>
      </c>
      <c r="E17" s="184">
        <v>225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0</v>
      </c>
      <c r="N17" s="184">
        <v>0</v>
      </c>
      <c r="O17" s="184">
        <f t="shared" si="4"/>
        <v>0</v>
      </c>
      <c r="P17" s="184">
        <v>4.8099999999999997E-2</v>
      </c>
      <c r="Q17" s="184">
        <f t="shared" si="5"/>
        <v>10.82</v>
      </c>
      <c r="R17" s="186" t="s">
        <v>181</v>
      </c>
      <c r="S17" s="186" t="s">
        <v>154</v>
      </c>
      <c r="T17" s="187" t="s">
        <v>155</v>
      </c>
      <c r="U17" s="161">
        <v>0.75</v>
      </c>
      <c r="V17" s="161">
        <f t="shared" si="6"/>
        <v>168.75</v>
      </c>
      <c r="W17" s="161"/>
      <c r="X17" s="161" t="s">
        <v>156</v>
      </c>
      <c r="Y17" s="161" t="s">
        <v>166</v>
      </c>
      <c r="Z17" s="150"/>
      <c r="AA17" s="150"/>
      <c r="AB17" s="150"/>
      <c r="AC17" s="150"/>
      <c r="AD17" s="150"/>
      <c r="AE17" s="150"/>
      <c r="AF17" s="150"/>
      <c r="AG17" s="150" t="s">
        <v>158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81">
        <v>8</v>
      </c>
      <c r="B18" s="182" t="s">
        <v>184</v>
      </c>
      <c r="C18" s="191" t="s">
        <v>185</v>
      </c>
      <c r="D18" s="183" t="s">
        <v>186</v>
      </c>
      <c r="E18" s="184">
        <v>112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0</v>
      </c>
      <c r="N18" s="184">
        <v>3.8999999999999999E-4</v>
      </c>
      <c r="O18" s="184">
        <f t="shared" si="4"/>
        <v>0.04</v>
      </c>
      <c r="P18" s="184">
        <v>3.4199999999999999E-3</v>
      </c>
      <c r="Q18" s="184">
        <f t="shared" si="5"/>
        <v>0.38</v>
      </c>
      <c r="R18" s="186" t="s">
        <v>187</v>
      </c>
      <c r="S18" s="186" t="s">
        <v>154</v>
      </c>
      <c r="T18" s="187" t="s">
        <v>155</v>
      </c>
      <c r="U18" s="161">
        <v>4.3999999999999997E-2</v>
      </c>
      <c r="V18" s="161">
        <f t="shared" si="6"/>
        <v>4.93</v>
      </c>
      <c r="W18" s="161"/>
      <c r="X18" s="161" t="s">
        <v>156</v>
      </c>
      <c r="Y18" s="161" t="s">
        <v>166</v>
      </c>
      <c r="Z18" s="150"/>
      <c r="AA18" s="150"/>
      <c r="AB18" s="150"/>
      <c r="AC18" s="150"/>
      <c r="AD18" s="150"/>
      <c r="AE18" s="150"/>
      <c r="AF18" s="150"/>
      <c r="AG18" s="150" t="s">
        <v>158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81">
        <v>9</v>
      </c>
      <c r="B19" s="182" t="s">
        <v>188</v>
      </c>
      <c r="C19" s="191" t="s">
        <v>189</v>
      </c>
      <c r="D19" s="183" t="s">
        <v>186</v>
      </c>
      <c r="E19" s="184">
        <v>86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0</v>
      </c>
      <c r="N19" s="184">
        <v>3.8999999999999999E-4</v>
      </c>
      <c r="O19" s="184">
        <f t="shared" si="4"/>
        <v>0.03</v>
      </c>
      <c r="P19" s="184">
        <v>8.2799999999999992E-3</v>
      </c>
      <c r="Q19" s="184">
        <f t="shared" si="5"/>
        <v>0.71</v>
      </c>
      <c r="R19" s="186" t="s">
        <v>187</v>
      </c>
      <c r="S19" s="186" t="s">
        <v>154</v>
      </c>
      <c r="T19" s="187" t="s">
        <v>155</v>
      </c>
      <c r="U19" s="161">
        <v>5.1999999999999998E-2</v>
      </c>
      <c r="V19" s="161">
        <f t="shared" si="6"/>
        <v>4.47</v>
      </c>
      <c r="W19" s="161"/>
      <c r="X19" s="161" t="s">
        <v>156</v>
      </c>
      <c r="Y19" s="161" t="s">
        <v>166</v>
      </c>
      <c r="Z19" s="150"/>
      <c r="AA19" s="150"/>
      <c r="AB19" s="150"/>
      <c r="AC19" s="150"/>
      <c r="AD19" s="150"/>
      <c r="AE19" s="150"/>
      <c r="AF19" s="150"/>
      <c r="AG19" s="150" t="s">
        <v>158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81">
        <v>10</v>
      </c>
      <c r="B20" s="182" t="s">
        <v>190</v>
      </c>
      <c r="C20" s="191" t="s">
        <v>191</v>
      </c>
      <c r="D20" s="183" t="s">
        <v>186</v>
      </c>
      <c r="E20" s="184">
        <v>16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0</v>
      </c>
      <c r="N20" s="184">
        <v>3.5E-4</v>
      </c>
      <c r="O20" s="184">
        <f t="shared" si="4"/>
        <v>0.01</v>
      </c>
      <c r="P20" s="184">
        <v>9.8099999999999993E-3</v>
      </c>
      <c r="Q20" s="184">
        <f t="shared" si="5"/>
        <v>0.16</v>
      </c>
      <c r="R20" s="186" t="s">
        <v>187</v>
      </c>
      <c r="S20" s="186" t="s">
        <v>154</v>
      </c>
      <c r="T20" s="187" t="s">
        <v>155</v>
      </c>
      <c r="U20" s="161">
        <v>5.6000000000000001E-2</v>
      </c>
      <c r="V20" s="161">
        <f t="shared" si="6"/>
        <v>0.9</v>
      </c>
      <c r="W20" s="161"/>
      <c r="X20" s="161" t="s">
        <v>156</v>
      </c>
      <c r="Y20" s="161" t="s">
        <v>166</v>
      </c>
      <c r="Z20" s="150"/>
      <c r="AA20" s="150"/>
      <c r="AB20" s="150"/>
      <c r="AC20" s="150"/>
      <c r="AD20" s="150"/>
      <c r="AE20" s="150"/>
      <c r="AF20" s="150"/>
      <c r="AG20" s="150" t="s">
        <v>158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1">
        <v>11</v>
      </c>
      <c r="B21" s="182" t="s">
        <v>192</v>
      </c>
      <c r="C21" s="191" t="s">
        <v>193</v>
      </c>
      <c r="D21" s="183" t="s">
        <v>186</v>
      </c>
      <c r="E21" s="184">
        <v>64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0</v>
      </c>
      <c r="N21" s="184">
        <v>5.5000000000000003E-4</v>
      </c>
      <c r="O21" s="184">
        <f t="shared" si="4"/>
        <v>0.04</v>
      </c>
      <c r="P21" s="184">
        <v>1.6480000000000002E-2</v>
      </c>
      <c r="Q21" s="184">
        <f t="shared" si="5"/>
        <v>1.05</v>
      </c>
      <c r="R21" s="186" t="s">
        <v>187</v>
      </c>
      <c r="S21" s="186" t="s">
        <v>154</v>
      </c>
      <c r="T21" s="187" t="s">
        <v>155</v>
      </c>
      <c r="U21" s="161">
        <v>6.8000000000000005E-2</v>
      </c>
      <c r="V21" s="161">
        <f t="shared" si="6"/>
        <v>4.3499999999999996</v>
      </c>
      <c r="W21" s="161"/>
      <c r="X21" s="161" t="s">
        <v>156</v>
      </c>
      <c r="Y21" s="161" t="s">
        <v>166</v>
      </c>
      <c r="Z21" s="150"/>
      <c r="AA21" s="150"/>
      <c r="AB21" s="150"/>
      <c r="AC21" s="150"/>
      <c r="AD21" s="150"/>
      <c r="AE21" s="150"/>
      <c r="AF21" s="150"/>
      <c r="AG21" s="150" t="s">
        <v>158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81">
        <v>12</v>
      </c>
      <c r="B22" s="182" t="s">
        <v>192</v>
      </c>
      <c r="C22" s="191" t="s">
        <v>193</v>
      </c>
      <c r="D22" s="183" t="s">
        <v>186</v>
      </c>
      <c r="E22" s="184">
        <v>37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4">
        <v>5.5000000000000003E-4</v>
      </c>
      <c r="O22" s="184">
        <f t="shared" si="4"/>
        <v>0.02</v>
      </c>
      <c r="P22" s="184">
        <v>1.6480000000000002E-2</v>
      </c>
      <c r="Q22" s="184">
        <f t="shared" si="5"/>
        <v>0.61</v>
      </c>
      <c r="R22" s="186" t="s">
        <v>187</v>
      </c>
      <c r="S22" s="186" t="s">
        <v>154</v>
      </c>
      <c r="T22" s="187" t="s">
        <v>194</v>
      </c>
      <c r="U22" s="161">
        <v>6.8000000000000005E-2</v>
      </c>
      <c r="V22" s="161">
        <f t="shared" si="6"/>
        <v>2.52</v>
      </c>
      <c r="W22" s="161"/>
      <c r="X22" s="161" t="s">
        <v>156</v>
      </c>
      <c r="Y22" s="161" t="s">
        <v>166</v>
      </c>
      <c r="Z22" s="150"/>
      <c r="AA22" s="150"/>
      <c r="AB22" s="150"/>
      <c r="AC22" s="150"/>
      <c r="AD22" s="150"/>
      <c r="AE22" s="150"/>
      <c r="AF22" s="150"/>
      <c r="AG22" s="150" t="s">
        <v>158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81">
        <v>13</v>
      </c>
      <c r="B23" s="182" t="s">
        <v>195</v>
      </c>
      <c r="C23" s="191" t="s">
        <v>196</v>
      </c>
      <c r="D23" s="183" t="s">
        <v>186</v>
      </c>
      <c r="E23" s="184">
        <v>20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0</v>
      </c>
      <c r="N23" s="184">
        <v>7.5000000000000002E-4</v>
      </c>
      <c r="O23" s="184">
        <f t="shared" si="4"/>
        <v>0.02</v>
      </c>
      <c r="P23" s="184">
        <v>3.5340000000000003E-2</v>
      </c>
      <c r="Q23" s="184">
        <f t="shared" si="5"/>
        <v>0.71</v>
      </c>
      <c r="R23" s="186" t="s">
        <v>187</v>
      </c>
      <c r="S23" s="186" t="s">
        <v>154</v>
      </c>
      <c r="T23" s="187" t="s">
        <v>155</v>
      </c>
      <c r="U23" s="161">
        <v>8.2000000000000003E-2</v>
      </c>
      <c r="V23" s="161">
        <f t="shared" si="6"/>
        <v>1.64</v>
      </c>
      <c r="W23" s="161"/>
      <c r="X23" s="161" t="s">
        <v>156</v>
      </c>
      <c r="Y23" s="161" t="s">
        <v>166</v>
      </c>
      <c r="Z23" s="150"/>
      <c r="AA23" s="150"/>
      <c r="AB23" s="150"/>
      <c r="AC23" s="150"/>
      <c r="AD23" s="150"/>
      <c r="AE23" s="150"/>
      <c r="AF23" s="150"/>
      <c r="AG23" s="150" t="s">
        <v>158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81">
        <v>14</v>
      </c>
      <c r="B24" s="182" t="s">
        <v>197</v>
      </c>
      <c r="C24" s="191" t="s">
        <v>198</v>
      </c>
      <c r="D24" s="183" t="s">
        <v>199</v>
      </c>
      <c r="E24" s="184">
        <v>1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0</v>
      </c>
      <c r="N24" s="184">
        <v>2.7000000000000001E-3</v>
      </c>
      <c r="O24" s="184">
        <f t="shared" si="4"/>
        <v>0</v>
      </c>
      <c r="P24" s="184">
        <v>1.78</v>
      </c>
      <c r="Q24" s="184">
        <f t="shared" si="5"/>
        <v>1.78</v>
      </c>
      <c r="R24" s="186" t="s">
        <v>200</v>
      </c>
      <c r="S24" s="186" t="s">
        <v>154</v>
      </c>
      <c r="T24" s="187" t="s">
        <v>194</v>
      </c>
      <c r="U24" s="161">
        <v>29.126999999999999</v>
      </c>
      <c r="V24" s="161">
        <f t="shared" si="6"/>
        <v>29.13</v>
      </c>
      <c r="W24" s="161"/>
      <c r="X24" s="161" t="s">
        <v>156</v>
      </c>
      <c r="Y24" s="161" t="s">
        <v>166</v>
      </c>
      <c r="Z24" s="150"/>
      <c r="AA24" s="150"/>
      <c r="AB24" s="150"/>
      <c r="AC24" s="150"/>
      <c r="AD24" s="150"/>
      <c r="AE24" s="150"/>
      <c r="AF24" s="150"/>
      <c r="AG24" s="150" t="s">
        <v>158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81">
        <v>15</v>
      </c>
      <c r="B25" s="182" t="s">
        <v>201</v>
      </c>
      <c r="C25" s="191" t="s">
        <v>202</v>
      </c>
      <c r="D25" s="183" t="s">
        <v>199</v>
      </c>
      <c r="E25" s="184">
        <v>2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6">
        <f t="shared" si="3"/>
        <v>0</v>
      </c>
      <c r="N25" s="184">
        <v>4.2300000000000003E-3</v>
      </c>
      <c r="O25" s="184">
        <f t="shared" si="4"/>
        <v>0.01</v>
      </c>
      <c r="P25" s="184">
        <v>2.37</v>
      </c>
      <c r="Q25" s="184">
        <f t="shared" si="5"/>
        <v>4.74</v>
      </c>
      <c r="R25" s="186" t="s">
        <v>200</v>
      </c>
      <c r="S25" s="186" t="s">
        <v>154</v>
      </c>
      <c r="T25" s="187" t="s">
        <v>155</v>
      </c>
      <c r="U25" s="161">
        <v>38.002000000000002</v>
      </c>
      <c r="V25" s="161">
        <f t="shared" si="6"/>
        <v>76</v>
      </c>
      <c r="W25" s="161"/>
      <c r="X25" s="161" t="s">
        <v>156</v>
      </c>
      <c r="Y25" s="161" t="s">
        <v>166</v>
      </c>
      <c r="Z25" s="150"/>
      <c r="AA25" s="150"/>
      <c r="AB25" s="150"/>
      <c r="AC25" s="150"/>
      <c r="AD25" s="150"/>
      <c r="AE25" s="150"/>
      <c r="AF25" s="150"/>
      <c r="AG25" s="150" t="s">
        <v>158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81">
        <v>16</v>
      </c>
      <c r="B26" s="182" t="s">
        <v>203</v>
      </c>
      <c r="C26" s="191" t="s">
        <v>204</v>
      </c>
      <c r="D26" s="183" t="s">
        <v>199</v>
      </c>
      <c r="E26" s="184">
        <v>3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6">
        <f t="shared" si="3"/>
        <v>0</v>
      </c>
      <c r="N26" s="184">
        <v>1.524E-2</v>
      </c>
      <c r="O26" s="184">
        <f t="shared" si="4"/>
        <v>0.05</v>
      </c>
      <c r="P26" s="184">
        <v>0</v>
      </c>
      <c r="Q26" s="184">
        <f t="shared" si="5"/>
        <v>0</v>
      </c>
      <c r="R26" s="186" t="s">
        <v>200</v>
      </c>
      <c r="S26" s="186" t="s">
        <v>154</v>
      </c>
      <c r="T26" s="187" t="s">
        <v>155</v>
      </c>
      <c r="U26" s="161">
        <v>28.132000000000001</v>
      </c>
      <c r="V26" s="161">
        <f t="shared" si="6"/>
        <v>84.4</v>
      </c>
      <c r="W26" s="161"/>
      <c r="X26" s="161" t="s">
        <v>156</v>
      </c>
      <c r="Y26" s="161" t="s">
        <v>166</v>
      </c>
      <c r="Z26" s="150"/>
      <c r="AA26" s="150"/>
      <c r="AB26" s="150"/>
      <c r="AC26" s="150"/>
      <c r="AD26" s="150"/>
      <c r="AE26" s="150"/>
      <c r="AF26" s="150"/>
      <c r="AG26" s="150" t="s">
        <v>158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81">
        <v>17</v>
      </c>
      <c r="B27" s="182" t="s">
        <v>205</v>
      </c>
      <c r="C27" s="191" t="s">
        <v>206</v>
      </c>
      <c r="D27" s="183" t="s">
        <v>186</v>
      </c>
      <c r="E27" s="184">
        <v>12</v>
      </c>
      <c r="F27" s="185"/>
      <c r="G27" s="186">
        <f t="shared" si="0"/>
        <v>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6">
        <f t="shared" si="3"/>
        <v>0</v>
      </c>
      <c r="N27" s="184">
        <v>0</v>
      </c>
      <c r="O27" s="184">
        <f t="shared" si="4"/>
        <v>0</v>
      </c>
      <c r="P27" s="184">
        <v>9.3579999999999997E-2</v>
      </c>
      <c r="Q27" s="184">
        <f t="shared" si="5"/>
        <v>1.1200000000000001</v>
      </c>
      <c r="R27" s="186" t="s">
        <v>200</v>
      </c>
      <c r="S27" s="186" t="s">
        <v>154</v>
      </c>
      <c r="T27" s="187" t="s">
        <v>155</v>
      </c>
      <c r="U27" s="161">
        <v>0.35</v>
      </c>
      <c r="V27" s="161">
        <f t="shared" si="6"/>
        <v>4.2</v>
      </c>
      <c r="W27" s="161"/>
      <c r="X27" s="161" t="s">
        <v>156</v>
      </c>
      <c r="Y27" s="161" t="s">
        <v>166</v>
      </c>
      <c r="Z27" s="150"/>
      <c r="AA27" s="150"/>
      <c r="AB27" s="150"/>
      <c r="AC27" s="150"/>
      <c r="AD27" s="150"/>
      <c r="AE27" s="150"/>
      <c r="AF27" s="150"/>
      <c r="AG27" s="150" t="s">
        <v>158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81">
        <v>18</v>
      </c>
      <c r="B28" s="182" t="s">
        <v>207</v>
      </c>
      <c r="C28" s="191" t="s">
        <v>208</v>
      </c>
      <c r="D28" s="183" t="s">
        <v>199</v>
      </c>
      <c r="E28" s="184">
        <v>4</v>
      </c>
      <c r="F28" s="185"/>
      <c r="G28" s="186">
        <f t="shared" si="0"/>
        <v>0</v>
      </c>
      <c r="H28" s="185"/>
      <c r="I28" s="186">
        <f t="shared" si="1"/>
        <v>0</v>
      </c>
      <c r="J28" s="185"/>
      <c r="K28" s="186">
        <f t="shared" si="2"/>
        <v>0</v>
      </c>
      <c r="L28" s="186">
        <v>21</v>
      </c>
      <c r="M28" s="186">
        <f t="shared" si="3"/>
        <v>0</v>
      </c>
      <c r="N28" s="184">
        <v>0</v>
      </c>
      <c r="O28" s="184">
        <f t="shared" si="4"/>
        <v>0</v>
      </c>
      <c r="P28" s="184">
        <v>0.51195999999999997</v>
      </c>
      <c r="Q28" s="184">
        <f t="shared" si="5"/>
        <v>2.0499999999999998</v>
      </c>
      <c r="R28" s="186" t="s">
        <v>200</v>
      </c>
      <c r="S28" s="186" t="s">
        <v>154</v>
      </c>
      <c r="T28" s="187" t="s">
        <v>155</v>
      </c>
      <c r="U28" s="161">
        <v>2.4780000000000002</v>
      </c>
      <c r="V28" s="161">
        <f t="shared" si="6"/>
        <v>9.91</v>
      </c>
      <c r="W28" s="161"/>
      <c r="X28" s="161" t="s">
        <v>156</v>
      </c>
      <c r="Y28" s="161" t="s">
        <v>166</v>
      </c>
      <c r="Z28" s="150"/>
      <c r="AA28" s="150"/>
      <c r="AB28" s="150"/>
      <c r="AC28" s="150"/>
      <c r="AD28" s="150"/>
      <c r="AE28" s="150"/>
      <c r="AF28" s="150"/>
      <c r="AG28" s="150" t="s">
        <v>158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81">
        <v>19</v>
      </c>
      <c r="B29" s="182" t="s">
        <v>209</v>
      </c>
      <c r="C29" s="191" t="s">
        <v>210</v>
      </c>
      <c r="D29" s="183" t="s">
        <v>199</v>
      </c>
      <c r="E29" s="184">
        <v>4</v>
      </c>
      <c r="F29" s="185"/>
      <c r="G29" s="186">
        <f t="shared" si="0"/>
        <v>0</v>
      </c>
      <c r="H29" s="185"/>
      <c r="I29" s="186">
        <f t="shared" si="1"/>
        <v>0</v>
      </c>
      <c r="J29" s="185"/>
      <c r="K29" s="186">
        <f t="shared" si="2"/>
        <v>0</v>
      </c>
      <c r="L29" s="186">
        <v>21</v>
      </c>
      <c r="M29" s="186">
        <f t="shared" si="3"/>
        <v>0</v>
      </c>
      <c r="N29" s="184">
        <v>6.1399999999999996E-3</v>
      </c>
      <c r="O29" s="184">
        <f t="shared" si="4"/>
        <v>0.02</v>
      </c>
      <c r="P29" s="184">
        <v>0</v>
      </c>
      <c r="Q29" s="184">
        <f t="shared" si="5"/>
        <v>0</v>
      </c>
      <c r="R29" s="186" t="s">
        <v>200</v>
      </c>
      <c r="S29" s="186" t="s">
        <v>154</v>
      </c>
      <c r="T29" s="187" t="s">
        <v>155</v>
      </c>
      <c r="U29" s="161">
        <v>3.54</v>
      </c>
      <c r="V29" s="161">
        <f t="shared" si="6"/>
        <v>14.16</v>
      </c>
      <c r="W29" s="161"/>
      <c r="X29" s="161" t="s">
        <v>156</v>
      </c>
      <c r="Y29" s="161" t="s">
        <v>166</v>
      </c>
      <c r="Z29" s="150"/>
      <c r="AA29" s="150"/>
      <c r="AB29" s="150"/>
      <c r="AC29" s="150"/>
      <c r="AD29" s="150"/>
      <c r="AE29" s="150"/>
      <c r="AF29" s="150"/>
      <c r="AG29" s="150" t="s">
        <v>158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81">
        <v>20</v>
      </c>
      <c r="B30" s="182" t="s">
        <v>211</v>
      </c>
      <c r="C30" s="191" t="s">
        <v>212</v>
      </c>
      <c r="D30" s="183" t="s">
        <v>199</v>
      </c>
      <c r="E30" s="184">
        <v>4</v>
      </c>
      <c r="F30" s="185"/>
      <c r="G30" s="186">
        <f t="shared" si="0"/>
        <v>0</v>
      </c>
      <c r="H30" s="185"/>
      <c r="I30" s="186">
        <f t="shared" si="1"/>
        <v>0</v>
      </c>
      <c r="J30" s="185"/>
      <c r="K30" s="186">
        <f t="shared" si="2"/>
        <v>0</v>
      </c>
      <c r="L30" s="186">
        <v>21</v>
      </c>
      <c r="M30" s="186">
        <f t="shared" si="3"/>
        <v>0</v>
      </c>
      <c r="N30" s="184">
        <v>0</v>
      </c>
      <c r="O30" s="184">
        <f t="shared" si="4"/>
        <v>0</v>
      </c>
      <c r="P30" s="184">
        <v>0</v>
      </c>
      <c r="Q30" s="184">
        <f t="shared" si="5"/>
        <v>0</v>
      </c>
      <c r="R30" s="186" t="s">
        <v>200</v>
      </c>
      <c r="S30" s="186" t="s">
        <v>154</v>
      </c>
      <c r="T30" s="187" t="s">
        <v>155</v>
      </c>
      <c r="U30" s="161">
        <v>1.46</v>
      </c>
      <c r="V30" s="161">
        <f t="shared" si="6"/>
        <v>5.84</v>
      </c>
      <c r="W30" s="161"/>
      <c r="X30" s="161" t="s">
        <v>156</v>
      </c>
      <c r="Y30" s="161" t="s">
        <v>166</v>
      </c>
      <c r="Z30" s="150"/>
      <c r="AA30" s="150"/>
      <c r="AB30" s="150"/>
      <c r="AC30" s="150"/>
      <c r="AD30" s="150"/>
      <c r="AE30" s="150"/>
      <c r="AF30" s="150"/>
      <c r="AG30" s="150" t="s">
        <v>158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81">
        <v>21</v>
      </c>
      <c r="B31" s="182" t="s">
        <v>213</v>
      </c>
      <c r="C31" s="191" t="s">
        <v>214</v>
      </c>
      <c r="D31" s="183" t="s">
        <v>199</v>
      </c>
      <c r="E31" s="184">
        <v>5</v>
      </c>
      <c r="F31" s="185"/>
      <c r="G31" s="186">
        <f t="shared" si="0"/>
        <v>0</v>
      </c>
      <c r="H31" s="185"/>
      <c r="I31" s="186">
        <f t="shared" si="1"/>
        <v>0</v>
      </c>
      <c r="J31" s="185"/>
      <c r="K31" s="186">
        <f t="shared" si="2"/>
        <v>0</v>
      </c>
      <c r="L31" s="186">
        <v>21</v>
      </c>
      <c r="M31" s="186">
        <f t="shared" si="3"/>
        <v>0</v>
      </c>
      <c r="N31" s="184">
        <v>6.9999999999999994E-5</v>
      </c>
      <c r="O31" s="184">
        <f t="shared" si="4"/>
        <v>0</v>
      </c>
      <c r="P31" s="184">
        <v>2.1000000000000001E-2</v>
      </c>
      <c r="Q31" s="184">
        <f t="shared" si="5"/>
        <v>0.11</v>
      </c>
      <c r="R31" s="186" t="s">
        <v>200</v>
      </c>
      <c r="S31" s="186" t="s">
        <v>154</v>
      </c>
      <c r="T31" s="187" t="s">
        <v>155</v>
      </c>
      <c r="U31" s="161">
        <v>0.43</v>
      </c>
      <c r="V31" s="161">
        <f t="shared" si="6"/>
        <v>2.15</v>
      </c>
      <c r="W31" s="161"/>
      <c r="X31" s="161" t="s">
        <v>156</v>
      </c>
      <c r="Y31" s="161" t="s">
        <v>166</v>
      </c>
      <c r="Z31" s="150"/>
      <c r="AA31" s="150"/>
      <c r="AB31" s="150"/>
      <c r="AC31" s="150"/>
      <c r="AD31" s="150"/>
      <c r="AE31" s="150"/>
      <c r="AF31" s="150"/>
      <c r="AG31" s="150" t="s">
        <v>158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81">
        <v>22</v>
      </c>
      <c r="B32" s="182" t="s">
        <v>215</v>
      </c>
      <c r="C32" s="191" t="s">
        <v>216</v>
      </c>
      <c r="D32" s="183" t="s">
        <v>186</v>
      </c>
      <c r="E32" s="184">
        <v>108</v>
      </c>
      <c r="F32" s="185"/>
      <c r="G32" s="186">
        <f t="shared" si="0"/>
        <v>0</v>
      </c>
      <c r="H32" s="185"/>
      <c r="I32" s="186">
        <f t="shared" si="1"/>
        <v>0</v>
      </c>
      <c r="J32" s="185"/>
      <c r="K32" s="186">
        <f t="shared" si="2"/>
        <v>0</v>
      </c>
      <c r="L32" s="186">
        <v>21</v>
      </c>
      <c r="M32" s="186">
        <f t="shared" si="3"/>
        <v>0</v>
      </c>
      <c r="N32" s="184">
        <v>0</v>
      </c>
      <c r="O32" s="184">
        <f t="shared" si="4"/>
        <v>0</v>
      </c>
      <c r="P32" s="184">
        <v>1.5E-3</v>
      </c>
      <c r="Q32" s="184">
        <f t="shared" si="5"/>
        <v>0.16</v>
      </c>
      <c r="R32" s="186" t="s">
        <v>200</v>
      </c>
      <c r="S32" s="186" t="s">
        <v>154</v>
      </c>
      <c r="T32" s="187" t="s">
        <v>155</v>
      </c>
      <c r="U32" s="161">
        <v>8.1000000000000003E-2</v>
      </c>
      <c r="V32" s="161">
        <f t="shared" si="6"/>
        <v>8.75</v>
      </c>
      <c r="W32" s="161"/>
      <c r="X32" s="161" t="s">
        <v>156</v>
      </c>
      <c r="Y32" s="161" t="s">
        <v>166</v>
      </c>
      <c r="Z32" s="150"/>
      <c r="AA32" s="150"/>
      <c r="AB32" s="150"/>
      <c r="AC32" s="150"/>
      <c r="AD32" s="150"/>
      <c r="AE32" s="150"/>
      <c r="AF32" s="150"/>
      <c r="AG32" s="150" t="s">
        <v>158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81">
        <v>23</v>
      </c>
      <c r="B33" s="182" t="s">
        <v>217</v>
      </c>
      <c r="C33" s="191" t="s">
        <v>218</v>
      </c>
      <c r="D33" s="183" t="s">
        <v>186</v>
      </c>
      <c r="E33" s="184">
        <v>116</v>
      </c>
      <c r="F33" s="185"/>
      <c r="G33" s="186">
        <f t="shared" si="0"/>
        <v>0</v>
      </c>
      <c r="H33" s="185"/>
      <c r="I33" s="186">
        <f t="shared" si="1"/>
        <v>0</v>
      </c>
      <c r="J33" s="185"/>
      <c r="K33" s="186">
        <f t="shared" si="2"/>
        <v>0</v>
      </c>
      <c r="L33" s="186">
        <v>21</v>
      </c>
      <c r="M33" s="186">
        <f t="shared" si="3"/>
        <v>0</v>
      </c>
      <c r="N33" s="184">
        <v>0</v>
      </c>
      <c r="O33" s="184">
        <f t="shared" si="4"/>
        <v>0</v>
      </c>
      <c r="P33" s="184">
        <v>3.5999999999999999E-3</v>
      </c>
      <c r="Q33" s="184">
        <f t="shared" si="5"/>
        <v>0.42</v>
      </c>
      <c r="R33" s="186" t="s">
        <v>200</v>
      </c>
      <c r="S33" s="186" t="s">
        <v>154</v>
      </c>
      <c r="T33" s="187" t="s">
        <v>155</v>
      </c>
      <c r="U33" s="161">
        <v>0.11700000000000001</v>
      </c>
      <c r="V33" s="161">
        <f t="shared" si="6"/>
        <v>13.57</v>
      </c>
      <c r="W33" s="161"/>
      <c r="X33" s="161" t="s">
        <v>156</v>
      </c>
      <c r="Y33" s="161" t="s">
        <v>166</v>
      </c>
      <c r="Z33" s="150"/>
      <c r="AA33" s="150"/>
      <c r="AB33" s="150"/>
      <c r="AC33" s="150"/>
      <c r="AD33" s="150"/>
      <c r="AE33" s="150"/>
      <c r="AF33" s="150"/>
      <c r="AG33" s="150" t="s">
        <v>158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1">
        <v>24</v>
      </c>
      <c r="B34" s="182" t="s">
        <v>219</v>
      </c>
      <c r="C34" s="191" t="s">
        <v>220</v>
      </c>
      <c r="D34" s="183" t="s">
        <v>199</v>
      </c>
      <c r="E34" s="184">
        <v>17</v>
      </c>
      <c r="F34" s="185"/>
      <c r="G34" s="186">
        <f t="shared" si="0"/>
        <v>0</v>
      </c>
      <c r="H34" s="185"/>
      <c r="I34" s="186">
        <f t="shared" si="1"/>
        <v>0</v>
      </c>
      <c r="J34" s="185"/>
      <c r="K34" s="186">
        <f t="shared" si="2"/>
        <v>0</v>
      </c>
      <c r="L34" s="186">
        <v>21</v>
      </c>
      <c r="M34" s="186">
        <f t="shared" si="3"/>
        <v>0</v>
      </c>
      <c r="N34" s="184">
        <v>2.0000000000000002E-5</v>
      </c>
      <c r="O34" s="184">
        <f t="shared" si="4"/>
        <v>0</v>
      </c>
      <c r="P34" s="184">
        <v>1.4E-2</v>
      </c>
      <c r="Q34" s="184">
        <f t="shared" si="5"/>
        <v>0.24</v>
      </c>
      <c r="R34" s="186" t="s">
        <v>200</v>
      </c>
      <c r="S34" s="186" t="s">
        <v>154</v>
      </c>
      <c r="T34" s="187" t="s">
        <v>155</v>
      </c>
      <c r="U34" s="161">
        <v>0.52</v>
      </c>
      <c r="V34" s="161">
        <f t="shared" si="6"/>
        <v>8.84</v>
      </c>
      <c r="W34" s="161"/>
      <c r="X34" s="161" t="s">
        <v>156</v>
      </c>
      <c r="Y34" s="161" t="s">
        <v>166</v>
      </c>
      <c r="Z34" s="150"/>
      <c r="AA34" s="150"/>
      <c r="AB34" s="150"/>
      <c r="AC34" s="150"/>
      <c r="AD34" s="150"/>
      <c r="AE34" s="150"/>
      <c r="AF34" s="150"/>
      <c r="AG34" s="150" t="s">
        <v>158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1">
        <v>25</v>
      </c>
      <c r="B35" s="182" t="s">
        <v>221</v>
      </c>
      <c r="C35" s="191" t="s">
        <v>222</v>
      </c>
      <c r="D35" s="183" t="s">
        <v>199</v>
      </c>
      <c r="E35" s="184">
        <v>40</v>
      </c>
      <c r="F35" s="185"/>
      <c r="G35" s="186">
        <f t="shared" si="0"/>
        <v>0</v>
      </c>
      <c r="H35" s="185"/>
      <c r="I35" s="186">
        <f t="shared" si="1"/>
        <v>0</v>
      </c>
      <c r="J35" s="185"/>
      <c r="K35" s="186">
        <f t="shared" si="2"/>
        <v>0</v>
      </c>
      <c r="L35" s="186">
        <v>21</v>
      </c>
      <c r="M35" s="186">
        <f t="shared" si="3"/>
        <v>0</v>
      </c>
      <c r="N35" s="184">
        <v>2.0000000000000002E-5</v>
      </c>
      <c r="O35" s="184">
        <f t="shared" si="4"/>
        <v>0</v>
      </c>
      <c r="P35" s="184">
        <v>3.9E-2</v>
      </c>
      <c r="Q35" s="184">
        <f t="shared" si="5"/>
        <v>1.56</v>
      </c>
      <c r="R35" s="186" t="s">
        <v>200</v>
      </c>
      <c r="S35" s="186" t="s">
        <v>154</v>
      </c>
      <c r="T35" s="187" t="s">
        <v>155</v>
      </c>
      <c r="U35" s="161">
        <v>0.70699999999999996</v>
      </c>
      <c r="V35" s="161">
        <f t="shared" si="6"/>
        <v>28.28</v>
      </c>
      <c r="W35" s="161"/>
      <c r="X35" s="161" t="s">
        <v>156</v>
      </c>
      <c r="Y35" s="161" t="s">
        <v>166</v>
      </c>
      <c r="Z35" s="150"/>
      <c r="AA35" s="150"/>
      <c r="AB35" s="150"/>
      <c r="AC35" s="150"/>
      <c r="AD35" s="150"/>
      <c r="AE35" s="150"/>
      <c r="AF35" s="150"/>
      <c r="AG35" s="150" t="s">
        <v>158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1">
        <v>26</v>
      </c>
      <c r="B36" s="182" t="s">
        <v>223</v>
      </c>
      <c r="C36" s="191" t="s">
        <v>224</v>
      </c>
      <c r="D36" s="183" t="s">
        <v>199</v>
      </c>
      <c r="E36" s="184">
        <v>3</v>
      </c>
      <c r="F36" s="185"/>
      <c r="G36" s="186">
        <f t="shared" si="0"/>
        <v>0</v>
      </c>
      <c r="H36" s="185"/>
      <c r="I36" s="186">
        <f t="shared" si="1"/>
        <v>0</v>
      </c>
      <c r="J36" s="185"/>
      <c r="K36" s="186">
        <f t="shared" si="2"/>
        <v>0</v>
      </c>
      <c r="L36" s="186">
        <v>21</v>
      </c>
      <c r="M36" s="186">
        <f t="shared" si="3"/>
        <v>0</v>
      </c>
      <c r="N36" s="184">
        <v>1.2999999999999999E-4</v>
      </c>
      <c r="O36" s="184">
        <f t="shared" si="4"/>
        <v>0</v>
      </c>
      <c r="P36" s="184">
        <v>1.1000000000000001E-3</v>
      </c>
      <c r="Q36" s="184">
        <f t="shared" si="5"/>
        <v>0</v>
      </c>
      <c r="R36" s="186" t="s">
        <v>200</v>
      </c>
      <c r="S36" s="186" t="s">
        <v>154</v>
      </c>
      <c r="T36" s="187" t="s">
        <v>155</v>
      </c>
      <c r="U36" s="161">
        <v>0.22900000000000001</v>
      </c>
      <c r="V36" s="161">
        <f t="shared" si="6"/>
        <v>0.69</v>
      </c>
      <c r="W36" s="161"/>
      <c r="X36" s="161" t="s">
        <v>156</v>
      </c>
      <c r="Y36" s="161" t="s">
        <v>166</v>
      </c>
      <c r="Z36" s="150"/>
      <c r="AA36" s="150"/>
      <c r="AB36" s="150"/>
      <c r="AC36" s="150"/>
      <c r="AD36" s="150"/>
      <c r="AE36" s="150"/>
      <c r="AF36" s="150"/>
      <c r="AG36" s="150" t="s">
        <v>158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81">
        <v>27</v>
      </c>
      <c r="B37" s="182" t="s">
        <v>225</v>
      </c>
      <c r="C37" s="191" t="s">
        <v>226</v>
      </c>
      <c r="D37" s="183" t="s">
        <v>199</v>
      </c>
      <c r="E37" s="184">
        <v>6</v>
      </c>
      <c r="F37" s="185"/>
      <c r="G37" s="186">
        <f t="shared" si="0"/>
        <v>0</v>
      </c>
      <c r="H37" s="185"/>
      <c r="I37" s="186">
        <f t="shared" si="1"/>
        <v>0</v>
      </c>
      <c r="J37" s="185"/>
      <c r="K37" s="186">
        <f t="shared" si="2"/>
        <v>0</v>
      </c>
      <c r="L37" s="186">
        <v>21</v>
      </c>
      <c r="M37" s="186">
        <f t="shared" si="3"/>
        <v>0</v>
      </c>
      <c r="N37" s="184">
        <v>2.1000000000000001E-4</v>
      </c>
      <c r="O37" s="184">
        <f t="shared" si="4"/>
        <v>0</v>
      </c>
      <c r="P37" s="184">
        <v>3.5000000000000001E-3</v>
      </c>
      <c r="Q37" s="184">
        <f t="shared" si="5"/>
        <v>0.02</v>
      </c>
      <c r="R37" s="186" t="s">
        <v>200</v>
      </c>
      <c r="S37" s="186" t="s">
        <v>154</v>
      </c>
      <c r="T37" s="187" t="s">
        <v>155</v>
      </c>
      <c r="U37" s="161">
        <v>0.374</v>
      </c>
      <c r="V37" s="161">
        <f t="shared" si="6"/>
        <v>2.2400000000000002</v>
      </c>
      <c r="W37" s="161"/>
      <c r="X37" s="161" t="s">
        <v>156</v>
      </c>
      <c r="Y37" s="161" t="s">
        <v>166</v>
      </c>
      <c r="Z37" s="150"/>
      <c r="AA37" s="150"/>
      <c r="AB37" s="150"/>
      <c r="AC37" s="150"/>
      <c r="AD37" s="150"/>
      <c r="AE37" s="150"/>
      <c r="AF37" s="150"/>
      <c r="AG37" s="150" t="s">
        <v>158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81">
        <v>28</v>
      </c>
      <c r="B38" s="182" t="s">
        <v>227</v>
      </c>
      <c r="C38" s="191" t="s">
        <v>228</v>
      </c>
      <c r="D38" s="183" t="s">
        <v>229</v>
      </c>
      <c r="E38" s="184">
        <v>48</v>
      </c>
      <c r="F38" s="185"/>
      <c r="G38" s="186">
        <f t="shared" si="0"/>
        <v>0</v>
      </c>
      <c r="H38" s="185"/>
      <c r="I38" s="186">
        <f t="shared" si="1"/>
        <v>0</v>
      </c>
      <c r="J38" s="185"/>
      <c r="K38" s="186">
        <f t="shared" si="2"/>
        <v>0</v>
      </c>
      <c r="L38" s="186">
        <v>21</v>
      </c>
      <c r="M38" s="186">
        <f t="shared" si="3"/>
        <v>0</v>
      </c>
      <c r="N38" s="184">
        <v>0</v>
      </c>
      <c r="O38" s="184">
        <f t="shared" si="4"/>
        <v>0</v>
      </c>
      <c r="P38" s="184">
        <v>0</v>
      </c>
      <c r="Q38" s="184">
        <f t="shared" si="5"/>
        <v>0</v>
      </c>
      <c r="R38" s="186"/>
      <c r="S38" s="186" t="s">
        <v>164</v>
      </c>
      <c r="T38" s="187" t="s">
        <v>165</v>
      </c>
      <c r="U38" s="161">
        <v>1.0001</v>
      </c>
      <c r="V38" s="161">
        <f t="shared" si="6"/>
        <v>48</v>
      </c>
      <c r="W38" s="161"/>
      <c r="X38" s="161" t="s">
        <v>156</v>
      </c>
      <c r="Y38" s="161" t="s">
        <v>166</v>
      </c>
      <c r="Z38" s="150"/>
      <c r="AA38" s="150"/>
      <c r="AB38" s="150"/>
      <c r="AC38" s="150"/>
      <c r="AD38" s="150"/>
      <c r="AE38" s="150"/>
      <c r="AF38" s="150"/>
      <c r="AG38" s="150" t="s">
        <v>158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1">
        <v>29</v>
      </c>
      <c r="B39" s="182" t="s">
        <v>230</v>
      </c>
      <c r="C39" s="191" t="s">
        <v>231</v>
      </c>
      <c r="D39" s="183" t="s">
        <v>199</v>
      </c>
      <c r="E39" s="184">
        <v>2</v>
      </c>
      <c r="F39" s="185"/>
      <c r="G39" s="186">
        <f t="shared" si="0"/>
        <v>0</v>
      </c>
      <c r="H39" s="185"/>
      <c r="I39" s="186">
        <f t="shared" si="1"/>
        <v>0</v>
      </c>
      <c r="J39" s="185"/>
      <c r="K39" s="186">
        <f t="shared" si="2"/>
        <v>0</v>
      </c>
      <c r="L39" s="186">
        <v>21</v>
      </c>
      <c r="M39" s="186">
        <f t="shared" si="3"/>
        <v>0</v>
      </c>
      <c r="N39" s="184">
        <v>0</v>
      </c>
      <c r="O39" s="184">
        <f t="shared" si="4"/>
        <v>0</v>
      </c>
      <c r="P39" s="184">
        <v>0</v>
      </c>
      <c r="Q39" s="184">
        <f t="shared" si="5"/>
        <v>0</v>
      </c>
      <c r="R39" s="186"/>
      <c r="S39" s="186" t="s">
        <v>164</v>
      </c>
      <c r="T39" s="187" t="s">
        <v>165</v>
      </c>
      <c r="U39" s="161">
        <v>0</v>
      </c>
      <c r="V39" s="161">
        <f t="shared" si="6"/>
        <v>0</v>
      </c>
      <c r="W39" s="161"/>
      <c r="X39" s="161" t="s">
        <v>156</v>
      </c>
      <c r="Y39" s="161" t="s">
        <v>166</v>
      </c>
      <c r="Z39" s="150"/>
      <c r="AA39" s="150"/>
      <c r="AB39" s="150"/>
      <c r="AC39" s="150"/>
      <c r="AD39" s="150"/>
      <c r="AE39" s="150"/>
      <c r="AF39" s="150"/>
      <c r="AG39" s="150" t="s">
        <v>158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81">
        <v>30</v>
      </c>
      <c r="B40" s="182" t="s">
        <v>232</v>
      </c>
      <c r="C40" s="191" t="s">
        <v>233</v>
      </c>
      <c r="D40" s="183" t="s">
        <v>234</v>
      </c>
      <c r="E40" s="184">
        <v>3</v>
      </c>
      <c r="F40" s="185"/>
      <c r="G40" s="186">
        <f t="shared" si="0"/>
        <v>0</v>
      </c>
      <c r="H40" s="185"/>
      <c r="I40" s="186">
        <f t="shared" si="1"/>
        <v>0</v>
      </c>
      <c r="J40" s="185"/>
      <c r="K40" s="186">
        <f t="shared" si="2"/>
        <v>0</v>
      </c>
      <c r="L40" s="186">
        <v>21</v>
      </c>
      <c r="M40" s="186">
        <f t="shared" si="3"/>
        <v>0</v>
      </c>
      <c r="N40" s="184">
        <v>0</v>
      </c>
      <c r="O40" s="184">
        <f t="shared" si="4"/>
        <v>0</v>
      </c>
      <c r="P40" s="184">
        <v>0</v>
      </c>
      <c r="Q40" s="184">
        <f t="shared" si="5"/>
        <v>0</v>
      </c>
      <c r="R40" s="186"/>
      <c r="S40" s="186" t="s">
        <v>164</v>
      </c>
      <c r="T40" s="187" t="s">
        <v>165</v>
      </c>
      <c r="U40" s="161">
        <v>1.88</v>
      </c>
      <c r="V40" s="161">
        <f t="shared" si="6"/>
        <v>5.64</v>
      </c>
      <c r="W40" s="161"/>
      <c r="X40" s="161" t="s">
        <v>156</v>
      </c>
      <c r="Y40" s="161" t="s">
        <v>166</v>
      </c>
      <c r="Z40" s="150"/>
      <c r="AA40" s="150"/>
      <c r="AB40" s="150"/>
      <c r="AC40" s="150"/>
      <c r="AD40" s="150"/>
      <c r="AE40" s="150"/>
      <c r="AF40" s="150"/>
      <c r="AG40" s="150" t="s">
        <v>158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81">
        <v>31</v>
      </c>
      <c r="B41" s="182" t="s">
        <v>235</v>
      </c>
      <c r="C41" s="191" t="s">
        <v>236</v>
      </c>
      <c r="D41" s="183" t="s">
        <v>237</v>
      </c>
      <c r="E41" s="184">
        <v>24</v>
      </c>
      <c r="F41" s="185"/>
      <c r="G41" s="186">
        <f t="shared" si="0"/>
        <v>0</v>
      </c>
      <c r="H41" s="185"/>
      <c r="I41" s="186">
        <f t="shared" si="1"/>
        <v>0</v>
      </c>
      <c r="J41" s="185"/>
      <c r="K41" s="186">
        <f t="shared" si="2"/>
        <v>0</v>
      </c>
      <c r="L41" s="186">
        <v>21</v>
      </c>
      <c r="M41" s="186">
        <f t="shared" si="3"/>
        <v>0</v>
      </c>
      <c r="N41" s="184">
        <v>0</v>
      </c>
      <c r="O41" s="184">
        <f t="shared" si="4"/>
        <v>0</v>
      </c>
      <c r="P41" s="184">
        <v>0.125</v>
      </c>
      <c r="Q41" s="184">
        <f t="shared" si="5"/>
        <v>3</v>
      </c>
      <c r="R41" s="186"/>
      <c r="S41" s="186" t="s">
        <v>164</v>
      </c>
      <c r="T41" s="187" t="s">
        <v>165</v>
      </c>
      <c r="U41" s="161">
        <v>0</v>
      </c>
      <c r="V41" s="161">
        <f t="shared" si="6"/>
        <v>0</v>
      </c>
      <c r="W41" s="161"/>
      <c r="X41" s="161" t="s">
        <v>156</v>
      </c>
      <c r="Y41" s="161" t="s">
        <v>166</v>
      </c>
      <c r="Z41" s="150"/>
      <c r="AA41" s="150"/>
      <c r="AB41" s="150"/>
      <c r="AC41" s="150"/>
      <c r="AD41" s="150"/>
      <c r="AE41" s="150"/>
      <c r="AF41" s="150"/>
      <c r="AG41" s="150" t="s">
        <v>158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148</v>
      </c>
      <c r="B42" s="168" t="s">
        <v>83</v>
      </c>
      <c r="C42" s="190" t="s">
        <v>84</v>
      </c>
      <c r="D42" s="169"/>
      <c r="E42" s="170"/>
      <c r="F42" s="171"/>
      <c r="G42" s="171">
        <f>SUMIF(AG43:AG50,"&lt;&gt;NOR",G43:G50)</f>
        <v>0</v>
      </c>
      <c r="H42" s="171"/>
      <c r="I42" s="171">
        <f>SUM(I43:I50)</f>
        <v>0</v>
      </c>
      <c r="J42" s="171"/>
      <c r="K42" s="171">
        <f>SUM(K43:K50)</f>
        <v>0</v>
      </c>
      <c r="L42" s="171"/>
      <c r="M42" s="171">
        <f>SUM(M43:M50)</f>
        <v>0</v>
      </c>
      <c r="N42" s="170"/>
      <c r="O42" s="170">
        <f>SUM(O43:O50)</f>
        <v>0.35000000000000003</v>
      </c>
      <c r="P42" s="170"/>
      <c r="Q42" s="170">
        <f>SUM(Q43:Q50)</f>
        <v>0</v>
      </c>
      <c r="R42" s="171"/>
      <c r="S42" s="171"/>
      <c r="T42" s="172"/>
      <c r="U42" s="166"/>
      <c r="V42" s="166">
        <f>SUM(V43:V50)</f>
        <v>55.050000000000004</v>
      </c>
      <c r="W42" s="166"/>
      <c r="X42" s="166"/>
      <c r="Y42" s="166"/>
      <c r="AG42" t="s">
        <v>149</v>
      </c>
    </row>
    <row r="43" spans="1:60" ht="22.5" outlineLevel="1" x14ac:dyDescent="0.2">
      <c r="A43" s="181">
        <v>32</v>
      </c>
      <c r="B43" s="182" t="s">
        <v>238</v>
      </c>
      <c r="C43" s="191" t="s">
        <v>239</v>
      </c>
      <c r="D43" s="183" t="s">
        <v>152</v>
      </c>
      <c r="E43" s="184">
        <v>6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1.6000000000000001E-3</v>
      </c>
      <c r="O43" s="184">
        <f>ROUND(E43*N43,2)</f>
        <v>0.01</v>
      </c>
      <c r="P43" s="184">
        <v>0</v>
      </c>
      <c r="Q43" s="184">
        <f>ROUND(E43*P43,2)</f>
        <v>0</v>
      </c>
      <c r="R43" s="186" t="s">
        <v>173</v>
      </c>
      <c r="S43" s="186" t="s">
        <v>154</v>
      </c>
      <c r="T43" s="187" t="s">
        <v>155</v>
      </c>
      <c r="U43" s="161">
        <v>0.05</v>
      </c>
      <c r="V43" s="161">
        <f>ROUND(E43*U43,2)</f>
        <v>0.3</v>
      </c>
      <c r="W43" s="161"/>
      <c r="X43" s="161" t="s">
        <v>156</v>
      </c>
      <c r="Y43" s="161" t="s">
        <v>166</v>
      </c>
      <c r="Z43" s="150"/>
      <c r="AA43" s="150"/>
      <c r="AB43" s="150"/>
      <c r="AC43" s="150"/>
      <c r="AD43" s="150"/>
      <c r="AE43" s="150"/>
      <c r="AF43" s="150"/>
      <c r="AG43" s="150" t="s">
        <v>158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33</v>
      </c>
      <c r="B44" s="175" t="s">
        <v>240</v>
      </c>
      <c r="C44" s="192" t="s">
        <v>241</v>
      </c>
      <c r="D44" s="176" t="s">
        <v>152</v>
      </c>
      <c r="E44" s="177">
        <v>6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4.7300000000000002E-2</v>
      </c>
      <c r="O44" s="177">
        <f>ROUND(E44*N44,2)</f>
        <v>0.28000000000000003</v>
      </c>
      <c r="P44" s="177">
        <v>0</v>
      </c>
      <c r="Q44" s="177">
        <f>ROUND(E44*P44,2)</f>
        <v>0</v>
      </c>
      <c r="R44" s="179" t="s">
        <v>242</v>
      </c>
      <c r="S44" s="179" t="s">
        <v>154</v>
      </c>
      <c r="T44" s="180" t="s">
        <v>155</v>
      </c>
      <c r="U44" s="161">
        <v>0.32850000000000001</v>
      </c>
      <c r="V44" s="161">
        <f>ROUND(E44*U44,2)</f>
        <v>1.97</v>
      </c>
      <c r="W44" s="161"/>
      <c r="X44" s="161" t="s">
        <v>156</v>
      </c>
      <c r="Y44" s="161" t="s">
        <v>166</v>
      </c>
      <c r="Z44" s="150"/>
      <c r="AA44" s="150"/>
      <c r="AB44" s="150"/>
      <c r="AC44" s="150"/>
      <c r="AD44" s="150"/>
      <c r="AE44" s="150"/>
      <c r="AF44" s="150"/>
      <c r="AG44" s="150" t="s">
        <v>158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261" t="s">
        <v>243</v>
      </c>
      <c r="D45" s="262"/>
      <c r="E45" s="262"/>
      <c r="F45" s="262"/>
      <c r="G45" s="262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81">
        <v>34</v>
      </c>
      <c r="B46" s="182" t="s">
        <v>244</v>
      </c>
      <c r="C46" s="191" t="s">
        <v>245</v>
      </c>
      <c r="D46" s="183" t="s">
        <v>152</v>
      </c>
      <c r="E46" s="184">
        <v>129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1E-4</v>
      </c>
      <c r="O46" s="184">
        <f>ROUND(E46*N46,2)</f>
        <v>0.01</v>
      </c>
      <c r="P46" s="184">
        <v>0</v>
      </c>
      <c r="Q46" s="184">
        <f>ROUND(E46*P46,2)</f>
        <v>0</v>
      </c>
      <c r="R46" s="186" t="s">
        <v>246</v>
      </c>
      <c r="S46" s="186" t="s">
        <v>174</v>
      </c>
      <c r="T46" s="187" t="s">
        <v>155</v>
      </c>
      <c r="U46" s="161">
        <v>0.01</v>
      </c>
      <c r="V46" s="161">
        <f>ROUND(E46*U46,2)</f>
        <v>1.29</v>
      </c>
      <c r="W46" s="161"/>
      <c r="X46" s="161" t="s">
        <v>156</v>
      </c>
      <c r="Y46" s="161" t="s">
        <v>157</v>
      </c>
      <c r="Z46" s="150"/>
      <c r="AA46" s="150"/>
      <c r="AB46" s="150"/>
      <c r="AC46" s="150"/>
      <c r="AD46" s="150"/>
      <c r="AE46" s="150"/>
      <c r="AF46" s="150"/>
      <c r="AG46" s="150" t="s">
        <v>158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81">
        <v>35</v>
      </c>
      <c r="B47" s="182" t="s">
        <v>247</v>
      </c>
      <c r="C47" s="191" t="s">
        <v>248</v>
      </c>
      <c r="D47" s="183" t="s">
        <v>152</v>
      </c>
      <c r="E47" s="184">
        <v>129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4.0000000000000002E-4</v>
      </c>
      <c r="O47" s="184">
        <f>ROUND(E47*N47,2)</f>
        <v>0.05</v>
      </c>
      <c r="P47" s="184">
        <v>0</v>
      </c>
      <c r="Q47" s="184">
        <f>ROUND(E47*P47,2)</f>
        <v>0</v>
      </c>
      <c r="R47" s="186" t="s">
        <v>249</v>
      </c>
      <c r="S47" s="186" t="s">
        <v>154</v>
      </c>
      <c r="T47" s="187" t="s">
        <v>155</v>
      </c>
      <c r="U47" s="161">
        <v>0.315</v>
      </c>
      <c r="V47" s="161">
        <f>ROUND(E47*U47,2)</f>
        <v>40.64</v>
      </c>
      <c r="W47" s="161"/>
      <c r="X47" s="161" t="s">
        <v>156</v>
      </c>
      <c r="Y47" s="161" t="s">
        <v>157</v>
      </c>
      <c r="Z47" s="150"/>
      <c r="AA47" s="150"/>
      <c r="AB47" s="150"/>
      <c r="AC47" s="150"/>
      <c r="AD47" s="150"/>
      <c r="AE47" s="150"/>
      <c r="AF47" s="150"/>
      <c r="AG47" s="150" t="s">
        <v>158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81">
        <v>36</v>
      </c>
      <c r="B48" s="182" t="s">
        <v>250</v>
      </c>
      <c r="C48" s="191" t="s">
        <v>251</v>
      </c>
      <c r="D48" s="183" t="s">
        <v>252</v>
      </c>
      <c r="E48" s="184">
        <v>1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154</v>
      </c>
      <c r="T48" s="187" t="s">
        <v>155</v>
      </c>
      <c r="U48" s="161">
        <v>9.6</v>
      </c>
      <c r="V48" s="161">
        <f>ROUND(E48*U48,2)</f>
        <v>9.6</v>
      </c>
      <c r="W48" s="161"/>
      <c r="X48" s="161" t="s">
        <v>156</v>
      </c>
      <c r="Y48" s="161" t="s">
        <v>166</v>
      </c>
      <c r="Z48" s="150"/>
      <c r="AA48" s="150"/>
      <c r="AB48" s="150"/>
      <c r="AC48" s="150"/>
      <c r="AD48" s="150"/>
      <c r="AE48" s="150"/>
      <c r="AF48" s="150"/>
      <c r="AG48" s="150" t="s">
        <v>158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74">
        <v>37</v>
      </c>
      <c r="B49" s="175" t="s">
        <v>253</v>
      </c>
      <c r="C49" s="192" t="s">
        <v>254</v>
      </c>
      <c r="D49" s="176" t="s">
        <v>255</v>
      </c>
      <c r="E49" s="177">
        <v>0.59584999999999999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 t="s">
        <v>173</v>
      </c>
      <c r="S49" s="179" t="s">
        <v>154</v>
      </c>
      <c r="T49" s="180" t="s">
        <v>155</v>
      </c>
      <c r="U49" s="161">
        <v>2.1</v>
      </c>
      <c r="V49" s="161">
        <f>ROUND(E49*U49,2)</f>
        <v>1.25</v>
      </c>
      <c r="W49" s="161"/>
      <c r="X49" s="161" t="s">
        <v>175</v>
      </c>
      <c r="Y49" s="161" t="s">
        <v>166</v>
      </c>
      <c r="Z49" s="150"/>
      <c r="AA49" s="150"/>
      <c r="AB49" s="150"/>
      <c r="AC49" s="150"/>
      <c r="AD49" s="150"/>
      <c r="AE49" s="150"/>
      <c r="AF49" s="150"/>
      <c r="AG49" s="150" t="s">
        <v>176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61" t="s">
        <v>177</v>
      </c>
      <c r="D50" s="262"/>
      <c r="E50" s="262"/>
      <c r="F50" s="262"/>
      <c r="G50" s="262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7" t="s">
        <v>148</v>
      </c>
      <c r="B51" s="168" t="s">
        <v>85</v>
      </c>
      <c r="C51" s="190" t="s">
        <v>86</v>
      </c>
      <c r="D51" s="169"/>
      <c r="E51" s="170"/>
      <c r="F51" s="171"/>
      <c r="G51" s="171">
        <f>SUMIF(AG52:AG55,"&lt;&gt;NOR",G52:G55)</f>
        <v>0</v>
      </c>
      <c r="H51" s="171"/>
      <c r="I51" s="171">
        <f>SUM(I52:I55)</f>
        <v>0</v>
      </c>
      <c r="J51" s="171"/>
      <c r="K51" s="171">
        <f>SUM(K52:K55)</f>
        <v>0</v>
      </c>
      <c r="L51" s="171"/>
      <c r="M51" s="171">
        <f>SUM(M52:M55)</f>
        <v>0</v>
      </c>
      <c r="N51" s="170"/>
      <c r="O51" s="170">
        <f>SUM(O52:O55)</f>
        <v>0.48</v>
      </c>
      <c r="P51" s="170"/>
      <c r="Q51" s="170">
        <f>SUM(Q52:Q55)</f>
        <v>0</v>
      </c>
      <c r="R51" s="171"/>
      <c r="S51" s="171"/>
      <c r="T51" s="172"/>
      <c r="U51" s="166"/>
      <c r="V51" s="166">
        <f>SUM(V52:V55)</f>
        <v>22.25</v>
      </c>
      <c r="W51" s="166"/>
      <c r="X51" s="166"/>
      <c r="Y51" s="166"/>
      <c r="AG51" t="s">
        <v>149</v>
      </c>
    </row>
    <row r="52" spans="1:60" outlineLevel="1" x14ac:dyDescent="0.2">
      <c r="A52" s="181">
        <v>38</v>
      </c>
      <c r="B52" s="182" t="s">
        <v>256</v>
      </c>
      <c r="C52" s="191" t="s">
        <v>257</v>
      </c>
      <c r="D52" s="183" t="s">
        <v>152</v>
      </c>
      <c r="E52" s="184">
        <v>75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6.3499999999999997E-3</v>
      </c>
      <c r="O52" s="184">
        <f>ROUND(E52*N52,2)</f>
        <v>0.48</v>
      </c>
      <c r="P52" s="184">
        <v>0</v>
      </c>
      <c r="Q52" s="184">
        <f>ROUND(E52*P52,2)</f>
        <v>0</v>
      </c>
      <c r="R52" s="186" t="s">
        <v>258</v>
      </c>
      <c r="S52" s="186" t="s">
        <v>154</v>
      </c>
      <c r="T52" s="187" t="s">
        <v>194</v>
      </c>
      <c r="U52" s="161">
        <v>0.26</v>
      </c>
      <c r="V52" s="161">
        <f>ROUND(E52*U52,2)</f>
        <v>19.5</v>
      </c>
      <c r="W52" s="161"/>
      <c r="X52" s="161" t="s">
        <v>156</v>
      </c>
      <c r="Y52" s="161" t="s">
        <v>166</v>
      </c>
      <c r="Z52" s="150"/>
      <c r="AA52" s="150"/>
      <c r="AB52" s="150"/>
      <c r="AC52" s="150"/>
      <c r="AD52" s="150"/>
      <c r="AE52" s="150"/>
      <c r="AF52" s="150"/>
      <c r="AG52" s="150" t="s">
        <v>158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81">
        <v>39</v>
      </c>
      <c r="B53" s="182" t="s">
        <v>259</v>
      </c>
      <c r="C53" s="191" t="s">
        <v>260</v>
      </c>
      <c r="D53" s="183" t="s">
        <v>261</v>
      </c>
      <c r="E53" s="184">
        <v>1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 t="s">
        <v>258</v>
      </c>
      <c r="S53" s="186" t="s">
        <v>154</v>
      </c>
      <c r="T53" s="187" t="s">
        <v>155</v>
      </c>
      <c r="U53" s="161">
        <v>1.6</v>
      </c>
      <c r="V53" s="161">
        <f>ROUND(E53*U53,2)</f>
        <v>1.6</v>
      </c>
      <c r="W53" s="161"/>
      <c r="X53" s="161" t="s">
        <v>156</v>
      </c>
      <c r="Y53" s="161" t="s">
        <v>262</v>
      </c>
      <c r="Z53" s="150"/>
      <c r="AA53" s="150"/>
      <c r="AB53" s="150"/>
      <c r="AC53" s="150"/>
      <c r="AD53" s="150"/>
      <c r="AE53" s="150"/>
      <c r="AF53" s="150"/>
      <c r="AG53" s="150" t="s">
        <v>158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81">
        <v>40</v>
      </c>
      <c r="B54" s="182" t="s">
        <v>263</v>
      </c>
      <c r="C54" s="191" t="s">
        <v>264</v>
      </c>
      <c r="D54" s="183" t="s">
        <v>265</v>
      </c>
      <c r="E54" s="184">
        <v>30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 t="s">
        <v>258</v>
      </c>
      <c r="S54" s="186" t="s">
        <v>154</v>
      </c>
      <c r="T54" s="187" t="s">
        <v>155</v>
      </c>
      <c r="U54" s="161">
        <v>0</v>
      </c>
      <c r="V54" s="161">
        <f>ROUND(E54*U54,2)</f>
        <v>0</v>
      </c>
      <c r="W54" s="161"/>
      <c r="X54" s="161" t="s">
        <v>156</v>
      </c>
      <c r="Y54" s="161" t="s">
        <v>262</v>
      </c>
      <c r="Z54" s="150"/>
      <c r="AA54" s="150"/>
      <c r="AB54" s="150"/>
      <c r="AC54" s="150"/>
      <c r="AD54" s="150"/>
      <c r="AE54" s="150"/>
      <c r="AF54" s="150"/>
      <c r="AG54" s="150" t="s">
        <v>158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81">
        <v>41</v>
      </c>
      <c r="B55" s="182" t="s">
        <v>266</v>
      </c>
      <c r="C55" s="191" t="s">
        <v>267</v>
      </c>
      <c r="D55" s="183" t="s">
        <v>268</v>
      </c>
      <c r="E55" s="184">
        <v>1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6" t="s">
        <v>258</v>
      </c>
      <c r="S55" s="186" t="s">
        <v>154</v>
      </c>
      <c r="T55" s="187" t="s">
        <v>155</v>
      </c>
      <c r="U55" s="161">
        <v>1.1499999999999999</v>
      </c>
      <c r="V55" s="161">
        <f>ROUND(E55*U55,2)</f>
        <v>1.1499999999999999</v>
      </c>
      <c r="W55" s="161"/>
      <c r="X55" s="161" t="s">
        <v>156</v>
      </c>
      <c r="Y55" s="161" t="s">
        <v>262</v>
      </c>
      <c r="Z55" s="150"/>
      <c r="AA55" s="150"/>
      <c r="AB55" s="150"/>
      <c r="AC55" s="150"/>
      <c r="AD55" s="150"/>
      <c r="AE55" s="150"/>
      <c r="AF55" s="150"/>
      <c r="AG55" s="150" t="s">
        <v>158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7" t="s">
        <v>148</v>
      </c>
      <c r="B56" s="168" t="s">
        <v>87</v>
      </c>
      <c r="C56" s="190" t="s">
        <v>88</v>
      </c>
      <c r="D56" s="169"/>
      <c r="E56" s="170"/>
      <c r="F56" s="171"/>
      <c r="G56" s="171">
        <f>SUMIF(AG57:AG61,"&lt;&gt;NOR",G57:G61)</f>
        <v>0</v>
      </c>
      <c r="H56" s="171"/>
      <c r="I56" s="171">
        <f>SUM(I57:I61)</f>
        <v>0</v>
      </c>
      <c r="J56" s="171"/>
      <c r="K56" s="171">
        <f>SUM(K57:K61)</f>
        <v>0</v>
      </c>
      <c r="L56" s="171"/>
      <c r="M56" s="171">
        <f>SUM(M57:M61)</f>
        <v>0</v>
      </c>
      <c r="N56" s="170"/>
      <c r="O56" s="170">
        <f>SUM(O57:O61)</f>
        <v>0.03</v>
      </c>
      <c r="P56" s="170"/>
      <c r="Q56" s="170">
        <f>SUM(Q57:Q61)</f>
        <v>0</v>
      </c>
      <c r="R56" s="171"/>
      <c r="S56" s="171"/>
      <c r="T56" s="172"/>
      <c r="U56" s="166"/>
      <c r="V56" s="166">
        <f>SUM(V57:V61)</f>
        <v>63.78</v>
      </c>
      <c r="W56" s="166"/>
      <c r="X56" s="166"/>
      <c r="Y56" s="166"/>
      <c r="AG56" t="s">
        <v>149</v>
      </c>
    </row>
    <row r="57" spans="1:60" ht="56.25" outlineLevel="1" x14ac:dyDescent="0.2">
      <c r="A57" s="181">
        <v>42</v>
      </c>
      <c r="B57" s="182" t="s">
        <v>269</v>
      </c>
      <c r="C57" s="191" t="s">
        <v>270</v>
      </c>
      <c r="D57" s="183" t="s">
        <v>152</v>
      </c>
      <c r="E57" s="184">
        <v>129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4.0000000000000003E-5</v>
      </c>
      <c r="O57" s="184">
        <f>ROUND(E57*N57,2)</f>
        <v>0.01</v>
      </c>
      <c r="P57" s="184">
        <v>0</v>
      </c>
      <c r="Q57" s="184">
        <f>ROUND(E57*P57,2)</f>
        <v>0</v>
      </c>
      <c r="R57" s="186" t="s">
        <v>242</v>
      </c>
      <c r="S57" s="186" t="s">
        <v>154</v>
      </c>
      <c r="T57" s="187" t="s">
        <v>155</v>
      </c>
      <c r="U57" s="161">
        <v>0.35399999999999998</v>
      </c>
      <c r="V57" s="161">
        <f>ROUND(E57*U57,2)</f>
        <v>45.67</v>
      </c>
      <c r="W57" s="161"/>
      <c r="X57" s="161" t="s">
        <v>156</v>
      </c>
      <c r="Y57" s="161" t="s">
        <v>157</v>
      </c>
      <c r="Z57" s="150"/>
      <c r="AA57" s="150"/>
      <c r="AB57" s="150"/>
      <c r="AC57" s="150"/>
      <c r="AD57" s="150"/>
      <c r="AE57" s="150"/>
      <c r="AF57" s="150"/>
      <c r="AG57" s="150" t="s">
        <v>158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81">
        <v>43</v>
      </c>
      <c r="B58" s="182" t="s">
        <v>271</v>
      </c>
      <c r="C58" s="191" t="s">
        <v>272</v>
      </c>
      <c r="D58" s="183" t="s">
        <v>152</v>
      </c>
      <c r="E58" s="184">
        <v>129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6" t="s">
        <v>173</v>
      </c>
      <c r="S58" s="186" t="s">
        <v>154</v>
      </c>
      <c r="T58" s="187" t="s">
        <v>174</v>
      </c>
      <c r="U58" s="161">
        <v>1.4999999999999999E-2</v>
      </c>
      <c r="V58" s="161">
        <f>ROUND(E58*U58,2)</f>
        <v>1.94</v>
      </c>
      <c r="W58" s="161"/>
      <c r="X58" s="161" t="s">
        <v>156</v>
      </c>
      <c r="Y58" s="161" t="s">
        <v>157</v>
      </c>
      <c r="Z58" s="150"/>
      <c r="AA58" s="150"/>
      <c r="AB58" s="150"/>
      <c r="AC58" s="150"/>
      <c r="AD58" s="150"/>
      <c r="AE58" s="150"/>
      <c r="AF58" s="150"/>
      <c r="AG58" s="150" t="s">
        <v>158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81">
        <v>44</v>
      </c>
      <c r="B59" s="182" t="s">
        <v>161</v>
      </c>
      <c r="C59" s="191" t="s">
        <v>162</v>
      </c>
      <c r="D59" s="183" t="s">
        <v>163</v>
      </c>
      <c r="E59" s="184">
        <v>16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164</v>
      </c>
      <c r="T59" s="187" t="s">
        <v>165</v>
      </c>
      <c r="U59" s="161">
        <v>1</v>
      </c>
      <c r="V59" s="161">
        <f>ROUND(E59*U59,2)</f>
        <v>16</v>
      </c>
      <c r="W59" s="161"/>
      <c r="X59" s="161" t="s">
        <v>156</v>
      </c>
      <c r="Y59" s="161" t="s">
        <v>166</v>
      </c>
      <c r="Z59" s="150"/>
      <c r="AA59" s="150"/>
      <c r="AB59" s="150"/>
      <c r="AC59" s="150"/>
      <c r="AD59" s="150"/>
      <c r="AE59" s="150"/>
      <c r="AF59" s="150"/>
      <c r="AG59" s="150" t="s">
        <v>158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81">
        <v>45</v>
      </c>
      <c r="B60" s="182" t="s">
        <v>273</v>
      </c>
      <c r="C60" s="191" t="s">
        <v>274</v>
      </c>
      <c r="D60" s="183" t="s">
        <v>199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1.0000000000000001E-5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154</v>
      </c>
      <c r="T60" s="187" t="s">
        <v>169</v>
      </c>
      <c r="U60" s="161">
        <v>0.17</v>
      </c>
      <c r="V60" s="161">
        <f>ROUND(E60*U60,2)</f>
        <v>0.17</v>
      </c>
      <c r="W60" s="161"/>
      <c r="X60" s="161" t="s">
        <v>156</v>
      </c>
      <c r="Y60" s="161" t="s">
        <v>166</v>
      </c>
      <c r="Z60" s="150"/>
      <c r="AA60" s="150"/>
      <c r="AB60" s="150"/>
      <c r="AC60" s="150"/>
      <c r="AD60" s="150"/>
      <c r="AE60" s="150"/>
      <c r="AF60" s="150"/>
      <c r="AG60" s="150" t="s">
        <v>158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81">
        <v>46</v>
      </c>
      <c r="B61" s="182" t="s">
        <v>275</v>
      </c>
      <c r="C61" s="191" t="s">
        <v>276</v>
      </c>
      <c r="D61" s="183" t="s">
        <v>199</v>
      </c>
      <c r="E61" s="184">
        <v>1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1.55E-2</v>
      </c>
      <c r="O61" s="184">
        <f>ROUND(E61*N61,2)</f>
        <v>0.02</v>
      </c>
      <c r="P61" s="184">
        <v>0</v>
      </c>
      <c r="Q61" s="184">
        <f>ROUND(E61*P61,2)</f>
        <v>0</v>
      </c>
      <c r="R61" s="186" t="s">
        <v>277</v>
      </c>
      <c r="S61" s="186" t="s">
        <v>154</v>
      </c>
      <c r="T61" s="187" t="s">
        <v>169</v>
      </c>
      <c r="U61" s="161">
        <v>0</v>
      </c>
      <c r="V61" s="161">
        <f>ROUND(E61*U61,2)</f>
        <v>0</v>
      </c>
      <c r="W61" s="161"/>
      <c r="X61" s="161" t="s">
        <v>278</v>
      </c>
      <c r="Y61" s="161" t="s">
        <v>166</v>
      </c>
      <c r="Z61" s="150"/>
      <c r="AA61" s="150"/>
      <c r="AB61" s="150"/>
      <c r="AC61" s="150"/>
      <c r="AD61" s="150"/>
      <c r="AE61" s="150"/>
      <c r="AF61" s="150"/>
      <c r="AG61" s="150" t="s">
        <v>279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7" t="s">
        <v>148</v>
      </c>
      <c r="B62" s="168" t="s">
        <v>89</v>
      </c>
      <c r="C62" s="190" t="s">
        <v>90</v>
      </c>
      <c r="D62" s="169"/>
      <c r="E62" s="170"/>
      <c r="F62" s="171"/>
      <c r="G62" s="171">
        <f>SUMIF(AG63:AG66,"&lt;&gt;NOR",G63:G66)</f>
        <v>0</v>
      </c>
      <c r="H62" s="171"/>
      <c r="I62" s="171">
        <f>SUM(I63:I66)</f>
        <v>0</v>
      </c>
      <c r="J62" s="171"/>
      <c r="K62" s="171">
        <f>SUM(K63:K66)</f>
        <v>0</v>
      </c>
      <c r="L62" s="171"/>
      <c r="M62" s="171">
        <f>SUM(M63:M66)</f>
        <v>0</v>
      </c>
      <c r="N62" s="170"/>
      <c r="O62" s="170">
        <f>SUM(O63:O66)</f>
        <v>0</v>
      </c>
      <c r="P62" s="170"/>
      <c r="Q62" s="170">
        <f>SUM(Q63:Q66)</f>
        <v>0</v>
      </c>
      <c r="R62" s="171"/>
      <c r="S62" s="171"/>
      <c r="T62" s="172"/>
      <c r="U62" s="166"/>
      <c r="V62" s="166">
        <f>SUM(V63:V66)</f>
        <v>0</v>
      </c>
      <c r="W62" s="166"/>
      <c r="X62" s="166"/>
      <c r="Y62" s="166"/>
      <c r="AG62" t="s">
        <v>149</v>
      </c>
    </row>
    <row r="63" spans="1:60" outlineLevel="1" x14ac:dyDescent="0.2">
      <c r="A63" s="174">
        <v>47</v>
      </c>
      <c r="B63" s="175" t="s">
        <v>280</v>
      </c>
      <c r="C63" s="192" t="s">
        <v>281</v>
      </c>
      <c r="D63" s="176" t="s">
        <v>255</v>
      </c>
      <c r="E63" s="177">
        <v>8.1999999999999993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 t="s">
        <v>282</v>
      </c>
      <c r="S63" s="179" t="s">
        <v>154</v>
      </c>
      <c r="T63" s="180" t="s">
        <v>155</v>
      </c>
      <c r="U63" s="161">
        <v>0</v>
      </c>
      <c r="V63" s="161">
        <f>ROUND(E63*U63,2)</f>
        <v>0</v>
      </c>
      <c r="W63" s="161"/>
      <c r="X63" s="161" t="s">
        <v>156</v>
      </c>
      <c r="Y63" s="161" t="s">
        <v>166</v>
      </c>
      <c r="Z63" s="150"/>
      <c r="AA63" s="150"/>
      <c r="AB63" s="150"/>
      <c r="AC63" s="150"/>
      <c r="AD63" s="150"/>
      <c r="AE63" s="150"/>
      <c r="AF63" s="150"/>
      <c r="AG63" s="150" t="s">
        <v>158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2" x14ac:dyDescent="0.2">
      <c r="A64" s="157"/>
      <c r="B64" s="158"/>
      <c r="C64" s="255" t="s">
        <v>283</v>
      </c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0"/>
      <c r="AA64" s="150"/>
      <c r="AB64" s="150"/>
      <c r="AC64" s="150"/>
      <c r="AD64" s="150"/>
      <c r="AE64" s="150"/>
      <c r="AF64" s="150"/>
      <c r="AG64" s="150" t="s">
        <v>284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88" t="str">
        <f>C64</f>
        <v>Pro vyjádření výnosu ve prospěch zhotovitele je nutné jednotkovou cenu uvést se záporným znaménkem. (Získaná částka ponižuje náklad stavby.)</v>
      </c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4">
        <v>48</v>
      </c>
      <c r="B65" s="175" t="s">
        <v>285</v>
      </c>
      <c r="C65" s="192" t="s">
        <v>286</v>
      </c>
      <c r="D65" s="176" t="s">
        <v>255</v>
      </c>
      <c r="E65" s="177">
        <v>3.95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 t="s">
        <v>282</v>
      </c>
      <c r="S65" s="179" t="s">
        <v>154</v>
      </c>
      <c r="T65" s="180" t="s">
        <v>155</v>
      </c>
      <c r="U65" s="161">
        <v>0</v>
      </c>
      <c r="V65" s="161">
        <f>ROUND(E65*U65,2)</f>
        <v>0</v>
      </c>
      <c r="W65" s="161"/>
      <c r="X65" s="161" t="s">
        <v>156</v>
      </c>
      <c r="Y65" s="161" t="s">
        <v>166</v>
      </c>
      <c r="Z65" s="150"/>
      <c r="AA65" s="150"/>
      <c r="AB65" s="150"/>
      <c r="AC65" s="150"/>
      <c r="AD65" s="150"/>
      <c r="AE65" s="150"/>
      <c r="AF65" s="150"/>
      <c r="AG65" s="150" t="s">
        <v>158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2" x14ac:dyDescent="0.2">
      <c r="A66" s="157"/>
      <c r="B66" s="158"/>
      <c r="C66" s="255" t="s">
        <v>283</v>
      </c>
      <c r="D66" s="256"/>
      <c r="E66" s="256"/>
      <c r="F66" s="256"/>
      <c r="G66" s="256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0"/>
      <c r="AA66" s="150"/>
      <c r="AB66" s="150"/>
      <c r="AC66" s="150"/>
      <c r="AD66" s="150"/>
      <c r="AE66" s="150"/>
      <c r="AF66" s="150"/>
      <c r="AG66" s="150" t="s">
        <v>284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88" t="str">
        <f>C66</f>
        <v>Pro vyjádření výnosu ve prospěch zhotovitele je nutné jednotkovou cenu uvést se záporným znaménkem. (Získaná částka ponižuje náklad stavby.)</v>
      </c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7" t="s">
        <v>148</v>
      </c>
      <c r="B67" s="168" t="s">
        <v>91</v>
      </c>
      <c r="C67" s="190" t="s">
        <v>92</v>
      </c>
      <c r="D67" s="169"/>
      <c r="E67" s="170"/>
      <c r="F67" s="171"/>
      <c r="G67" s="171">
        <f>SUMIF(AG68:AG82,"&lt;&gt;NOR",G68:G82)</f>
        <v>0</v>
      </c>
      <c r="H67" s="171"/>
      <c r="I67" s="171">
        <f>SUM(I68:I82)</f>
        <v>0</v>
      </c>
      <c r="J67" s="171"/>
      <c r="K67" s="171">
        <f>SUM(K68:K82)</f>
        <v>0</v>
      </c>
      <c r="L67" s="171"/>
      <c r="M67" s="171">
        <f>SUM(M68:M82)</f>
        <v>0</v>
      </c>
      <c r="N67" s="170"/>
      <c r="O67" s="170">
        <f>SUM(O68:O82)</f>
        <v>0.02</v>
      </c>
      <c r="P67" s="170"/>
      <c r="Q67" s="170">
        <f>SUM(Q68:Q82)</f>
        <v>0</v>
      </c>
      <c r="R67" s="171"/>
      <c r="S67" s="171"/>
      <c r="T67" s="172"/>
      <c r="U67" s="166"/>
      <c r="V67" s="166">
        <f>SUM(V68:V82)</f>
        <v>142.81</v>
      </c>
      <c r="W67" s="166"/>
      <c r="X67" s="166"/>
      <c r="Y67" s="166"/>
      <c r="AG67" t="s">
        <v>149</v>
      </c>
    </row>
    <row r="68" spans="1:60" outlineLevel="1" x14ac:dyDescent="0.2">
      <c r="A68" s="174">
        <v>49</v>
      </c>
      <c r="B68" s="175" t="s">
        <v>287</v>
      </c>
      <c r="C68" s="192" t="s">
        <v>288</v>
      </c>
      <c r="D68" s="176" t="s">
        <v>152</v>
      </c>
      <c r="E68" s="177">
        <v>2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8.4999999999999995E-4</v>
      </c>
      <c r="O68" s="177">
        <f>ROUND(E68*N68,2)</f>
        <v>0</v>
      </c>
      <c r="P68" s="177">
        <v>0</v>
      </c>
      <c r="Q68" s="177">
        <f>ROUND(E68*P68,2)</f>
        <v>0</v>
      </c>
      <c r="R68" s="179" t="s">
        <v>181</v>
      </c>
      <c r="S68" s="179" t="s">
        <v>154</v>
      </c>
      <c r="T68" s="180" t="s">
        <v>194</v>
      </c>
      <c r="U68" s="161">
        <v>0.45</v>
      </c>
      <c r="V68" s="161">
        <f>ROUND(E68*U68,2)</f>
        <v>0.9</v>
      </c>
      <c r="W68" s="161"/>
      <c r="X68" s="161" t="s">
        <v>156</v>
      </c>
      <c r="Y68" s="161" t="s">
        <v>166</v>
      </c>
      <c r="Z68" s="150"/>
      <c r="AA68" s="150"/>
      <c r="AB68" s="150"/>
      <c r="AC68" s="150"/>
      <c r="AD68" s="150"/>
      <c r="AE68" s="150"/>
      <c r="AF68" s="150"/>
      <c r="AG68" s="150" t="s">
        <v>158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2" x14ac:dyDescent="0.2">
      <c r="A69" s="157"/>
      <c r="B69" s="158"/>
      <c r="C69" s="255" t="s">
        <v>289</v>
      </c>
      <c r="D69" s="256"/>
      <c r="E69" s="256"/>
      <c r="F69" s="256"/>
      <c r="G69" s="256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0"/>
      <c r="AA69" s="150"/>
      <c r="AB69" s="150"/>
      <c r="AC69" s="150"/>
      <c r="AD69" s="150"/>
      <c r="AE69" s="150"/>
      <c r="AF69" s="150"/>
      <c r="AG69" s="150" t="s">
        <v>284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88" t="str">
        <f>C69</f>
        <v>Protipožární tmel v práškové podobě se rozmíchá s vodou. Hmotou se vyplňují a zahlazují trhliny ve stěnách, stropech a obkladech z jiných stavebních materiálů. V ceně je dodávka vody a tmele.</v>
      </c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81">
        <v>50</v>
      </c>
      <c r="B70" s="182" t="s">
        <v>290</v>
      </c>
      <c r="C70" s="191" t="s">
        <v>291</v>
      </c>
      <c r="D70" s="183" t="s">
        <v>292</v>
      </c>
      <c r="E70" s="184">
        <v>1</v>
      </c>
      <c r="F70" s="185"/>
      <c r="G70" s="186">
        <f t="shared" ref="G70:G82" si="7">ROUND(E70*F70,2)</f>
        <v>0</v>
      </c>
      <c r="H70" s="185"/>
      <c r="I70" s="186">
        <f t="shared" ref="I70:I82" si="8">ROUND(E70*H70,2)</f>
        <v>0</v>
      </c>
      <c r="J70" s="185"/>
      <c r="K70" s="186">
        <f t="shared" ref="K70:K82" si="9">ROUND(E70*J70,2)</f>
        <v>0</v>
      </c>
      <c r="L70" s="186">
        <v>21</v>
      </c>
      <c r="M70" s="186">
        <f t="shared" ref="M70:M82" si="10">G70*(1+L70/100)</f>
        <v>0</v>
      </c>
      <c r="N70" s="184">
        <v>0</v>
      </c>
      <c r="O70" s="184">
        <f t="shared" ref="O70:O82" si="11">ROUND(E70*N70,2)</f>
        <v>0</v>
      </c>
      <c r="P70" s="184">
        <v>0</v>
      </c>
      <c r="Q70" s="184">
        <f t="shared" ref="Q70:Q82" si="12">ROUND(E70*P70,2)</f>
        <v>0</v>
      </c>
      <c r="R70" s="186"/>
      <c r="S70" s="186" t="s">
        <v>164</v>
      </c>
      <c r="T70" s="187" t="s">
        <v>165</v>
      </c>
      <c r="U70" s="161">
        <v>0</v>
      </c>
      <c r="V70" s="161">
        <f t="shared" ref="V70:V82" si="13">ROUND(E70*U70,2)</f>
        <v>0</v>
      </c>
      <c r="W70" s="161"/>
      <c r="X70" s="161" t="s">
        <v>156</v>
      </c>
      <c r="Y70" s="161" t="s">
        <v>166</v>
      </c>
      <c r="Z70" s="150"/>
      <c r="AA70" s="150"/>
      <c r="AB70" s="150"/>
      <c r="AC70" s="150"/>
      <c r="AD70" s="150"/>
      <c r="AE70" s="150"/>
      <c r="AF70" s="150"/>
      <c r="AG70" s="150" t="s">
        <v>158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81">
        <v>51</v>
      </c>
      <c r="B71" s="182" t="s">
        <v>293</v>
      </c>
      <c r="C71" s="191" t="s">
        <v>294</v>
      </c>
      <c r="D71" s="183" t="s">
        <v>295</v>
      </c>
      <c r="E71" s="184">
        <v>1</v>
      </c>
      <c r="F71" s="185"/>
      <c r="G71" s="186">
        <f t="shared" si="7"/>
        <v>0</v>
      </c>
      <c r="H71" s="185"/>
      <c r="I71" s="186">
        <f t="shared" si="8"/>
        <v>0</v>
      </c>
      <c r="J71" s="185"/>
      <c r="K71" s="186">
        <f t="shared" si="9"/>
        <v>0</v>
      </c>
      <c r="L71" s="186">
        <v>21</v>
      </c>
      <c r="M71" s="186">
        <f t="shared" si="10"/>
        <v>0</v>
      </c>
      <c r="N71" s="184">
        <v>0</v>
      </c>
      <c r="O71" s="184">
        <f t="shared" si="11"/>
        <v>0</v>
      </c>
      <c r="P71" s="184">
        <v>0</v>
      </c>
      <c r="Q71" s="184">
        <f t="shared" si="12"/>
        <v>0</v>
      </c>
      <c r="R71" s="186"/>
      <c r="S71" s="186" t="s">
        <v>164</v>
      </c>
      <c r="T71" s="187" t="s">
        <v>165</v>
      </c>
      <c r="U71" s="161">
        <v>0</v>
      </c>
      <c r="V71" s="161">
        <f t="shared" si="13"/>
        <v>0</v>
      </c>
      <c r="W71" s="161"/>
      <c r="X71" s="161" t="s">
        <v>156</v>
      </c>
      <c r="Y71" s="161" t="s">
        <v>166</v>
      </c>
      <c r="Z71" s="150"/>
      <c r="AA71" s="150"/>
      <c r="AB71" s="150"/>
      <c r="AC71" s="150"/>
      <c r="AD71" s="150"/>
      <c r="AE71" s="150"/>
      <c r="AF71" s="150"/>
      <c r="AG71" s="150" t="s">
        <v>158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81">
        <v>52</v>
      </c>
      <c r="B72" s="182" t="s">
        <v>296</v>
      </c>
      <c r="C72" s="191" t="s">
        <v>297</v>
      </c>
      <c r="D72" s="183" t="s">
        <v>295</v>
      </c>
      <c r="E72" s="184">
        <v>3</v>
      </c>
      <c r="F72" s="185"/>
      <c r="G72" s="186">
        <f t="shared" si="7"/>
        <v>0</v>
      </c>
      <c r="H72" s="185"/>
      <c r="I72" s="186">
        <f t="shared" si="8"/>
        <v>0</v>
      </c>
      <c r="J72" s="185"/>
      <c r="K72" s="186">
        <f t="shared" si="9"/>
        <v>0</v>
      </c>
      <c r="L72" s="186">
        <v>21</v>
      </c>
      <c r="M72" s="186">
        <f t="shared" si="10"/>
        <v>0</v>
      </c>
      <c r="N72" s="184">
        <v>0</v>
      </c>
      <c r="O72" s="184">
        <f t="shared" si="11"/>
        <v>0</v>
      </c>
      <c r="P72" s="184">
        <v>0</v>
      </c>
      <c r="Q72" s="184">
        <f t="shared" si="12"/>
        <v>0</v>
      </c>
      <c r="R72" s="186"/>
      <c r="S72" s="186" t="s">
        <v>164</v>
      </c>
      <c r="T72" s="187" t="s">
        <v>165</v>
      </c>
      <c r="U72" s="161">
        <v>0</v>
      </c>
      <c r="V72" s="161">
        <f t="shared" si="13"/>
        <v>0</v>
      </c>
      <c r="W72" s="161"/>
      <c r="X72" s="161" t="s">
        <v>156</v>
      </c>
      <c r="Y72" s="161" t="s">
        <v>166</v>
      </c>
      <c r="Z72" s="150"/>
      <c r="AA72" s="150"/>
      <c r="AB72" s="150"/>
      <c r="AC72" s="150"/>
      <c r="AD72" s="150"/>
      <c r="AE72" s="150"/>
      <c r="AF72" s="150"/>
      <c r="AG72" s="150" t="s">
        <v>158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81">
        <v>53</v>
      </c>
      <c r="B73" s="182" t="s">
        <v>298</v>
      </c>
      <c r="C73" s="191" t="s">
        <v>299</v>
      </c>
      <c r="D73" s="183" t="s">
        <v>300</v>
      </c>
      <c r="E73" s="184">
        <v>1</v>
      </c>
      <c r="F73" s="185"/>
      <c r="G73" s="186">
        <f t="shared" si="7"/>
        <v>0</v>
      </c>
      <c r="H73" s="185"/>
      <c r="I73" s="186">
        <f t="shared" si="8"/>
        <v>0</v>
      </c>
      <c r="J73" s="185"/>
      <c r="K73" s="186">
        <f t="shared" si="9"/>
        <v>0</v>
      </c>
      <c r="L73" s="186">
        <v>21</v>
      </c>
      <c r="M73" s="186">
        <f t="shared" si="10"/>
        <v>0</v>
      </c>
      <c r="N73" s="184">
        <v>0</v>
      </c>
      <c r="O73" s="184">
        <f t="shared" si="11"/>
        <v>0</v>
      </c>
      <c r="P73" s="184">
        <v>0</v>
      </c>
      <c r="Q73" s="184">
        <f t="shared" si="12"/>
        <v>0</v>
      </c>
      <c r="R73" s="186"/>
      <c r="S73" s="186" t="s">
        <v>164</v>
      </c>
      <c r="T73" s="187" t="s">
        <v>165</v>
      </c>
      <c r="U73" s="161">
        <v>0</v>
      </c>
      <c r="V73" s="161">
        <f t="shared" si="13"/>
        <v>0</v>
      </c>
      <c r="W73" s="161"/>
      <c r="X73" s="161" t="s">
        <v>156</v>
      </c>
      <c r="Y73" s="161" t="s">
        <v>166</v>
      </c>
      <c r="Z73" s="150"/>
      <c r="AA73" s="150"/>
      <c r="AB73" s="150"/>
      <c r="AC73" s="150"/>
      <c r="AD73" s="150"/>
      <c r="AE73" s="150"/>
      <c r="AF73" s="150"/>
      <c r="AG73" s="150" t="s">
        <v>158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81">
        <v>54</v>
      </c>
      <c r="B74" s="182" t="s">
        <v>301</v>
      </c>
      <c r="C74" s="191" t="s">
        <v>302</v>
      </c>
      <c r="D74" s="183" t="s">
        <v>292</v>
      </c>
      <c r="E74" s="184">
        <v>3</v>
      </c>
      <c r="F74" s="185"/>
      <c r="G74" s="186">
        <f t="shared" si="7"/>
        <v>0</v>
      </c>
      <c r="H74" s="185"/>
      <c r="I74" s="186">
        <f t="shared" si="8"/>
        <v>0</v>
      </c>
      <c r="J74" s="185"/>
      <c r="K74" s="186">
        <f t="shared" si="9"/>
        <v>0</v>
      </c>
      <c r="L74" s="186">
        <v>21</v>
      </c>
      <c r="M74" s="186">
        <f t="shared" si="10"/>
        <v>0</v>
      </c>
      <c r="N74" s="184">
        <v>0</v>
      </c>
      <c r="O74" s="184">
        <f t="shared" si="11"/>
        <v>0</v>
      </c>
      <c r="P74" s="184">
        <v>0</v>
      </c>
      <c r="Q74" s="184">
        <f t="shared" si="12"/>
        <v>0</v>
      </c>
      <c r="R74" s="186"/>
      <c r="S74" s="186" t="s">
        <v>164</v>
      </c>
      <c r="T74" s="187" t="s">
        <v>165</v>
      </c>
      <c r="U74" s="161">
        <v>0</v>
      </c>
      <c r="V74" s="161">
        <f t="shared" si="13"/>
        <v>0</v>
      </c>
      <c r="W74" s="161"/>
      <c r="X74" s="161" t="s">
        <v>156</v>
      </c>
      <c r="Y74" s="161" t="s">
        <v>166</v>
      </c>
      <c r="Z74" s="150"/>
      <c r="AA74" s="150"/>
      <c r="AB74" s="150"/>
      <c r="AC74" s="150"/>
      <c r="AD74" s="150"/>
      <c r="AE74" s="150"/>
      <c r="AF74" s="150"/>
      <c r="AG74" s="150" t="s">
        <v>158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81">
        <v>55</v>
      </c>
      <c r="B75" s="182" t="s">
        <v>303</v>
      </c>
      <c r="C75" s="191" t="s">
        <v>304</v>
      </c>
      <c r="D75" s="183" t="s">
        <v>237</v>
      </c>
      <c r="E75" s="184">
        <v>40</v>
      </c>
      <c r="F75" s="185"/>
      <c r="G75" s="186">
        <f t="shared" si="7"/>
        <v>0</v>
      </c>
      <c r="H75" s="185"/>
      <c r="I75" s="186">
        <f t="shared" si="8"/>
        <v>0</v>
      </c>
      <c r="J75" s="185"/>
      <c r="K75" s="186">
        <f t="shared" si="9"/>
        <v>0</v>
      </c>
      <c r="L75" s="186">
        <v>21</v>
      </c>
      <c r="M75" s="186">
        <f t="shared" si="10"/>
        <v>0</v>
      </c>
      <c r="N75" s="184">
        <v>5.0000000000000001E-4</v>
      </c>
      <c r="O75" s="184">
        <f t="shared" si="11"/>
        <v>0.02</v>
      </c>
      <c r="P75" s="184">
        <v>0</v>
      </c>
      <c r="Q75" s="184">
        <f t="shared" si="12"/>
        <v>0</v>
      </c>
      <c r="R75" s="186"/>
      <c r="S75" s="186" t="s">
        <v>164</v>
      </c>
      <c r="T75" s="187" t="s">
        <v>165</v>
      </c>
      <c r="U75" s="161">
        <v>1.0389999999999999</v>
      </c>
      <c r="V75" s="161">
        <f t="shared" si="13"/>
        <v>41.56</v>
      </c>
      <c r="W75" s="161"/>
      <c r="X75" s="161" t="s">
        <v>305</v>
      </c>
      <c r="Y75" s="161" t="s">
        <v>166</v>
      </c>
      <c r="Z75" s="150"/>
      <c r="AA75" s="150"/>
      <c r="AB75" s="150"/>
      <c r="AC75" s="150"/>
      <c r="AD75" s="150"/>
      <c r="AE75" s="150"/>
      <c r="AF75" s="150"/>
      <c r="AG75" s="150" t="s">
        <v>306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81">
        <v>56</v>
      </c>
      <c r="B76" s="182" t="s">
        <v>293</v>
      </c>
      <c r="C76" s="191" t="s">
        <v>307</v>
      </c>
      <c r="D76" s="183" t="s">
        <v>295</v>
      </c>
      <c r="E76" s="184">
        <v>3</v>
      </c>
      <c r="F76" s="185"/>
      <c r="G76" s="186">
        <f t="shared" si="7"/>
        <v>0</v>
      </c>
      <c r="H76" s="185"/>
      <c r="I76" s="186">
        <f t="shared" si="8"/>
        <v>0</v>
      </c>
      <c r="J76" s="185"/>
      <c r="K76" s="186">
        <f t="shared" si="9"/>
        <v>0</v>
      </c>
      <c r="L76" s="186">
        <v>21</v>
      </c>
      <c r="M76" s="186">
        <f t="shared" si="10"/>
        <v>0</v>
      </c>
      <c r="N76" s="184">
        <v>0</v>
      </c>
      <c r="O76" s="184">
        <f t="shared" si="11"/>
        <v>0</v>
      </c>
      <c r="P76" s="184">
        <v>0</v>
      </c>
      <c r="Q76" s="184">
        <f t="shared" si="12"/>
        <v>0</v>
      </c>
      <c r="R76" s="186"/>
      <c r="S76" s="186" t="s">
        <v>164</v>
      </c>
      <c r="T76" s="187" t="s">
        <v>165</v>
      </c>
      <c r="U76" s="161">
        <v>0</v>
      </c>
      <c r="V76" s="161">
        <f t="shared" si="13"/>
        <v>0</v>
      </c>
      <c r="W76" s="161"/>
      <c r="X76" s="161" t="s">
        <v>308</v>
      </c>
      <c r="Y76" s="161" t="s">
        <v>166</v>
      </c>
      <c r="Z76" s="150"/>
      <c r="AA76" s="150"/>
      <c r="AB76" s="150"/>
      <c r="AC76" s="150"/>
      <c r="AD76" s="150"/>
      <c r="AE76" s="150"/>
      <c r="AF76" s="150"/>
      <c r="AG76" s="150" t="s">
        <v>309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81">
        <v>57</v>
      </c>
      <c r="B77" s="182" t="s">
        <v>296</v>
      </c>
      <c r="C77" s="191" t="s">
        <v>310</v>
      </c>
      <c r="D77" s="183" t="s">
        <v>292</v>
      </c>
      <c r="E77" s="184">
        <v>3</v>
      </c>
      <c r="F77" s="185"/>
      <c r="G77" s="186">
        <f t="shared" si="7"/>
        <v>0</v>
      </c>
      <c r="H77" s="185"/>
      <c r="I77" s="186">
        <f t="shared" si="8"/>
        <v>0</v>
      </c>
      <c r="J77" s="185"/>
      <c r="K77" s="186">
        <f t="shared" si="9"/>
        <v>0</v>
      </c>
      <c r="L77" s="186">
        <v>21</v>
      </c>
      <c r="M77" s="186">
        <f t="shared" si="10"/>
        <v>0</v>
      </c>
      <c r="N77" s="184">
        <v>0</v>
      </c>
      <c r="O77" s="184">
        <f t="shared" si="11"/>
        <v>0</v>
      </c>
      <c r="P77" s="184">
        <v>0</v>
      </c>
      <c r="Q77" s="184">
        <f t="shared" si="12"/>
        <v>0</v>
      </c>
      <c r="R77" s="186"/>
      <c r="S77" s="186" t="s">
        <v>164</v>
      </c>
      <c r="T77" s="187" t="s">
        <v>165</v>
      </c>
      <c r="U77" s="161">
        <v>0</v>
      </c>
      <c r="V77" s="161">
        <f t="shared" si="13"/>
        <v>0</v>
      </c>
      <c r="W77" s="161"/>
      <c r="X77" s="161" t="s">
        <v>308</v>
      </c>
      <c r="Y77" s="161" t="s">
        <v>166</v>
      </c>
      <c r="Z77" s="150"/>
      <c r="AA77" s="150"/>
      <c r="AB77" s="150"/>
      <c r="AC77" s="150"/>
      <c r="AD77" s="150"/>
      <c r="AE77" s="150"/>
      <c r="AF77" s="150"/>
      <c r="AG77" s="150" t="s">
        <v>309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81">
        <v>58</v>
      </c>
      <c r="B78" s="182" t="s">
        <v>311</v>
      </c>
      <c r="C78" s="191" t="s">
        <v>312</v>
      </c>
      <c r="D78" s="183" t="s">
        <v>163</v>
      </c>
      <c r="E78" s="184">
        <v>12</v>
      </c>
      <c r="F78" s="185"/>
      <c r="G78" s="186">
        <f t="shared" si="7"/>
        <v>0</v>
      </c>
      <c r="H78" s="185"/>
      <c r="I78" s="186">
        <f t="shared" si="8"/>
        <v>0</v>
      </c>
      <c r="J78" s="185"/>
      <c r="K78" s="186">
        <f t="shared" si="9"/>
        <v>0</v>
      </c>
      <c r="L78" s="186">
        <v>21</v>
      </c>
      <c r="M78" s="186">
        <f t="shared" si="10"/>
        <v>0</v>
      </c>
      <c r="N78" s="184">
        <v>0</v>
      </c>
      <c r="O78" s="184">
        <f t="shared" si="11"/>
        <v>0</v>
      </c>
      <c r="P78" s="184">
        <v>0</v>
      </c>
      <c r="Q78" s="184">
        <f t="shared" si="12"/>
        <v>0</v>
      </c>
      <c r="R78" s="186" t="s">
        <v>313</v>
      </c>
      <c r="S78" s="186" t="s">
        <v>154</v>
      </c>
      <c r="T78" s="187" t="s">
        <v>165</v>
      </c>
      <c r="U78" s="161">
        <v>1</v>
      </c>
      <c r="V78" s="161">
        <f t="shared" si="13"/>
        <v>12</v>
      </c>
      <c r="W78" s="161"/>
      <c r="X78" s="161" t="s">
        <v>314</v>
      </c>
      <c r="Y78" s="161" t="s">
        <v>166</v>
      </c>
      <c r="Z78" s="150"/>
      <c r="AA78" s="150"/>
      <c r="AB78" s="150"/>
      <c r="AC78" s="150"/>
      <c r="AD78" s="150"/>
      <c r="AE78" s="150"/>
      <c r="AF78" s="150"/>
      <c r="AG78" s="150" t="s">
        <v>315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1">
        <v>59</v>
      </c>
      <c r="B79" s="182" t="s">
        <v>316</v>
      </c>
      <c r="C79" s="191" t="s">
        <v>317</v>
      </c>
      <c r="D79" s="183" t="s">
        <v>163</v>
      </c>
      <c r="E79" s="184">
        <v>72</v>
      </c>
      <c r="F79" s="185"/>
      <c r="G79" s="186">
        <f t="shared" si="7"/>
        <v>0</v>
      </c>
      <c r="H79" s="185"/>
      <c r="I79" s="186">
        <f t="shared" si="8"/>
        <v>0</v>
      </c>
      <c r="J79" s="185"/>
      <c r="K79" s="186">
        <f t="shared" si="9"/>
        <v>0</v>
      </c>
      <c r="L79" s="186">
        <v>21</v>
      </c>
      <c r="M79" s="186">
        <f t="shared" si="10"/>
        <v>0</v>
      </c>
      <c r="N79" s="184">
        <v>0</v>
      </c>
      <c r="O79" s="184">
        <f t="shared" si="11"/>
        <v>0</v>
      </c>
      <c r="P79" s="184">
        <v>0</v>
      </c>
      <c r="Q79" s="184">
        <f t="shared" si="12"/>
        <v>0</v>
      </c>
      <c r="R79" s="186" t="s">
        <v>313</v>
      </c>
      <c r="S79" s="186" t="s">
        <v>154</v>
      </c>
      <c r="T79" s="187" t="s">
        <v>165</v>
      </c>
      <c r="U79" s="161">
        <v>1</v>
      </c>
      <c r="V79" s="161">
        <f t="shared" si="13"/>
        <v>72</v>
      </c>
      <c r="W79" s="161"/>
      <c r="X79" s="161" t="s">
        <v>314</v>
      </c>
      <c r="Y79" s="161" t="s">
        <v>166</v>
      </c>
      <c r="Z79" s="150"/>
      <c r="AA79" s="150"/>
      <c r="AB79" s="150"/>
      <c r="AC79" s="150"/>
      <c r="AD79" s="150"/>
      <c r="AE79" s="150"/>
      <c r="AF79" s="150"/>
      <c r="AG79" s="150" t="s">
        <v>315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81">
        <v>60</v>
      </c>
      <c r="B80" s="182" t="s">
        <v>318</v>
      </c>
      <c r="C80" s="191" t="s">
        <v>319</v>
      </c>
      <c r="D80" s="183" t="s">
        <v>163</v>
      </c>
      <c r="E80" s="184">
        <v>8</v>
      </c>
      <c r="F80" s="185"/>
      <c r="G80" s="186">
        <f t="shared" si="7"/>
        <v>0</v>
      </c>
      <c r="H80" s="185"/>
      <c r="I80" s="186">
        <f t="shared" si="8"/>
        <v>0</v>
      </c>
      <c r="J80" s="185"/>
      <c r="K80" s="186">
        <f t="shared" si="9"/>
        <v>0</v>
      </c>
      <c r="L80" s="186">
        <v>21</v>
      </c>
      <c r="M80" s="186">
        <f t="shared" si="10"/>
        <v>0</v>
      </c>
      <c r="N80" s="184">
        <v>0</v>
      </c>
      <c r="O80" s="184">
        <f t="shared" si="11"/>
        <v>0</v>
      </c>
      <c r="P80" s="184">
        <v>0</v>
      </c>
      <c r="Q80" s="184">
        <f t="shared" si="12"/>
        <v>0</v>
      </c>
      <c r="R80" s="186" t="s">
        <v>313</v>
      </c>
      <c r="S80" s="186" t="s">
        <v>154</v>
      </c>
      <c r="T80" s="187" t="s">
        <v>165</v>
      </c>
      <c r="U80" s="161">
        <v>1</v>
      </c>
      <c r="V80" s="161">
        <f t="shared" si="13"/>
        <v>8</v>
      </c>
      <c r="W80" s="161"/>
      <c r="X80" s="161" t="s">
        <v>314</v>
      </c>
      <c r="Y80" s="161" t="s">
        <v>166</v>
      </c>
      <c r="Z80" s="150"/>
      <c r="AA80" s="150"/>
      <c r="AB80" s="150"/>
      <c r="AC80" s="150"/>
      <c r="AD80" s="150"/>
      <c r="AE80" s="150"/>
      <c r="AF80" s="150"/>
      <c r="AG80" s="150" t="s">
        <v>315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81">
        <v>61</v>
      </c>
      <c r="B81" s="182" t="s">
        <v>320</v>
      </c>
      <c r="C81" s="191" t="s">
        <v>321</v>
      </c>
      <c r="D81" s="183" t="s">
        <v>163</v>
      </c>
      <c r="E81" s="184">
        <v>8</v>
      </c>
      <c r="F81" s="185"/>
      <c r="G81" s="186">
        <f t="shared" si="7"/>
        <v>0</v>
      </c>
      <c r="H81" s="185"/>
      <c r="I81" s="186">
        <f t="shared" si="8"/>
        <v>0</v>
      </c>
      <c r="J81" s="185"/>
      <c r="K81" s="186">
        <f t="shared" si="9"/>
        <v>0</v>
      </c>
      <c r="L81" s="186">
        <v>21</v>
      </c>
      <c r="M81" s="186">
        <f t="shared" si="10"/>
        <v>0</v>
      </c>
      <c r="N81" s="184">
        <v>0</v>
      </c>
      <c r="O81" s="184">
        <f t="shared" si="11"/>
        <v>0</v>
      </c>
      <c r="P81" s="184">
        <v>0</v>
      </c>
      <c r="Q81" s="184">
        <f t="shared" si="12"/>
        <v>0</v>
      </c>
      <c r="R81" s="186" t="s">
        <v>313</v>
      </c>
      <c r="S81" s="186" t="s">
        <v>154</v>
      </c>
      <c r="T81" s="187" t="s">
        <v>165</v>
      </c>
      <c r="U81" s="161">
        <v>1.04325</v>
      </c>
      <c r="V81" s="161">
        <f t="shared" si="13"/>
        <v>8.35</v>
      </c>
      <c r="W81" s="161"/>
      <c r="X81" s="161" t="s">
        <v>314</v>
      </c>
      <c r="Y81" s="161" t="s">
        <v>166</v>
      </c>
      <c r="Z81" s="150"/>
      <c r="AA81" s="150"/>
      <c r="AB81" s="150"/>
      <c r="AC81" s="150"/>
      <c r="AD81" s="150"/>
      <c r="AE81" s="150"/>
      <c r="AF81" s="150"/>
      <c r="AG81" s="150" t="s">
        <v>315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81">
        <v>62</v>
      </c>
      <c r="B82" s="182" t="s">
        <v>322</v>
      </c>
      <c r="C82" s="191" t="s">
        <v>323</v>
      </c>
      <c r="D82" s="183" t="s">
        <v>163</v>
      </c>
      <c r="E82" s="184">
        <v>24</v>
      </c>
      <c r="F82" s="185"/>
      <c r="G82" s="186">
        <f t="shared" si="7"/>
        <v>0</v>
      </c>
      <c r="H82" s="185"/>
      <c r="I82" s="186">
        <f t="shared" si="8"/>
        <v>0</v>
      </c>
      <c r="J82" s="185"/>
      <c r="K82" s="186">
        <f t="shared" si="9"/>
        <v>0</v>
      </c>
      <c r="L82" s="186">
        <v>21</v>
      </c>
      <c r="M82" s="186">
        <f t="shared" si="10"/>
        <v>0</v>
      </c>
      <c r="N82" s="184">
        <v>0</v>
      </c>
      <c r="O82" s="184">
        <f t="shared" si="11"/>
        <v>0</v>
      </c>
      <c r="P82" s="184">
        <v>0</v>
      </c>
      <c r="Q82" s="184">
        <f t="shared" si="12"/>
        <v>0</v>
      </c>
      <c r="R82" s="186"/>
      <c r="S82" s="186" t="s">
        <v>164</v>
      </c>
      <c r="T82" s="187" t="s">
        <v>165</v>
      </c>
      <c r="U82" s="161">
        <v>0</v>
      </c>
      <c r="V82" s="161">
        <f t="shared" si="13"/>
        <v>0</v>
      </c>
      <c r="W82" s="161"/>
      <c r="X82" s="161" t="s">
        <v>278</v>
      </c>
      <c r="Y82" s="161" t="s">
        <v>166</v>
      </c>
      <c r="Z82" s="150"/>
      <c r="AA82" s="150"/>
      <c r="AB82" s="150"/>
      <c r="AC82" s="150"/>
      <c r="AD82" s="150"/>
      <c r="AE82" s="150"/>
      <c r="AF82" s="150"/>
      <c r="AG82" s="150" t="s">
        <v>279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x14ac:dyDescent="0.2">
      <c r="A83" s="167" t="s">
        <v>148</v>
      </c>
      <c r="B83" s="168" t="s">
        <v>93</v>
      </c>
      <c r="C83" s="190" t="s">
        <v>94</v>
      </c>
      <c r="D83" s="169"/>
      <c r="E83" s="170"/>
      <c r="F83" s="171"/>
      <c r="G83" s="171">
        <f>SUMIF(AG84:AG104,"&lt;&gt;NOR",G84:G104)</f>
        <v>0</v>
      </c>
      <c r="H83" s="171"/>
      <c r="I83" s="171">
        <f>SUM(I84:I104)</f>
        <v>0</v>
      </c>
      <c r="J83" s="171"/>
      <c r="K83" s="171">
        <f>SUM(K84:K104)</f>
        <v>0</v>
      </c>
      <c r="L83" s="171"/>
      <c r="M83" s="171">
        <f>SUM(M84:M104)</f>
        <v>0</v>
      </c>
      <c r="N83" s="170"/>
      <c r="O83" s="170">
        <f>SUM(O84:O104)</f>
        <v>0.53</v>
      </c>
      <c r="P83" s="170"/>
      <c r="Q83" s="170">
        <f>SUM(Q84:Q104)</f>
        <v>0</v>
      </c>
      <c r="R83" s="171"/>
      <c r="S83" s="171"/>
      <c r="T83" s="172"/>
      <c r="U83" s="166"/>
      <c r="V83" s="166">
        <f>SUM(V84:V104)</f>
        <v>67.449999999999989</v>
      </c>
      <c r="W83" s="166"/>
      <c r="X83" s="166"/>
      <c r="Y83" s="166"/>
      <c r="AG83" t="s">
        <v>149</v>
      </c>
    </row>
    <row r="84" spans="1:60" ht="22.5" outlineLevel="1" x14ac:dyDescent="0.2">
      <c r="A84" s="174">
        <v>63</v>
      </c>
      <c r="B84" s="175" t="s">
        <v>324</v>
      </c>
      <c r="C84" s="192" t="s">
        <v>325</v>
      </c>
      <c r="D84" s="176" t="s">
        <v>152</v>
      </c>
      <c r="E84" s="177">
        <v>15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5.1000000000000004E-4</v>
      </c>
      <c r="O84" s="177">
        <f>ROUND(E84*N84,2)</f>
        <v>0.01</v>
      </c>
      <c r="P84" s="177">
        <v>0</v>
      </c>
      <c r="Q84" s="177">
        <f>ROUND(E84*P84,2)</f>
        <v>0</v>
      </c>
      <c r="R84" s="179" t="s">
        <v>181</v>
      </c>
      <c r="S84" s="179" t="s">
        <v>154</v>
      </c>
      <c r="T84" s="180" t="s">
        <v>155</v>
      </c>
      <c r="U84" s="161">
        <v>0.26700000000000002</v>
      </c>
      <c r="V84" s="161">
        <f>ROUND(E84*U84,2)</f>
        <v>4.01</v>
      </c>
      <c r="W84" s="161"/>
      <c r="X84" s="161" t="s">
        <v>156</v>
      </c>
      <c r="Y84" s="161" t="s">
        <v>166</v>
      </c>
      <c r="Z84" s="150"/>
      <c r="AA84" s="150"/>
      <c r="AB84" s="150"/>
      <c r="AC84" s="150"/>
      <c r="AD84" s="150"/>
      <c r="AE84" s="150"/>
      <c r="AF84" s="150"/>
      <c r="AG84" s="150" t="s">
        <v>158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61" t="s">
        <v>326</v>
      </c>
      <c r="D85" s="262"/>
      <c r="E85" s="262"/>
      <c r="F85" s="262"/>
      <c r="G85" s="262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178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81">
        <v>64</v>
      </c>
      <c r="B86" s="182" t="s">
        <v>327</v>
      </c>
      <c r="C86" s="191" t="s">
        <v>328</v>
      </c>
      <c r="D86" s="183" t="s">
        <v>186</v>
      </c>
      <c r="E86" s="184">
        <v>56</v>
      </c>
      <c r="F86" s="185"/>
      <c r="G86" s="186">
        <f t="shared" ref="G86:G103" si="14">ROUND(E86*F86,2)</f>
        <v>0</v>
      </c>
      <c r="H86" s="185"/>
      <c r="I86" s="186">
        <f t="shared" ref="I86:I103" si="15">ROUND(E86*H86,2)</f>
        <v>0</v>
      </c>
      <c r="J86" s="185"/>
      <c r="K86" s="186">
        <f t="shared" ref="K86:K103" si="16">ROUND(E86*J86,2)</f>
        <v>0</v>
      </c>
      <c r="L86" s="186">
        <v>21</v>
      </c>
      <c r="M86" s="186">
        <f t="shared" ref="M86:M103" si="17">G86*(1+L86/100)</f>
        <v>0</v>
      </c>
      <c r="N86" s="184">
        <v>0</v>
      </c>
      <c r="O86" s="184">
        <f t="shared" ref="O86:O103" si="18">ROUND(E86*N86,2)</f>
        <v>0</v>
      </c>
      <c r="P86" s="184">
        <v>0</v>
      </c>
      <c r="Q86" s="184">
        <f t="shared" ref="Q86:Q103" si="19">ROUND(E86*P86,2)</f>
        <v>0</v>
      </c>
      <c r="R86" s="186" t="s">
        <v>187</v>
      </c>
      <c r="S86" s="186" t="s">
        <v>154</v>
      </c>
      <c r="T86" s="187" t="s">
        <v>155</v>
      </c>
      <c r="U86" s="161">
        <v>0.13500000000000001</v>
      </c>
      <c r="V86" s="161">
        <f t="shared" ref="V86:V103" si="20">ROUND(E86*U86,2)</f>
        <v>7.56</v>
      </c>
      <c r="W86" s="161"/>
      <c r="X86" s="161" t="s">
        <v>156</v>
      </c>
      <c r="Y86" s="161" t="s">
        <v>166</v>
      </c>
      <c r="Z86" s="150"/>
      <c r="AA86" s="150"/>
      <c r="AB86" s="150"/>
      <c r="AC86" s="150"/>
      <c r="AD86" s="150"/>
      <c r="AE86" s="150"/>
      <c r="AF86" s="150"/>
      <c r="AG86" s="150" t="s">
        <v>158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81">
        <v>65</v>
      </c>
      <c r="B87" s="182" t="s">
        <v>329</v>
      </c>
      <c r="C87" s="191" t="s">
        <v>330</v>
      </c>
      <c r="D87" s="183" t="s">
        <v>186</v>
      </c>
      <c r="E87" s="184">
        <v>128</v>
      </c>
      <c r="F87" s="185"/>
      <c r="G87" s="186">
        <f t="shared" si="14"/>
        <v>0</v>
      </c>
      <c r="H87" s="185"/>
      <c r="I87" s="186">
        <f t="shared" si="15"/>
        <v>0</v>
      </c>
      <c r="J87" s="185"/>
      <c r="K87" s="186">
        <f t="shared" si="16"/>
        <v>0</v>
      </c>
      <c r="L87" s="186">
        <v>21</v>
      </c>
      <c r="M87" s="186">
        <f t="shared" si="17"/>
        <v>0</v>
      </c>
      <c r="N87" s="184">
        <v>0</v>
      </c>
      <c r="O87" s="184">
        <f t="shared" si="18"/>
        <v>0</v>
      </c>
      <c r="P87" s="184">
        <v>0</v>
      </c>
      <c r="Q87" s="184">
        <f t="shared" si="19"/>
        <v>0</v>
      </c>
      <c r="R87" s="186" t="s">
        <v>187</v>
      </c>
      <c r="S87" s="186" t="s">
        <v>154</v>
      </c>
      <c r="T87" s="187" t="s">
        <v>155</v>
      </c>
      <c r="U87" s="161">
        <v>0.19500000000000001</v>
      </c>
      <c r="V87" s="161">
        <f t="shared" si="20"/>
        <v>24.96</v>
      </c>
      <c r="W87" s="161"/>
      <c r="X87" s="161" t="s">
        <v>156</v>
      </c>
      <c r="Y87" s="161" t="s">
        <v>166</v>
      </c>
      <c r="Z87" s="150"/>
      <c r="AA87" s="150"/>
      <c r="AB87" s="150"/>
      <c r="AC87" s="150"/>
      <c r="AD87" s="150"/>
      <c r="AE87" s="150"/>
      <c r="AF87" s="150"/>
      <c r="AG87" s="150" t="s">
        <v>158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81">
        <v>66</v>
      </c>
      <c r="B88" s="182" t="s">
        <v>331</v>
      </c>
      <c r="C88" s="191" t="s">
        <v>332</v>
      </c>
      <c r="D88" s="183" t="s">
        <v>186</v>
      </c>
      <c r="E88" s="184">
        <v>14</v>
      </c>
      <c r="F88" s="185"/>
      <c r="G88" s="186">
        <f t="shared" si="14"/>
        <v>0</v>
      </c>
      <c r="H88" s="185"/>
      <c r="I88" s="186">
        <f t="shared" si="15"/>
        <v>0</v>
      </c>
      <c r="J88" s="185"/>
      <c r="K88" s="186">
        <f t="shared" si="16"/>
        <v>0</v>
      </c>
      <c r="L88" s="186">
        <v>21</v>
      </c>
      <c r="M88" s="186">
        <f t="shared" si="17"/>
        <v>0</v>
      </c>
      <c r="N88" s="184">
        <v>0</v>
      </c>
      <c r="O88" s="184">
        <f t="shared" si="18"/>
        <v>0</v>
      </c>
      <c r="P88" s="184">
        <v>0</v>
      </c>
      <c r="Q88" s="184">
        <f t="shared" si="19"/>
        <v>0</v>
      </c>
      <c r="R88" s="186" t="s">
        <v>187</v>
      </c>
      <c r="S88" s="186" t="s">
        <v>154</v>
      </c>
      <c r="T88" s="187" t="s">
        <v>155</v>
      </c>
      <c r="U88" s="161">
        <v>0.23300000000000001</v>
      </c>
      <c r="V88" s="161">
        <f t="shared" si="20"/>
        <v>3.26</v>
      </c>
      <c r="W88" s="161"/>
      <c r="X88" s="161" t="s">
        <v>156</v>
      </c>
      <c r="Y88" s="161" t="s">
        <v>166</v>
      </c>
      <c r="Z88" s="150"/>
      <c r="AA88" s="150"/>
      <c r="AB88" s="150"/>
      <c r="AC88" s="150"/>
      <c r="AD88" s="150"/>
      <c r="AE88" s="150"/>
      <c r="AF88" s="150"/>
      <c r="AG88" s="150" t="s">
        <v>158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81">
        <v>67</v>
      </c>
      <c r="B89" s="182" t="s">
        <v>333</v>
      </c>
      <c r="C89" s="191" t="s">
        <v>334</v>
      </c>
      <c r="D89" s="183" t="s">
        <v>199</v>
      </c>
      <c r="E89" s="184">
        <v>12</v>
      </c>
      <c r="F89" s="185"/>
      <c r="G89" s="186">
        <f t="shared" si="14"/>
        <v>0</v>
      </c>
      <c r="H89" s="185"/>
      <c r="I89" s="186">
        <f t="shared" si="15"/>
        <v>0</v>
      </c>
      <c r="J89" s="185"/>
      <c r="K89" s="186">
        <f t="shared" si="16"/>
        <v>0</v>
      </c>
      <c r="L89" s="186">
        <v>21</v>
      </c>
      <c r="M89" s="186">
        <f t="shared" si="17"/>
        <v>0</v>
      </c>
      <c r="N89" s="184">
        <v>0</v>
      </c>
      <c r="O89" s="184">
        <f t="shared" si="18"/>
        <v>0</v>
      </c>
      <c r="P89" s="184">
        <v>0</v>
      </c>
      <c r="Q89" s="184">
        <f t="shared" si="19"/>
        <v>0</v>
      </c>
      <c r="R89" s="186" t="s">
        <v>187</v>
      </c>
      <c r="S89" s="186" t="s">
        <v>154</v>
      </c>
      <c r="T89" s="187" t="s">
        <v>155</v>
      </c>
      <c r="U89" s="161">
        <v>0.14000000000000001</v>
      </c>
      <c r="V89" s="161">
        <f t="shared" si="20"/>
        <v>1.68</v>
      </c>
      <c r="W89" s="161"/>
      <c r="X89" s="161" t="s">
        <v>156</v>
      </c>
      <c r="Y89" s="161" t="s">
        <v>166</v>
      </c>
      <c r="Z89" s="150"/>
      <c r="AA89" s="150"/>
      <c r="AB89" s="150"/>
      <c r="AC89" s="150"/>
      <c r="AD89" s="150"/>
      <c r="AE89" s="150"/>
      <c r="AF89" s="150"/>
      <c r="AG89" s="150" t="s">
        <v>158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81">
        <v>68</v>
      </c>
      <c r="B90" s="182" t="s">
        <v>335</v>
      </c>
      <c r="C90" s="191" t="s">
        <v>336</v>
      </c>
      <c r="D90" s="183" t="s">
        <v>199</v>
      </c>
      <c r="E90" s="184">
        <v>26</v>
      </c>
      <c r="F90" s="185"/>
      <c r="G90" s="186">
        <f t="shared" si="14"/>
        <v>0</v>
      </c>
      <c r="H90" s="185"/>
      <c r="I90" s="186">
        <f t="shared" si="15"/>
        <v>0</v>
      </c>
      <c r="J90" s="185"/>
      <c r="K90" s="186">
        <f t="shared" si="16"/>
        <v>0</v>
      </c>
      <c r="L90" s="186">
        <v>21</v>
      </c>
      <c r="M90" s="186">
        <f t="shared" si="17"/>
        <v>0</v>
      </c>
      <c r="N90" s="184">
        <v>0</v>
      </c>
      <c r="O90" s="184">
        <f t="shared" si="18"/>
        <v>0</v>
      </c>
      <c r="P90" s="184">
        <v>0</v>
      </c>
      <c r="Q90" s="184">
        <f t="shared" si="19"/>
        <v>0</v>
      </c>
      <c r="R90" s="186" t="s">
        <v>187</v>
      </c>
      <c r="S90" s="186" t="s">
        <v>154</v>
      </c>
      <c r="T90" s="187" t="s">
        <v>155</v>
      </c>
      <c r="U90" s="161">
        <v>0.20399999999999999</v>
      </c>
      <c r="V90" s="161">
        <f t="shared" si="20"/>
        <v>5.3</v>
      </c>
      <c r="W90" s="161"/>
      <c r="X90" s="161" t="s">
        <v>156</v>
      </c>
      <c r="Y90" s="161" t="s">
        <v>166</v>
      </c>
      <c r="Z90" s="150"/>
      <c r="AA90" s="150"/>
      <c r="AB90" s="150"/>
      <c r="AC90" s="150"/>
      <c r="AD90" s="150"/>
      <c r="AE90" s="150"/>
      <c r="AF90" s="150"/>
      <c r="AG90" s="150" t="s">
        <v>158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81">
        <v>69</v>
      </c>
      <c r="B91" s="182" t="s">
        <v>337</v>
      </c>
      <c r="C91" s="191" t="s">
        <v>338</v>
      </c>
      <c r="D91" s="183" t="s">
        <v>199</v>
      </c>
      <c r="E91" s="184">
        <v>4</v>
      </c>
      <c r="F91" s="185"/>
      <c r="G91" s="186">
        <f t="shared" si="14"/>
        <v>0</v>
      </c>
      <c r="H91" s="185"/>
      <c r="I91" s="186">
        <f t="shared" si="15"/>
        <v>0</v>
      </c>
      <c r="J91" s="185"/>
      <c r="K91" s="186">
        <f t="shared" si="16"/>
        <v>0</v>
      </c>
      <c r="L91" s="186">
        <v>21</v>
      </c>
      <c r="M91" s="186">
        <f t="shared" si="17"/>
        <v>0</v>
      </c>
      <c r="N91" s="184">
        <v>0</v>
      </c>
      <c r="O91" s="184">
        <f t="shared" si="18"/>
        <v>0</v>
      </c>
      <c r="P91" s="184">
        <v>0</v>
      </c>
      <c r="Q91" s="184">
        <f t="shared" si="19"/>
        <v>0</v>
      </c>
      <c r="R91" s="186" t="s">
        <v>187</v>
      </c>
      <c r="S91" s="186" t="s">
        <v>154</v>
      </c>
      <c r="T91" s="187" t="s">
        <v>155</v>
      </c>
      <c r="U91" s="161">
        <v>0.24199999999999999</v>
      </c>
      <c r="V91" s="161">
        <f t="shared" si="20"/>
        <v>0.97</v>
      </c>
      <c r="W91" s="161"/>
      <c r="X91" s="161" t="s">
        <v>156</v>
      </c>
      <c r="Y91" s="161" t="s">
        <v>166</v>
      </c>
      <c r="Z91" s="150"/>
      <c r="AA91" s="150"/>
      <c r="AB91" s="150"/>
      <c r="AC91" s="150"/>
      <c r="AD91" s="150"/>
      <c r="AE91" s="150"/>
      <c r="AF91" s="150"/>
      <c r="AG91" s="150" t="s">
        <v>158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81">
        <v>70</v>
      </c>
      <c r="B92" s="182" t="s">
        <v>339</v>
      </c>
      <c r="C92" s="191" t="s">
        <v>340</v>
      </c>
      <c r="D92" s="183" t="s">
        <v>186</v>
      </c>
      <c r="E92" s="184">
        <v>69</v>
      </c>
      <c r="F92" s="185"/>
      <c r="G92" s="186">
        <f t="shared" si="14"/>
        <v>0</v>
      </c>
      <c r="H92" s="185"/>
      <c r="I92" s="186">
        <f t="shared" si="15"/>
        <v>0</v>
      </c>
      <c r="J92" s="185"/>
      <c r="K92" s="186">
        <f t="shared" si="16"/>
        <v>0</v>
      </c>
      <c r="L92" s="186">
        <v>21</v>
      </c>
      <c r="M92" s="186">
        <f t="shared" si="17"/>
        <v>0</v>
      </c>
      <c r="N92" s="184">
        <v>0</v>
      </c>
      <c r="O92" s="184">
        <f t="shared" si="18"/>
        <v>0</v>
      </c>
      <c r="P92" s="184">
        <v>0</v>
      </c>
      <c r="Q92" s="184">
        <f t="shared" si="19"/>
        <v>0</v>
      </c>
      <c r="R92" s="186"/>
      <c r="S92" s="186" t="s">
        <v>164</v>
      </c>
      <c r="T92" s="187" t="s">
        <v>165</v>
      </c>
      <c r="U92" s="161">
        <v>0.23300000000000001</v>
      </c>
      <c r="V92" s="161">
        <f t="shared" si="20"/>
        <v>16.079999999999998</v>
      </c>
      <c r="W92" s="161"/>
      <c r="X92" s="161" t="s">
        <v>156</v>
      </c>
      <c r="Y92" s="161" t="s">
        <v>166</v>
      </c>
      <c r="Z92" s="150"/>
      <c r="AA92" s="150"/>
      <c r="AB92" s="150"/>
      <c r="AC92" s="150"/>
      <c r="AD92" s="150"/>
      <c r="AE92" s="150"/>
      <c r="AF92" s="150"/>
      <c r="AG92" s="150" t="s">
        <v>158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81">
        <v>71</v>
      </c>
      <c r="B93" s="182" t="s">
        <v>341</v>
      </c>
      <c r="C93" s="191" t="s">
        <v>342</v>
      </c>
      <c r="D93" s="183" t="s">
        <v>199</v>
      </c>
      <c r="E93" s="184">
        <v>15</v>
      </c>
      <c r="F93" s="185"/>
      <c r="G93" s="186">
        <f t="shared" si="14"/>
        <v>0</v>
      </c>
      <c r="H93" s="185"/>
      <c r="I93" s="186">
        <f t="shared" si="15"/>
        <v>0</v>
      </c>
      <c r="J93" s="185"/>
      <c r="K93" s="186">
        <f t="shared" si="16"/>
        <v>0</v>
      </c>
      <c r="L93" s="186">
        <v>21</v>
      </c>
      <c r="M93" s="186">
        <f t="shared" si="17"/>
        <v>0</v>
      </c>
      <c r="N93" s="184">
        <v>0</v>
      </c>
      <c r="O93" s="184">
        <f t="shared" si="18"/>
        <v>0</v>
      </c>
      <c r="P93" s="184">
        <v>0</v>
      </c>
      <c r="Q93" s="184">
        <f t="shared" si="19"/>
        <v>0</v>
      </c>
      <c r="R93" s="186"/>
      <c r="S93" s="186" t="s">
        <v>164</v>
      </c>
      <c r="T93" s="187" t="s">
        <v>165</v>
      </c>
      <c r="U93" s="161">
        <v>0.24199999999999999</v>
      </c>
      <c r="V93" s="161">
        <f t="shared" si="20"/>
        <v>3.63</v>
      </c>
      <c r="W93" s="161"/>
      <c r="X93" s="161" t="s">
        <v>156</v>
      </c>
      <c r="Y93" s="161" t="s">
        <v>166</v>
      </c>
      <c r="Z93" s="150"/>
      <c r="AA93" s="150"/>
      <c r="AB93" s="150"/>
      <c r="AC93" s="150"/>
      <c r="AD93" s="150"/>
      <c r="AE93" s="150"/>
      <c r="AF93" s="150"/>
      <c r="AG93" s="150" t="s">
        <v>158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81">
        <v>72</v>
      </c>
      <c r="B94" s="182" t="s">
        <v>343</v>
      </c>
      <c r="C94" s="191" t="s">
        <v>344</v>
      </c>
      <c r="D94" s="183" t="s">
        <v>152</v>
      </c>
      <c r="E94" s="184">
        <v>15</v>
      </c>
      <c r="F94" s="185"/>
      <c r="G94" s="186">
        <f t="shared" si="14"/>
        <v>0</v>
      </c>
      <c r="H94" s="185"/>
      <c r="I94" s="186">
        <f t="shared" si="15"/>
        <v>0</v>
      </c>
      <c r="J94" s="185"/>
      <c r="K94" s="186">
        <f t="shared" si="16"/>
        <v>0</v>
      </c>
      <c r="L94" s="186">
        <v>21</v>
      </c>
      <c r="M94" s="186">
        <f t="shared" si="17"/>
        <v>0</v>
      </c>
      <c r="N94" s="184">
        <v>1.6000000000000001E-3</v>
      </c>
      <c r="O94" s="184">
        <f t="shared" si="18"/>
        <v>0.02</v>
      </c>
      <c r="P94" s="184">
        <v>0</v>
      </c>
      <c r="Q94" s="184">
        <f t="shared" si="19"/>
        <v>0</v>
      </c>
      <c r="R94" s="186"/>
      <c r="S94" s="186" t="s">
        <v>164</v>
      </c>
      <c r="T94" s="187" t="s">
        <v>155</v>
      </c>
      <c r="U94" s="161">
        <v>0</v>
      </c>
      <c r="V94" s="161">
        <f t="shared" si="20"/>
        <v>0</v>
      </c>
      <c r="W94" s="161"/>
      <c r="X94" s="161" t="s">
        <v>278</v>
      </c>
      <c r="Y94" s="161" t="s">
        <v>166</v>
      </c>
      <c r="Z94" s="150"/>
      <c r="AA94" s="150"/>
      <c r="AB94" s="150"/>
      <c r="AC94" s="150"/>
      <c r="AD94" s="150"/>
      <c r="AE94" s="150"/>
      <c r="AF94" s="150"/>
      <c r="AG94" s="150" t="s">
        <v>279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33.75" outlineLevel="1" x14ac:dyDescent="0.2">
      <c r="A95" s="181">
        <v>73</v>
      </c>
      <c r="B95" s="182" t="s">
        <v>345</v>
      </c>
      <c r="C95" s="191" t="s">
        <v>346</v>
      </c>
      <c r="D95" s="183" t="s">
        <v>186</v>
      </c>
      <c r="E95" s="184">
        <v>56</v>
      </c>
      <c r="F95" s="185"/>
      <c r="G95" s="186">
        <f t="shared" si="14"/>
        <v>0</v>
      </c>
      <c r="H95" s="185"/>
      <c r="I95" s="186">
        <f t="shared" si="15"/>
        <v>0</v>
      </c>
      <c r="J95" s="185"/>
      <c r="K95" s="186">
        <f t="shared" si="16"/>
        <v>0</v>
      </c>
      <c r="L95" s="186">
        <v>21</v>
      </c>
      <c r="M95" s="186">
        <f t="shared" si="17"/>
        <v>0</v>
      </c>
      <c r="N95" s="184">
        <v>4.4000000000000002E-4</v>
      </c>
      <c r="O95" s="184">
        <f t="shared" si="18"/>
        <v>0.02</v>
      </c>
      <c r="P95" s="184">
        <v>0</v>
      </c>
      <c r="Q95" s="184">
        <f t="shared" si="19"/>
        <v>0</v>
      </c>
      <c r="R95" s="186" t="s">
        <v>277</v>
      </c>
      <c r="S95" s="186" t="s">
        <v>154</v>
      </c>
      <c r="T95" s="187" t="s">
        <v>155</v>
      </c>
      <c r="U95" s="161">
        <v>0</v>
      </c>
      <c r="V95" s="161">
        <f t="shared" si="20"/>
        <v>0</v>
      </c>
      <c r="W95" s="161"/>
      <c r="X95" s="161" t="s">
        <v>278</v>
      </c>
      <c r="Y95" s="161" t="s">
        <v>157</v>
      </c>
      <c r="Z95" s="150"/>
      <c r="AA95" s="150"/>
      <c r="AB95" s="150"/>
      <c r="AC95" s="150"/>
      <c r="AD95" s="150"/>
      <c r="AE95" s="150"/>
      <c r="AF95" s="150"/>
      <c r="AG95" s="150" t="s">
        <v>279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33.75" outlineLevel="1" x14ac:dyDescent="0.2">
      <c r="A96" s="181">
        <v>74</v>
      </c>
      <c r="B96" s="182" t="s">
        <v>347</v>
      </c>
      <c r="C96" s="191" t="s">
        <v>348</v>
      </c>
      <c r="D96" s="183" t="s">
        <v>186</v>
      </c>
      <c r="E96" s="184">
        <v>46</v>
      </c>
      <c r="F96" s="185"/>
      <c r="G96" s="186">
        <f t="shared" si="14"/>
        <v>0</v>
      </c>
      <c r="H96" s="185"/>
      <c r="I96" s="186">
        <f t="shared" si="15"/>
        <v>0</v>
      </c>
      <c r="J96" s="185"/>
      <c r="K96" s="186">
        <f t="shared" si="16"/>
        <v>0</v>
      </c>
      <c r="L96" s="186">
        <v>21</v>
      </c>
      <c r="M96" s="186">
        <f t="shared" si="17"/>
        <v>0</v>
      </c>
      <c r="N96" s="184">
        <v>8.9999999999999998E-4</v>
      </c>
      <c r="O96" s="184">
        <f t="shared" si="18"/>
        <v>0.04</v>
      </c>
      <c r="P96" s="184">
        <v>0</v>
      </c>
      <c r="Q96" s="184">
        <f t="shared" si="19"/>
        <v>0</v>
      </c>
      <c r="R96" s="186" t="s">
        <v>277</v>
      </c>
      <c r="S96" s="186" t="s">
        <v>154</v>
      </c>
      <c r="T96" s="187" t="s">
        <v>155</v>
      </c>
      <c r="U96" s="161">
        <v>0</v>
      </c>
      <c r="V96" s="161">
        <f t="shared" si="20"/>
        <v>0</v>
      </c>
      <c r="W96" s="161"/>
      <c r="X96" s="161" t="s">
        <v>278</v>
      </c>
      <c r="Y96" s="161" t="s">
        <v>157</v>
      </c>
      <c r="Z96" s="150"/>
      <c r="AA96" s="150"/>
      <c r="AB96" s="150"/>
      <c r="AC96" s="150"/>
      <c r="AD96" s="150"/>
      <c r="AE96" s="150"/>
      <c r="AF96" s="150"/>
      <c r="AG96" s="150" t="s">
        <v>279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33.75" outlineLevel="1" x14ac:dyDescent="0.2">
      <c r="A97" s="181">
        <v>75</v>
      </c>
      <c r="B97" s="182" t="s">
        <v>349</v>
      </c>
      <c r="C97" s="191" t="s">
        <v>350</v>
      </c>
      <c r="D97" s="183" t="s">
        <v>186</v>
      </c>
      <c r="E97" s="184">
        <v>14</v>
      </c>
      <c r="F97" s="185"/>
      <c r="G97" s="186">
        <f t="shared" si="14"/>
        <v>0</v>
      </c>
      <c r="H97" s="185"/>
      <c r="I97" s="186">
        <f t="shared" si="15"/>
        <v>0</v>
      </c>
      <c r="J97" s="185"/>
      <c r="K97" s="186">
        <f t="shared" si="16"/>
        <v>0</v>
      </c>
      <c r="L97" s="186">
        <v>21</v>
      </c>
      <c r="M97" s="186">
        <f t="shared" si="17"/>
        <v>0</v>
      </c>
      <c r="N97" s="184">
        <v>1.41E-3</v>
      </c>
      <c r="O97" s="184">
        <f t="shared" si="18"/>
        <v>0.02</v>
      </c>
      <c r="P97" s="184">
        <v>0</v>
      </c>
      <c r="Q97" s="184">
        <f t="shared" si="19"/>
        <v>0</v>
      </c>
      <c r="R97" s="186" t="s">
        <v>277</v>
      </c>
      <c r="S97" s="186" t="s">
        <v>154</v>
      </c>
      <c r="T97" s="187" t="s">
        <v>155</v>
      </c>
      <c r="U97" s="161">
        <v>0</v>
      </c>
      <c r="V97" s="161">
        <f t="shared" si="20"/>
        <v>0</v>
      </c>
      <c r="W97" s="161"/>
      <c r="X97" s="161" t="s">
        <v>278</v>
      </c>
      <c r="Y97" s="161" t="s">
        <v>157</v>
      </c>
      <c r="Z97" s="150"/>
      <c r="AA97" s="150"/>
      <c r="AB97" s="150"/>
      <c r="AC97" s="150"/>
      <c r="AD97" s="150"/>
      <c r="AE97" s="150"/>
      <c r="AF97" s="150"/>
      <c r="AG97" s="150" t="s">
        <v>279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33.75" outlineLevel="1" x14ac:dyDescent="0.2">
      <c r="A98" s="181">
        <v>76</v>
      </c>
      <c r="B98" s="182" t="s">
        <v>351</v>
      </c>
      <c r="C98" s="191" t="s">
        <v>352</v>
      </c>
      <c r="D98" s="183" t="s">
        <v>186</v>
      </c>
      <c r="E98" s="184">
        <v>68</v>
      </c>
      <c r="F98" s="185"/>
      <c r="G98" s="186">
        <f t="shared" si="14"/>
        <v>0</v>
      </c>
      <c r="H98" s="185"/>
      <c r="I98" s="186">
        <f t="shared" si="15"/>
        <v>0</v>
      </c>
      <c r="J98" s="185"/>
      <c r="K98" s="186">
        <f t="shared" si="16"/>
        <v>0</v>
      </c>
      <c r="L98" s="186">
        <v>21</v>
      </c>
      <c r="M98" s="186">
        <f t="shared" si="17"/>
        <v>0</v>
      </c>
      <c r="N98" s="184">
        <v>1.5299999999999999E-3</v>
      </c>
      <c r="O98" s="184">
        <f t="shared" si="18"/>
        <v>0.1</v>
      </c>
      <c r="P98" s="184">
        <v>0</v>
      </c>
      <c r="Q98" s="184">
        <f t="shared" si="19"/>
        <v>0</v>
      </c>
      <c r="R98" s="186" t="s">
        <v>277</v>
      </c>
      <c r="S98" s="186" t="s">
        <v>154</v>
      </c>
      <c r="T98" s="187" t="s">
        <v>155</v>
      </c>
      <c r="U98" s="161">
        <v>0</v>
      </c>
      <c r="V98" s="161">
        <f t="shared" si="20"/>
        <v>0</v>
      </c>
      <c r="W98" s="161"/>
      <c r="X98" s="161" t="s">
        <v>278</v>
      </c>
      <c r="Y98" s="161" t="s">
        <v>157</v>
      </c>
      <c r="Z98" s="150"/>
      <c r="AA98" s="150"/>
      <c r="AB98" s="150"/>
      <c r="AC98" s="150"/>
      <c r="AD98" s="150"/>
      <c r="AE98" s="150"/>
      <c r="AF98" s="150"/>
      <c r="AG98" s="150" t="s">
        <v>279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33.75" outlineLevel="1" x14ac:dyDescent="0.2">
      <c r="A99" s="181">
        <v>77</v>
      </c>
      <c r="B99" s="182" t="s">
        <v>353</v>
      </c>
      <c r="C99" s="191" t="s">
        <v>354</v>
      </c>
      <c r="D99" s="183" t="s">
        <v>186</v>
      </c>
      <c r="E99" s="184">
        <v>14</v>
      </c>
      <c r="F99" s="185"/>
      <c r="G99" s="186">
        <f t="shared" si="14"/>
        <v>0</v>
      </c>
      <c r="H99" s="185"/>
      <c r="I99" s="186">
        <f t="shared" si="15"/>
        <v>0</v>
      </c>
      <c r="J99" s="185"/>
      <c r="K99" s="186">
        <f t="shared" si="16"/>
        <v>0</v>
      </c>
      <c r="L99" s="186">
        <v>21</v>
      </c>
      <c r="M99" s="186">
        <f t="shared" si="17"/>
        <v>0</v>
      </c>
      <c r="N99" s="184">
        <v>2.1700000000000001E-3</v>
      </c>
      <c r="O99" s="184">
        <f t="shared" si="18"/>
        <v>0.03</v>
      </c>
      <c r="P99" s="184">
        <v>0</v>
      </c>
      <c r="Q99" s="184">
        <f t="shared" si="19"/>
        <v>0</v>
      </c>
      <c r="R99" s="186" t="s">
        <v>277</v>
      </c>
      <c r="S99" s="186" t="s">
        <v>154</v>
      </c>
      <c r="T99" s="187" t="s">
        <v>155</v>
      </c>
      <c r="U99" s="161">
        <v>0</v>
      </c>
      <c r="V99" s="161">
        <f t="shared" si="20"/>
        <v>0</v>
      </c>
      <c r="W99" s="161"/>
      <c r="X99" s="161" t="s">
        <v>278</v>
      </c>
      <c r="Y99" s="161" t="s">
        <v>157</v>
      </c>
      <c r="Z99" s="150"/>
      <c r="AA99" s="150"/>
      <c r="AB99" s="150"/>
      <c r="AC99" s="150"/>
      <c r="AD99" s="150"/>
      <c r="AE99" s="150"/>
      <c r="AF99" s="150"/>
      <c r="AG99" s="150" t="s">
        <v>279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33.75" outlineLevel="1" x14ac:dyDescent="0.2">
      <c r="A100" s="181">
        <v>78</v>
      </c>
      <c r="B100" s="182" t="s">
        <v>355</v>
      </c>
      <c r="C100" s="191" t="s">
        <v>356</v>
      </c>
      <c r="D100" s="183" t="s">
        <v>186</v>
      </c>
      <c r="E100" s="184">
        <v>39</v>
      </c>
      <c r="F100" s="185"/>
      <c r="G100" s="186">
        <f t="shared" si="14"/>
        <v>0</v>
      </c>
      <c r="H100" s="185"/>
      <c r="I100" s="186">
        <f t="shared" si="15"/>
        <v>0</v>
      </c>
      <c r="J100" s="185"/>
      <c r="K100" s="186">
        <f t="shared" si="16"/>
        <v>0</v>
      </c>
      <c r="L100" s="186">
        <v>21</v>
      </c>
      <c r="M100" s="186">
        <f t="shared" si="17"/>
        <v>0</v>
      </c>
      <c r="N100" s="184">
        <v>3.7000000000000002E-3</v>
      </c>
      <c r="O100" s="184">
        <f t="shared" si="18"/>
        <v>0.14000000000000001</v>
      </c>
      <c r="P100" s="184">
        <v>0</v>
      </c>
      <c r="Q100" s="184">
        <f t="shared" si="19"/>
        <v>0</v>
      </c>
      <c r="R100" s="186" t="s">
        <v>277</v>
      </c>
      <c r="S100" s="186" t="s">
        <v>154</v>
      </c>
      <c r="T100" s="187" t="s">
        <v>155</v>
      </c>
      <c r="U100" s="161">
        <v>0</v>
      </c>
      <c r="V100" s="161">
        <f t="shared" si="20"/>
        <v>0</v>
      </c>
      <c r="W100" s="161"/>
      <c r="X100" s="161" t="s">
        <v>278</v>
      </c>
      <c r="Y100" s="161" t="s">
        <v>157</v>
      </c>
      <c r="Z100" s="150"/>
      <c r="AA100" s="150"/>
      <c r="AB100" s="150"/>
      <c r="AC100" s="150"/>
      <c r="AD100" s="150"/>
      <c r="AE100" s="150"/>
      <c r="AF100" s="150"/>
      <c r="AG100" s="150" t="s">
        <v>279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33.75" outlineLevel="1" x14ac:dyDescent="0.2">
      <c r="A101" s="181">
        <v>79</v>
      </c>
      <c r="B101" s="182" t="s">
        <v>357</v>
      </c>
      <c r="C101" s="191" t="s">
        <v>358</v>
      </c>
      <c r="D101" s="183" t="s">
        <v>186</v>
      </c>
      <c r="E101" s="184">
        <v>25</v>
      </c>
      <c r="F101" s="185"/>
      <c r="G101" s="186">
        <f t="shared" si="14"/>
        <v>0</v>
      </c>
      <c r="H101" s="185"/>
      <c r="I101" s="186">
        <f t="shared" si="15"/>
        <v>0</v>
      </c>
      <c r="J101" s="185"/>
      <c r="K101" s="186">
        <f t="shared" si="16"/>
        <v>0</v>
      </c>
      <c r="L101" s="186">
        <v>21</v>
      </c>
      <c r="M101" s="186">
        <f t="shared" si="17"/>
        <v>0</v>
      </c>
      <c r="N101" s="184">
        <v>4.0299999999999997E-3</v>
      </c>
      <c r="O101" s="184">
        <f t="shared" si="18"/>
        <v>0.1</v>
      </c>
      <c r="P101" s="184">
        <v>0</v>
      </c>
      <c r="Q101" s="184">
        <f t="shared" si="19"/>
        <v>0</v>
      </c>
      <c r="R101" s="186" t="s">
        <v>277</v>
      </c>
      <c r="S101" s="186" t="s">
        <v>154</v>
      </c>
      <c r="T101" s="187" t="s">
        <v>155</v>
      </c>
      <c r="U101" s="161">
        <v>0</v>
      </c>
      <c r="V101" s="161">
        <f t="shared" si="20"/>
        <v>0</v>
      </c>
      <c r="W101" s="161"/>
      <c r="X101" s="161" t="s">
        <v>278</v>
      </c>
      <c r="Y101" s="161" t="s">
        <v>157</v>
      </c>
      <c r="Z101" s="150"/>
      <c r="AA101" s="150"/>
      <c r="AB101" s="150"/>
      <c r="AC101" s="150"/>
      <c r="AD101" s="150"/>
      <c r="AE101" s="150"/>
      <c r="AF101" s="150"/>
      <c r="AG101" s="150" t="s">
        <v>279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4">
        <v>80</v>
      </c>
      <c r="B102" s="175" t="s">
        <v>359</v>
      </c>
      <c r="C102" s="192" t="s">
        <v>360</v>
      </c>
      <c r="D102" s="176" t="s">
        <v>186</v>
      </c>
      <c r="E102" s="177">
        <v>8</v>
      </c>
      <c r="F102" s="178"/>
      <c r="G102" s="179">
        <f t="shared" si="14"/>
        <v>0</v>
      </c>
      <c r="H102" s="178"/>
      <c r="I102" s="179">
        <f t="shared" si="15"/>
        <v>0</v>
      </c>
      <c r="J102" s="178"/>
      <c r="K102" s="179">
        <f t="shared" si="16"/>
        <v>0</v>
      </c>
      <c r="L102" s="179">
        <v>21</v>
      </c>
      <c r="M102" s="179">
        <f t="shared" si="17"/>
        <v>0</v>
      </c>
      <c r="N102" s="177">
        <v>5.7999999999999996E-3</v>
      </c>
      <c r="O102" s="177">
        <f t="shared" si="18"/>
        <v>0.05</v>
      </c>
      <c r="P102" s="177">
        <v>0</v>
      </c>
      <c r="Q102" s="177">
        <f t="shared" si="19"/>
        <v>0</v>
      </c>
      <c r="R102" s="179"/>
      <c r="S102" s="179" t="s">
        <v>164</v>
      </c>
      <c r="T102" s="180" t="s">
        <v>165</v>
      </c>
      <c r="U102" s="161">
        <v>0</v>
      </c>
      <c r="V102" s="161">
        <f t="shared" si="20"/>
        <v>0</v>
      </c>
      <c r="W102" s="161"/>
      <c r="X102" s="161" t="s">
        <v>278</v>
      </c>
      <c r="Y102" s="161" t="s">
        <v>157</v>
      </c>
      <c r="Z102" s="150"/>
      <c r="AA102" s="150"/>
      <c r="AB102" s="150"/>
      <c r="AC102" s="150"/>
      <c r="AD102" s="150"/>
      <c r="AE102" s="150"/>
      <c r="AF102" s="150"/>
      <c r="AG102" s="150" t="s">
        <v>279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>
        <v>81</v>
      </c>
      <c r="B103" s="158" t="s">
        <v>361</v>
      </c>
      <c r="C103" s="193" t="s">
        <v>362</v>
      </c>
      <c r="D103" s="159" t="s">
        <v>0</v>
      </c>
      <c r="E103" s="189"/>
      <c r="F103" s="162"/>
      <c r="G103" s="161">
        <f t="shared" si="14"/>
        <v>0</v>
      </c>
      <c r="H103" s="162"/>
      <c r="I103" s="161">
        <f t="shared" si="15"/>
        <v>0</v>
      </c>
      <c r="J103" s="162"/>
      <c r="K103" s="161">
        <f t="shared" si="16"/>
        <v>0</v>
      </c>
      <c r="L103" s="161">
        <v>21</v>
      </c>
      <c r="M103" s="161">
        <f t="shared" si="17"/>
        <v>0</v>
      </c>
      <c r="N103" s="160">
        <v>0</v>
      </c>
      <c r="O103" s="160">
        <f t="shared" si="18"/>
        <v>0</v>
      </c>
      <c r="P103" s="160">
        <v>0</v>
      </c>
      <c r="Q103" s="160">
        <f t="shared" si="19"/>
        <v>0</v>
      </c>
      <c r="R103" s="161" t="s">
        <v>181</v>
      </c>
      <c r="S103" s="161" t="s">
        <v>154</v>
      </c>
      <c r="T103" s="161" t="s">
        <v>155</v>
      </c>
      <c r="U103" s="161">
        <v>0</v>
      </c>
      <c r="V103" s="161">
        <f t="shared" si="20"/>
        <v>0</v>
      </c>
      <c r="W103" s="161"/>
      <c r="X103" s="161" t="s">
        <v>175</v>
      </c>
      <c r="Y103" s="161" t="s">
        <v>166</v>
      </c>
      <c r="Z103" s="150"/>
      <c r="AA103" s="150"/>
      <c r="AB103" s="150"/>
      <c r="AC103" s="150"/>
      <c r="AD103" s="150"/>
      <c r="AE103" s="150"/>
      <c r="AF103" s="150"/>
      <c r="AG103" s="150" t="s">
        <v>176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259" t="s">
        <v>363</v>
      </c>
      <c r="D104" s="260"/>
      <c r="E104" s="260"/>
      <c r="F104" s="260"/>
      <c r="G104" s="260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0"/>
      <c r="AA104" s="150"/>
      <c r="AB104" s="150"/>
      <c r="AC104" s="150"/>
      <c r="AD104" s="150"/>
      <c r="AE104" s="150"/>
      <c r="AF104" s="150"/>
      <c r="AG104" s="150" t="s">
        <v>178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67" t="s">
        <v>148</v>
      </c>
      <c r="B105" s="168" t="s">
        <v>95</v>
      </c>
      <c r="C105" s="190" t="s">
        <v>96</v>
      </c>
      <c r="D105" s="169"/>
      <c r="E105" s="170"/>
      <c r="F105" s="171"/>
      <c r="G105" s="171">
        <f>SUMIF(AG106:AG113,"&lt;&gt;NOR",G106:G113)</f>
        <v>0</v>
      </c>
      <c r="H105" s="171"/>
      <c r="I105" s="171">
        <f>SUM(I106:I113)</f>
        <v>0</v>
      </c>
      <c r="J105" s="171"/>
      <c r="K105" s="171">
        <f>SUM(K106:K113)</f>
        <v>0</v>
      </c>
      <c r="L105" s="171"/>
      <c r="M105" s="171">
        <f>SUM(M106:M113)</f>
        <v>0</v>
      </c>
      <c r="N105" s="170"/>
      <c r="O105" s="170">
        <f>SUM(O106:O113)</f>
        <v>0</v>
      </c>
      <c r="P105" s="170"/>
      <c r="Q105" s="170">
        <f>SUM(Q106:Q113)</f>
        <v>0</v>
      </c>
      <c r="R105" s="171"/>
      <c r="S105" s="171"/>
      <c r="T105" s="172"/>
      <c r="U105" s="166"/>
      <c r="V105" s="166">
        <f>SUM(V106:V113)</f>
        <v>3.69</v>
      </c>
      <c r="W105" s="166"/>
      <c r="X105" s="166"/>
      <c r="Y105" s="166"/>
      <c r="AG105" t="s">
        <v>149</v>
      </c>
    </row>
    <row r="106" spans="1:60" outlineLevel="1" x14ac:dyDescent="0.2">
      <c r="A106" s="174">
        <v>82</v>
      </c>
      <c r="B106" s="175" t="s">
        <v>364</v>
      </c>
      <c r="C106" s="192" t="s">
        <v>365</v>
      </c>
      <c r="D106" s="176" t="s">
        <v>186</v>
      </c>
      <c r="E106" s="177">
        <v>8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4.6999999999999999E-4</v>
      </c>
      <c r="O106" s="177">
        <f>ROUND(E106*N106,2)</f>
        <v>0</v>
      </c>
      <c r="P106" s="177">
        <v>0</v>
      </c>
      <c r="Q106" s="177">
        <f>ROUND(E106*P106,2)</f>
        <v>0</v>
      </c>
      <c r="R106" s="179" t="s">
        <v>187</v>
      </c>
      <c r="S106" s="179" t="s">
        <v>154</v>
      </c>
      <c r="T106" s="180" t="s">
        <v>155</v>
      </c>
      <c r="U106" s="161">
        <v>0.35899999999999999</v>
      </c>
      <c r="V106" s="161">
        <f>ROUND(E106*U106,2)</f>
        <v>2.87</v>
      </c>
      <c r="W106" s="161"/>
      <c r="X106" s="161" t="s">
        <v>156</v>
      </c>
      <c r="Y106" s="161" t="s">
        <v>166</v>
      </c>
      <c r="Z106" s="150"/>
      <c r="AA106" s="150"/>
      <c r="AB106" s="150"/>
      <c r="AC106" s="150"/>
      <c r="AD106" s="150"/>
      <c r="AE106" s="150"/>
      <c r="AF106" s="150"/>
      <c r="AG106" s="150" t="s">
        <v>158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">
      <c r="A107" s="157"/>
      <c r="B107" s="158"/>
      <c r="C107" s="261" t="s">
        <v>366</v>
      </c>
      <c r="D107" s="262"/>
      <c r="E107" s="262"/>
      <c r="F107" s="262"/>
      <c r="G107" s="262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0"/>
      <c r="AA107" s="150"/>
      <c r="AB107" s="150"/>
      <c r="AC107" s="150"/>
      <c r="AD107" s="150"/>
      <c r="AE107" s="150"/>
      <c r="AF107" s="150"/>
      <c r="AG107" s="150" t="s">
        <v>178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257" t="s">
        <v>367</v>
      </c>
      <c r="D108" s="258"/>
      <c r="E108" s="258"/>
      <c r="F108" s="258"/>
      <c r="G108" s="258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0"/>
      <c r="AA108" s="150"/>
      <c r="AB108" s="150"/>
      <c r="AC108" s="150"/>
      <c r="AD108" s="150"/>
      <c r="AE108" s="150"/>
      <c r="AF108" s="150"/>
      <c r="AG108" s="150" t="s">
        <v>284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4">
        <v>83</v>
      </c>
      <c r="B109" s="175" t="s">
        <v>368</v>
      </c>
      <c r="C109" s="192" t="s">
        <v>369</v>
      </c>
      <c r="D109" s="176" t="s">
        <v>199</v>
      </c>
      <c r="E109" s="177">
        <v>3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 t="s">
        <v>187</v>
      </c>
      <c r="S109" s="179" t="s">
        <v>154</v>
      </c>
      <c r="T109" s="180" t="s">
        <v>155</v>
      </c>
      <c r="U109" s="161">
        <v>0.14799999999999999</v>
      </c>
      <c r="V109" s="161">
        <f>ROUND(E109*U109,2)</f>
        <v>0.44</v>
      </c>
      <c r="W109" s="161"/>
      <c r="X109" s="161" t="s">
        <v>156</v>
      </c>
      <c r="Y109" s="161" t="s">
        <v>166</v>
      </c>
      <c r="Z109" s="150"/>
      <c r="AA109" s="150"/>
      <c r="AB109" s="150"/>
      <c r="AC109" s="150"/>
      <c r="AD109" s="150"/>
      <c r="AE109" s="150"/>
      <c r="AF109" s="150"/>
      <c r="AG109" s="150" t="s">
        <v>158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">
      <c r="A110" s="157"/>
      <c r="B110" s="158"/>
      <c r="C110" s="261" t="s">
        <v>370</v>
      </c>
      <c r="D110" s="262"/>
      <c r="E110" s="262"/>
      <c r="F110" s="262"/>
      <c r="G110" s="262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0"/>
      <c r="AA110" s="150"/>
      <c r="AB110" s="150"/>
      <c r="AC110" s="150"/>
      <c r="AD110" s="150"/>
      <c r="AE110" s="150"/>
      <c r="AF110" s="150"/>
      <c r="AG110" s="150" t="s">
        <v>178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4">
        <v>84</v>
      </c>
      <c r="B111" s="175" t="s">
        <v>371</v>
      </c>
      <c r="C111" s="192" t="s">
        <v>372</v>
      </c>
      <c r="D111" s="176" t="s">
        <v>186</v>
      </c>
      <c r="E111" s="177">
        <v>8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/>
      <c r="S111" s="179" t="s">
        <v>164</v>
      </c>
      <c r="T111" s="180" t="s">
        <v>194</v>
      </c>
      <c r="U111" s="161">
        <v>4.8000000000000001E-2</v>
      </c>
      <c r="V111" s="161">
        <f>ROUND(E111*U111,2)</f>
        <v>0.38</v>
      </c>
      <c r="W111" s="161"/>
      <c r="X111" s="161" t="s">
        <v>156</v>
      </c>
      <c r="Y111" s="161" t="s">
        <v>166</v>
      </c>
      <c r="Z111" s="150"/>
      <c r="AA111" s="150"/>
      <c r="AB111" s="150"/>
      <c r="AC111" s="150"/>
      <c r="AD111" s="150"/>
      <c r="AE111" s="150"/>
      <c r="AF111" s="150"/>
      <c r="AG111" s="150" t="s">
        <v>158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>
        <v>85</v>
      </c>
      <c r="B112" s="158" t="s">
        <v>373</v>
      </c>
      <c r="C112" s="193" t="s">
        <v>374</v>
      </c>
      <c r="D112" s="159" t="s">
        <v>0</v>
      </c>
      <c r="E112" s="189"/>
      <c r="F112" s="162"/>
      <c r="G112" s="161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21</v>
      </c>
      <c r="M112" s="161">
        <f>G112*(1+L112/100)</f>
        <v>0</v>
      </c>
      <c r="N112" s="160">
        <v>0</v>
      </c>
      <c r="O112" s="160">
        <f>ROUND(E112*N112,2)</f>
        <v>0</v>
      </c>
      <c r="P112" s="160">
        <v>0</v>
      </c>
      <c r="Q112" s="160">
        <f>ROUND(E112*P112,2)</f>
        <v>0</v>
      </c>
      <c r="R112" s="161" t="s">
        <v>187</v>
      </c>
      <c r="S112" s="161" t="s">
        <v>154</v>
      </c>
      <c r="T112" s="161" t="s">
        <v>194</v>
      </c>
      <c r="U112" s="161">
        <v>0</v>
      </c>
      <c r="V112" s="161">
        <f>ROUND(E112*U112,2)</f>
        <v>0</v>
      </c>
      <c r="W112" s="161"/>
      <c r="X112" s="161" t="s">
        <v>175</v>
      </c>
      <c r="Y112" s="161" t="s">
        <v>166</v>
      </c>
      <c r="Z112" s="150"/>
      <c r="AA112" s="150"/>
      <c r="AB112" s="150"/>
      <c r="AC112" s="150"/>
      <c r="AD112" s="150"/>
      <c r="AE112" s="150"/>
      <c r="AF112" s="150"/>
      <c r="AG112" s="150" t="s">
        <v>176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">
      <c r="A113" s="157"/>
      <c r="B113" s="158"/>
      <c r="C113" s="259" t="s">
        <v>375</v>
      </c>
      <c r="D113" s="260"/>
      <c r="E113" s="260"/>
      <c r="F113" s="260"/>
      <c r="G113" s="260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0"/>
      <c r="AA113" s="150"/>
      <c r="AB113" s="150"/>
      <c r="AC113" s="150"/>
      <c r="AD113" s="150"/>
      <c r="AE113" s="150"/>
      <c r="AF113" s="150"/>
      <c r="AG113" s="150" t="s">
        <v>178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7" t="s">
        <v>148</v>
      </c>
      <c r="B114" s="168" t="s">
        <v>97</v>
      </c>
      <c r="C114" s="190" t="s">
        <v>98</v>
      </c>
      <c r="D114" s="169"/>
      <c r="E114" s="170"/>
      <c r="F114" s="171"/>
      <c r="G114" s="171">
        <f>SUMIF(AG115:AG179,"&lt;&gt;NOR",G115:G179)</f>
        <v>0</v>
      </c>
      <c r="H114" s="171"/>
      <c r="I114" s="171">
        <f>SUM(I115:I179)</f>
        <v>0</v>
      </c>
      <c r="J114" s="171"/>
      <c r="K114" s="171">
        <f>SUM(K115:K179)</f>
        <v>0</v>
      </c>
      <c r="L114" s="171"/>
      <c r="M114" s="171">
        <f>SUM(M115:M179)</f>
        <v>0</v>
      </c>
      <c r="N114" s="170"/>
      <c r="O114" s="170">
        <f>SUM(O115:O179)</f>
        <v>1.5800000000000003</v>
      </c>
      <c r="P114" s="170"/>
      <c r="Q114" s="170">
        <f>SUM(Q115:Q179)</f>
        <v>0</v>
      </c>
      <c r="R114" s="171"/>
      <c r="S114" s="171"/>
      <c r="T114" s="172"/>
      <c r="U114" s="166"/>
      <c r="V114" s="166">
        <f>SUM(V115:V179)</f>
        <v>410</v>
      </c>
      <c r="W114" s="166"/>
      <c r="X114" s="166"/>
      <c r="Y114" s="166"/>
      <c r="AG114" t="s">
        <v>149</v>
      </c>
    </row>
    <row r="115" spans="1:60" ht="22.5" outlineLevel="1" x14ac:dyDescent="0.2">
      <c r="A115" s="174">
        <v>86</v>
      </c>
      <c r="B115" s="175" t="s">
        <v>376</v>
      </c>
      <c r="C115" s="192" t="s">
        <v>377</v>
      </c>
      <c r="D115" s="176" t="s">
        <v>186</v>
      </c>
      <c r="E115" s="177">
        <v>16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5.4000000000000001E-4</v>
      </c>
      <c r="O115" s="177">
        <f>ROUND(E115*N115,2)</f>
        <v>0.01</v>
      </c>
      <c r="P115" s="177">
        <v>0</v>
      </c>
      <c r="Q115" s="177">
        <f>ROUND(E115*P115,2)</f>
        <v>0</v>
      </c>
      <c r="R115" s="179" t="s">
        <v>187</v>
      </c>
      <c r="S115" s="179" t="s">
        <v>154</v>
      </c>
      <c r="T115" s="180" t="s">
        <v>155</v>
      </c>
      <c r="U115" s="161">
        <v>0.27889999999999998</v>
      </c>
      <c r="V115" s="161">
        <f>ROUND(E115*U115,2)</f>
        <v>4.46</v>
      </c>
      <c r="W115" s="161"/>
      <c r="X115" s="161" t="s">
        <v>156</v>
      </c>
      <c r="Y115" s="161" t="s">
        <v>166</v>
      </c>
      <c r="Z115" s="150"/>
      <c r="AA115" s="150"/>
      <c r="AB115" s="150"/>
      <c r="AC115" s="150"/>
      <c r="AD115" s="150"/>
      <c r="AE115" s="150"/>
      <c r="AF115" s="150"/>
      <c r="AG115" s="150" t="s">
        <v>158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">
      <c r="A116" s="157"/>
      <c r="B116" s="158"/>
      <c r="C116" s="261" t="s">
        <v>378</v>
      </c>
      <c r="D116" s="262"/>
      <c r="E116" s="262"/>
      <c r="F116" s="262"/>
      <c r="G116" s="262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0"/>
      <c r="AA116" s="150"/>
      <c r="AB116" s="150"/>
      <c r="AC116" s="150"/>
      <c r="AD116" s="150"/>
      <c r="AE116" s="150"/>
      <c r="AF116" s="150"/>
      <c r="AG116" s="150" t="s">
        <v>178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2" x14ac:dyDescent="0.2">
      <c r="A117" s="157"/>
      <c r="B117" s="158"/>
      <c r="C117" s="257" t="s">
        <v>379</v>
      </c>
      <c r="D117" s="258"/>
      <c r="E117" s="258"/>
      <c r="F117" s="258"/>
      <c r="G117" s="258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0"/>
      <c r="AA117" s="150"/>
      <c r="AB117" s="150"/>
      <c r="AC117" s="150"/>
      <c r="AD117" s="150"/>
      <c r="AE117" s="150"/>
      <c r="AF117" s="150"/>
      <c r="AG117" s="150" t="s">
        <v>284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257" t="s">
        <v>380</v>
      </c>
      <c r="D118" s="258"/>
      <c r="E118" s="258"/>
      <c r="F118" s="258"/>
      <c r="G118" s="258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0"/>
      <c r="AA118" s="150"/>
      <c r="AB118" s="150"/>
      <c r="AC118" s="150"/>
      <c r="AD118" s="150"/>
      <c r="AE118" s="150"/>
      <c r="AF118" s="150"/>
      <c r="AG118" s="150" t="s">
        <v>284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81">
        <v>87</v>
      </c>
      <c r="B119" s="182" t="s">
        <v>327</v>
      </c>
      <c r="C119" s="191" t="s">
        <v>328</v>
      </c>
      <c r="D119" s="183" t="s">
        <v>186</v>
      </c>
      <c r="E119" s="184">
        <v>77</v>
      </c>
      <c r="F119" s="185"/>
      <c r="G119" s="186">
        <f t="shared" ref="G119:G131" si="21">ROUND(E119*F119,2)</f>
        <v>0</v>
      </c>
      <c r="H119" s="185"/>
      <c r="I119" s="186">
        <f t="shared" ref="I119:I131" si="22">ROUND(E119*H119,2)</f>
        <v>0</v>
      </c>
      <c r="J119" s="185"/>
      <c r="K119" s="186">
        <f t="shared" ref="K119:K131" si="23">ROUND(E119*J119,2)</f>
        <v>0</v>
      </c>
      <c r="L119" s="186">
        <v>21</v>
      </c>
      <c r="M119" s="186">
        <f t="shared" ref="M119:M131" si="24">G119*(1+L119/100)</f>
        <v>0</v>
      </c>
      <c r="N119" s="184">
        <v>0</v>
      </c>
      <c r="O119" s="184">
        <f t="shared" ref="O119:O131" si="25">ROUND(E119*N119,2)</f>
        <v>0</v>
      </c>
      <c r="P119" s="184">
        <v>0</v>
      </c>
      <c r="Q119" s="184">
        <f t="shared" ref="Q119:Q131" si="26">ROUND(E119*P119,2)</f>
        <v>0</v>
      </c>
      <c r="R119" s="186" t="s">
        <v>187</v>
      </c>
      <c r="S119" s="186" t="s">
        <v>154</v>
      </c>
      <c r="T119" s="187" t="s">
        <v>155</v>
      </c>
      <c r="U119" s="161">
        <v>0.13500000000000001</v>
      </c>
      <c r="V119" s="161">
        <f t="shared" ref="V119:V131" si="27">ROUND(E119*U119,2)</f>
        <v>10.4</v>
      </c>
      <c r="W119" s="161"/>
      <c r="X119" s="161" t="s">
        <v>156</v>
      </c>
      <c r="Y119" s="161" t="s">
        <v>157</v>
      </c>
      <c r="Z119" s="150"/>
      <c r="AA119" s="150"/>
      <c r="AB119" s="150"/>
      <c r="AC119" s="150"/>
      <c r="AD119" s="150"/>
      <c r="AE119" s="150"/>
      <c r="AF119" s="150"/>
      <c r="AG119" s="150" t="s">
        <v>158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81">
        <v>88</v>
      </c>
      <c r="B120" s="182" t="s">
        <v>329</v>
      </c>
      <c r="C120" s="191" t="s">
        <v>330</v>
      </c>
      <c r="D120" s="183" t="s">
        <v>186</v>
      </c>
      <c r="E120" s="184">
        <v>139</v>
      </c>
      <c r="F120" s="185"/>
      <c r="G120" s="186">
        <f t="shared" si="21"/>
        <v>0</v>
      </c>
      <c r="H120" s="185"/>
      <c r="I120" s="186">
        <f t="shared" si="22"/>
        <v>0</v>
      </c>
      <c r="J120" s="185"/>
      <c r="K120" s="186">
        <f t="shared" si="23"/>
        <v>0</v>
      </c>
      <c r="L120" s="186">
        <v>21</v>
      </c>
      <c r="M120" s="186">
        <f t="shared" si="24"/>
        <v>0</v>
      </c>
      <c r="N120" s="184">
        <v>0</v>
      </c>
      <c r="O120" s="184">
        <f t="shared" si="25"/>
        <v>0</v>
      </c>
      <c r="P120" s="184">
        <v>0</v>
      </c>
      <c r="Q120" s="184">
        <f t="shared" si="26"/>
        <v>0</v>
      </c>
      <c r="R120" s="186" t="s">
        <v>187</v>
      </c>
      <c r="S120" s="186" t="s">
        <v>154</v>
      </c>
      <c r="T120" s="187" t="s">
        <v>155</v>
      </c>
      <c r="U120" s="161">
        <v>0.19500000000000001</v>
      </c>
      <c r="V120" s="161">
        <f t="shared" si="27"/>
        <v>27.11</v>
      </c>
      <c r="W120" s="161"/>
      <c r="X120" s="161" t="s">
        <v>156</v>
      </c>
      <c r="Y120" s="161" t="s">
        <v>157</v>
      </c>
      <c r="Z120" s="150"/>
      <c r="AA120" s="150"/>
      <c r="AB120" s="150"/>
      <c r="AC120" s="150"/>
      <c r="AD120" s="150"/>
      <c r="AE120" s="150"/>
      <c r="AF120" s="150"/>
      <c r="AG120" s="150" t="s">
        <v>158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81">
        <v>89</v>
      </c>
      <c r="B121" s="182" t="s">
        <v>381</v>
      </c>
      <c r="C121" s="191" t="s">
        <v>382</v>
      </c>
      <c r="D121" s="183" t="s">
        <v>199</v>
      </c>
      <c r="E121" s="184">
        <v>5</v>
      </c>
      <c r="F121" s="185"/>
      <c r="G121" s="186">
        <f t="shared" si="21"/>
        <v>0</v>
      </c>
      <c r="H121" s="185"/>
      <c r="I121" s="186">
        <f t="shared" si="22"/>
        <v>0</v>
      </c>
      <c r="J121" s="185"/>
      <c r="K121" s="186">
        <f t="shared" si="23"/>
        <v>0</v>
      </c>
      <c r="L121" s="186">
        <v>21</v>
      </c>
      <c r="M121" s="186">
        <f t="shared" si="24"/>
        <v>0</v>
      </c>
      <c r="N121" s="184">
        <v>5.3E-3</v>
      </c>
      <c r="O121" s="184">
        <f t="shared" si="25"/>
        <v>0.03</v>
      </c>
      <c r="P121" s="184">
        <v>0</v>
      </c>
      <c r="Q121" s="184">
        <f t="shared" si="26"/>
        <v>0</v>
      </c>
      <c r="R121" s="186" t="s">
        <v>187</v>
      </c>
      <c r="S121" s="186" t="s">
        <v>154</v>
      </c>
      <c r="T121" s="187" t="s">
        <v>155</v>
      </c>
      <c r="U121" s="161">
        <v>0.97099999999999997</v>
      </c>
      <c r="V121" s="161">
        <f t="shared" si="27"/>
        <v>4.8600000000000003</v>
      </c>
      <c r="W121" s="161"/>
      <c r="X121" s="161" t="s">
        <v>156</v>
      </c>
      <c r="Y121" s="161" t="s">
        <v>166</v>
      </c>
      <c r="Z121" s="150"/>
      <c r="AA121" s="150"/>
      <c r="AB121" s="150"/>
      <c r="AC121" s="150"/>
      <c r="AD121" s="150"/>
      <c r="AE121" s="150"/>
      <c r="AF121" s="150"/>
      <c r="AG121" s="150" t="s">
        <v>158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81">
        <v>90</v>
      </c>
      <c r="B122" s="182" t="s">
        <v>383</v>
      </c>
      <c r="C122" s="191" t="s">
        <v>384</v>
      </c>
      <c r="D122" s="183" t="s">
        <v>199</v>
      </c>
      <c r="E122" s="184">
        <v>14</v>
      </c>
      <c r="F122" s="185"/>
      <c r="G122" s="186">
        <f t="shared" si="21"/>
        <v>0</v>
      </c>
      <c r="H122" s="185"/>
      <c r="I122" s="186">
        <f t="shared" si="22"/>
        <v>0</v>
      </c>
      <c r="J122" s="185"/>
      <c r="K122" s="186">
        <f t="shared" si="23"/>
        <v>0</v>
      </c>
      <c r="L122" s="186">
        <v>21</v>
      </c>
      <c r="M122" s="186">
        <f t="shared" si="24"/>
        <v>0</v>
      </c>
      <c r="N122" s="184">
        <v>5.8700000000000002E-3</v>
      </c>
      <c r="O122" s="184">
        <f t="shared" si="25"/>
        <v>0.08</v>
      </c>
      <c r="P122" s="184">
        <v>0</v>
      </c>
      <c r="Q122" s="184">
        <f t="shared" si="26"/>
        <v>0</v>
      </c>
      <c r="R122" s="186" t="s">
        <v>187</v>
      </c>
      <c r="S122" s="186" t="s">
        <v>154</v>
      </c>
      <c r="T122" s="187" t="s">
        <v>155</v>
      </c>
      <c r="U122" s="161">
        <v>1.095</v>
      </c>
      <c r="V122" s="161">
        <f t="shared" si="27"/>
        <v>15.33</v>
      </c>
      <c r="W122" s="161"/>
      <c r="X122" s="161" t="s">
        <v>156</v>
      </c>
      <c r="Y122" s="161" t="s">
        <v>166</v>
      </c>
      <c r="Z122" s="150"/>
      <c r="AA122" s="150"/>
      <c r="AB122" s="150"/>
      <c r="AC122" s="150"/>
      <c r="AD122" s="150"/>
      <c r="AE122" s="150"/>
      <c r="AF122" s="150"/>
      <c r="AG122" s="150" t="s">
        <v>158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81">
        <v>91</v>
      </c>
      <c r="B123" s="182" t="s">
        <v>385</v>
      </c>
      <c r="C123" s="191" t="s">
        <v>386</v>
      </c>
      <c r="D123" s="183" t="s">
        <v>199</v>
      </c>
      <c r="E123" s="184">
        <v>20</v>
      </c>
      <c r="F123" s="185"/>
      <c r="G123" s="186">
        <f t="shared" si="21"/>
        <v>0</v>
      </c>
      <c r="H123" s="185"/>
      <c r="I123" s="186">
        <f t="shared" si="22"/>
        <v>0</v>
      </c>
      <c r="J123" s="185"/>
      <c r="K123" s="186">
        <f t="shared" si="23"/>
        <v>0</v>
      </c>
      <c r="L123" s="186">
        <v>21</v>
      </c>
      <c r="M123" s="186">
        <f t="shared" si="24"/>
        <v>0</v>
      </c>
      <c r="N123" s="184">
        <v>6.9499999999999996E-3</v>
      </c>
      <c r="O123" s="184">
        <f t="shared" si="25"/>
        <v>0.14000000000000001</v>
      </c>
      <c r="P123" s="184">
        <v>0</v>
      </c>
      <c r="Q123" s="184">
        <f t="shared" si="26"/>
        <v>0</v>
      </c>
      <c r="R123" s="186" t="s">
        <v>187</v>
      </c>
      <c r="S123" s="186" t="s">
        <v>154</v>
      </c>
      <c r="T123" s="187" t="s">
        <v>155</v>
      </c>
      <c r="U123" s="161">
        <v>1.272</v>
      </c>
      <c r="V123" s="161">
        <f t="shared" si="27"/>
        <v>25.44</v>
      </c>
      <c r="W123" s="161"/>
      <c r="X123" s="161" t="s">
        <v>156</v>
      </c>
      <c r="Y123" s="161" t="s">
        <v>166</v>
      </c>
      <c r="Z123" s="150"/>
      <c r="AA123" s="150"/>
      <c r="AB123" s="150"/>
      <c r="AC123" s="150"/>
      <c r="AD123" s="150"/>
      <c r="AE123" s="150"/>
      <c r="AF123" s="150"/>
      <c r="AG123" s="150" t="s">
        <v>158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81">
        <v>92</v>
      </c>
      <c r="B124" s="182" t="s">
        <v>387</v>
      </c>
      <c r="C124" s="191" t="s">
        <v>388</v>
      </c>
      <c r="D124" s="183" t="s">
        <v>199</v>
      </c>
      <c r="E124" s="184">
        <v>15</v>
      </c>
      <c r="F124" s="185"/>
      <c r="G124" s="186">
        <f t="shared" si="21"/>
        <v>0</v>
      </c>
      <c r="H124" s="185"/>
      <c r="I124" s="186">
        <f t="shared" si="22"/>
        <v>0</v>
      </c>
      <c r="J124" s="185"/>
      <c r="K124" s="186">
        <f t="shared" si="23"/>
        <v>0</v>
      </c>
      <c r="L124" s="186">
        <v>21</v>
      </c>
      <c r="M124" s="186">
        <f t="shared" si="24"/>
        <v>0</v>
      </c>
      <c r="N124" s="184">
        <v>1.2999999999999999E-4</v>
      </c>
      <c r="O124" s="184">
        <f t="shared" si="25"/>
        <v>0</v>
      </c>
      <c r="P124" s="184">
        <v>0</v>
      </c>
      <c r="Q124" s="184">
        <f t="shared" si="26"/>
        <v>0</v>
      </c>
      <c r="R124" s="186" t="s">
        <v>187</v>
      </c>
      <c r="S124" s="186" t="s">
        <v>154</v>
      </c>
      <c r="T124" s="187" t="s">
        <v>155</v>
      </c>
      <c r="U124" s="161">
        <v>8.3000000000000004E-2</v>
      </c>
      <c r="V124" s="161">
        <f t="shared" si="27"/>
        <v>1.25</v>
      </c>
      <c r="W124" s="161"/>
      <c r="X124" s="161" t="s">
        <v>156</v>
      </c>
      <c r="Y124" s="161" t="s">
        <v>166</v>
      </c>
      <c r="Z124" s="150"/>
      <c r="AA124" s="150"/>
      <c r="AB124" s="150"/>
      <c r="AC124" s="150"/>
      <c r="AD124" s="150"/>
      <c r="AE124" s="150"/>
      <c r="AF124" s="150"/>
      <c r="AG124" s="150" t="s">
        <v>158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81">
        <v>93</v>
      </c>
      <c r="B125" s="182" t="s">
        <v>389</v>
      </c>
      <c r="C125" s="191" t="s">
        <v>390</v>
      </c>
      <c r="D125" s="183" t="s">
        <v>199</v>
      </c>
      <c r="E125" s="184">
        <v>3</v>
      </c>
      <c r="F125" s="185"/>
      <c r="G125" s="186">
        <f t="shared" si="21"/>
        <v>0</v>
      </c>
      <c r="H125" s="185"/>
      <c r="I125" s="186">
        <f t="shared" si="22"/>
        <v>0</v>
      </c>
      <c r="J125" s="185"/>
      <c r="K125" s="186">
        <f t="shared" si="23"/>
        <v>0</v>
      </c>
      <c r="L125" s="186">
        <v>21</v>
      </c>
      <c r="M125" s="186">
        <f t="shared" si="24"/>
        <v>0</v>
      </c>
      <c r="N125" s="184">
        <v>4.8000000000000001E-4</v>
      </c>
      <c r="O125" s="184">
        <f t="shared" si="25"/>
        <v>0</v>
      </c>
      <c r="P125" s="184">
        <v>0</v>
      </c>
      <c r="Q125" s="184">
        <f t="shared" si="26"/>
        <v>0</v>
      </c>
      <c r="R125" s="186" t="s">
        <v>187</v>
      </c>
      <c r="S125" s="186" t="s">
        <v>154</v>
      </c>
      <c r="T125" s="187" t="s">
        <v>155</v>
      </c>
      <c r="U125" s="161">
        <v>0.22700000000000001</v>
      </c>
      <c r="V125" s="161">
        <f t="shared" si="27"/>
        <v>0.68</v>
      </c>
      <c r="W125" s="161"/>
      <c r="X125" s="161" t="s">
        <v>156</v>
      </c>
      <c r="Y125" s="161" t="s">
        <v>166</v>
      </c>
      <c r="Z125" s="150"/>
      <c r="AA125" s="150"/>
      <c r="AB125" s="150"/>
      <c r="AC125" s="150"/>
      <c r="AD125" s="150"/>
      <c r="AE125" s="150"/>
      <c r="AF125" s="150"/>
      <c r="AG125" s="150" t="s">
        <v>158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81">
        <v>94</v>
      </c>
      <c r="B126" s="182" t="s">
        <v>391</v>
      </c>
      <c r="C126" s="191" t="s">
        <v>392</v>
      </c>
      <c r="D126" s="183" t="s">
        <v>199</v>
      </c>
      <c r="E126" s="184">
        <v>4</v>
      </c>
      <c r="F126" s="185"/>
      <c r="G126" s="186">
        <f t="shared" si="21"/>
        <v>0</v>
      </c>
      <c r="H126" s="185"/>
      <c r="I126" s="186">
        <f t="shared" si="22"/>
        <v>0</v>
      </c>
      <c r="J126" s="185"/>
      <c r="K126" s="186">
        <f t="shared" si="23"/>
        <v>0</v>
      </c>
      <c r="L126" s="186">
        <v>21</v>
      </c>
      <c r="M126" s="186">
        <f t="shared" si="24"/>
        <v>0</v>
      </c>
      <c r="N126" s="184">
        <v>0</v>
      </c>
      <c r="O126" s="184">
        <f t="shared" si="25"/>
        <v>0</v>
      </c>
      <c r="P126" s="184">
        <v>0</v>
      </c>
      <c r="Q126" s="184">
        <f t="shared" si="26"/>
        <v>0</v>
      </c>
      <c r="R126" s="186" t="s">
        <v>187</v>
      </c>
      <c r="S126" s="186" t="s">
        <v>154</v>
      </c>
      <c r="T126" s="187" t="s">
        <v>155</v>
      </c>
      <c r="U126" s="161">
        <v>0.42399999999999999</v>
      </c>
      <c r="V126" s="161">
        <f t="shared" si="27"/>
        <v>1.7</v>
      </c>
      <c r="W126" s="161"/>
      <c r="X126" s="161" t="s">
        <v>156</v>
      </c>
      <c r="Y126" s="161" t="s">
        <v>166</v>
      </c>
      <c r="Z126" s="150"/>
      <c r="AA126" s="150"/>
      <c r="AB126" s="150"/>
      <c r="AC126" s="150"/>
      <c r="AD126" s="150"/>
      <c r="AE126" s="150"/>
      <c r="AF126" s="150"/>
      <c r="AG126" s="150" t="s">
        <v>158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81">
        <v>95</v>
      </c>
      <c r="B127" s="182" t="s">
        <v>393</v>
      </c>
      <c r="C127" s="191" t="s">
        <v>394</v>
      </c>
      <c r="D127" s="183" t="s">
        <v>199</v>
      </c>
      <c r="E127" s="184">
        <v>1</v>
      </c>
      <c r="F127" s="185"/>
      <c r="G127" s="186">
        <f t="shared" si="21"/>
        <v>0</v>
      </c>
      <c r="H127" s="185"/>
      <c r="I127" s="186">
        <f t="shared" si="22"/>
        <v>0</v>
      </c>
      <c r="J127" s="185"/>
      <c r="K127" s="186">
        <f t="shared" si="23"/>
        <v>0</v>
      </c>
      <c r="L127" s="186">
        <v>21</v>
      </c>
      <c r="M127" s="186">
        <f t="shared" si="24"/>
        <v>0</v>
      </c>
      <c r="N127" s="184">
        <v>1E-3</v>
      </c>
      <c r="O127" s="184">
        <f t="shared" si="25"/>
        <v>0</v>
      </c>
      <c r="P127" s="184">
        <v>0</v>
      </c>
      <c r="Q127" s="184">
        <f t="shared" si="26"/>
        <v>0</v>
      </c>
      <c r="R127" s="186" t="s">
        <v>187</v>
      </c>
      <c r="S127" s="186" t="s">
        <v>154</v>
      </c>
      <c r="T127" s="187" t="s">
        <v>155</v>
      </c>
      <c r="U127" s="161">
        <v>0.22700000000000001</v>
      </c>
      <c r="V127" s="161">
        <f t="shared" si="27"/>
        <v>0.23</v>
      </c>
      <c r="W127" s="161"/>
      <c r="X127" s="161" t="s">
        <v>156</v>
      </c>
      <c r="Y127" s="161" t="s">
        <v>166</v>
      </c>
      <c r="Z127" s="150"/>
      <c r="AA127" s="150"/>
      <c r="AB127" s="150"/>
      <c r="AC127" s="150"/>
      <c r="AD127" s="150"/>
      <c r="AE127" s="150"/>
      <c r="AF127" s="150"/>
      <c r="AG127" s="150" t="s">
        <v>158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81">
        <v>96</v>
      </c>
      <c r="B128" s="182" t="s">
        <v>395</v>
      </c>
      <c r="C128" s="191" t="s">
        <v>396</v>
      </c>
      <c r="D128" s="183" t="s">
        <v>199</v>
      </c>
      <c r="E128" s="184">
        <v>1</v>
      </c>
      <c r="F128" s="185"/>
      <c r="G128" s="186">
        <f t="shared" si="21"/>
        <v>0</v>
      </c>
      <c r="H128" s="185"/>
      <c r="I128" s="186">
        <f t="shared" si="22"/>
        <v>0</v>
      </c>
      <c r="J128" s="185"/>
      <c r="K128" s="186">
        <f t="shared" si="23"/>
        <v>0</v>
      </c>
      <c r="L128" s="186">
        <v>21</v>
      </c>
      <c r="M128" s="186">
        <f t="shared" si="24"/>
        <v>0</v>
      </c>
      <c r="N128" s="184">
        <v>1.1999999999999999E-3</v>
      </c>
      <c r="O128" s="184">
        <f t="shared" si="25"/>
        <v>0</v>
      </c>
      <c r="P128" s="184">
        <v>0</v>
      </c>
      <c r="Q128" s="184">
        <f t="shared" si="26"/>
        <v>0</v>
      </c>
      <c r="R128" s="186" t="s">
        <v>187</v>
      </c>
      <c r="S128" s="186" t="s">
        <v>154</v>
      </c>
      <c r="T128" s="187" t="s">
        <v>155</v>
      </c>
      <c r="U128" s="161">
        <v>0.26900000000000002</v>
      </c>
      <c r="V128" s="161">
        <f t="shared" si="27"/>
        <v>0.27</v>
      </c>
      <c r="W128" s="161"/>
      <c r="X128" s="161" t="s">
        <v>156</v>
      </c>
      <c r="Y128" s="161" t="s">
        <v>166</v>
      </c>
      <c r="Z128" s="150"/>
      <c r="AA128" s="150"/>
      <c r="AB128" s="150"/>
      <c r="AC128" s="150"/>
      <c r="AD128" s="150"/>
      <c r="AE128" s="150"/>
      <c r="AF128" s="150"/>
      <c r="AG128" s="150" t="s">
        <v>158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81">
        <v>97</v>
      </c>
      <c r="B129" s="182" t="s">
        <v>397</v>
      </c>
      <c r="C129" s="191" t="s">
        <v>398</v>
      </c>
      <c r="D129" s="183" t="s">
        <v>199</v>
      </c>
      <c r="E129" s="184">
        <v>1</v>
      </c>
      <c r="F129" s="185"/>
      <c r="G129" s="186">
        <f t="shared" si="21"/>
        <v>0</v>
      </c>
      <c r="H129" s="185"/>
      <c r="I129" s="186">
        <f t="shared" si="22"/>
        <v>0</v>
      </c>
      <c r="J129" s="185"/>
      <c r="K129" s="186">
        <f t="shared" si="23"/>
        <v>0</v>
      </c>
      <c r="L129" s="186">
        <v>21</v>
      </c>
      <c r="M129" s="186">
        <f t="shared" si="24"/>
        <v>0</v>
      </c>
      <c r="N129" s="184">
        <v>0</v>
      </c>
      <c r="O129" s="184">
        <f t="shared" si="25"/>
        <v>0</v>
      </c>
      <c r="P129" s="184">
        <v>0</v>
      </c>
      <c r="Q129" s="184">
        <f t="shared" si="26"/>
        <v>0</v>
      </c>
      <c r="R129" s="186" t="s">
        <v>187</v>
      </c>
      <c r="S129" s="186" t="s">
        <v>154</v>
      </c>
      <c r="T129" s="187" t="s">
        <v>155</v>
      </c>
      <c r="U129" s="161">
        <v>0.22700000000000001</v>
      </c>
      <c r="V129" s="161">
        <f t="shared" si="27"/>
        <v>0.23</v>
      </c>
      <c r="W129" s="161"/>
      <c r="X129" s="161" t="s">
        <v>156</v>
      </c>
      <c r="Y129" s="161" t="s">
        <v>166</v>
      </c>
      <c r="Z129" s="150"/>
      <c r="AA129" s="150"/>
      <c r="AB129" s="150"/>
      <c r="AC129" s="150"/>
      <c r="AD129" s="150"/>
      <c r="AE129" s="150"/>
      <c r="AF129" s="150"/>
      <c r="AG129" s="150" t="s">
        <v>158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81">
        <v>98</v>
      </c>
      <c r="B130" s="182" t="s">
        <v>399</v>
      </c>
      <c r="C130" s="191" t="s">
        <v>400</v>
      </c>
      <c r="D130" s="183" t="s">
        <v>199</v>
      </c>
      <c r="E130" s="184">
        <v>1</v>
      </c>
      <c r="F130" s="185"/>
      <c r="G130" s="186">
        <f t="shared" si="21"/>
        <v>0</v>
      </c>
      <c r="H130" s="185"/>
      <c r="I130" s="186">
        <f t="shared" si="22"/>
        <v>0</v>
      </c>
      <c r="J130" s="185"/>
      <c r="K130" s="186">
        <f t="shared" si="23"/>
        <v>0</v>
      </c>
      <c r="L130" s="186">
        <v>21</v>
      </c>
      <c r="M130" s="186">
        <f t="shared" si="24"/>
        <v>0</v>
      </c>
      <c r="N130" s="184">
        <v>0</v>
      </c>
      <c r="O130" s="184">
        <f t="shared" si="25"/>
        <v>0</v>
      </c>
      <c r="P130" s="184">
        <v>0</v>
      </c>
      <c r="Q130" s="184">
        <f t="shared" si="26"/>
        <v>0</v>
      </c>
      <c r="R130" s="186" t="s">
        <v>187</v>
      </c>
      <c r="S130" s="186" t="s">
        <v>154</v>
      </c>
      <c r="T130" s="187" t="s">
        <v>155</v>
      </c>
      <c r="U130" s="161">
        <v>0.26900000000000002</v>
      </c>
      <c r="V130" s="161">
        <f t="shared" si="27"/>
        <v>0.27</v>
      </c>
      <c r="W130" s="161"/>
      <c r="X130" s="161" t="s">
        <v>156</v>
      </c>
      <c r="Y130" s="161" t="s">
        <v>166</v>
      </c>
      <c r="Z130" s="150"/>
      <c r="AA130" s="150"/>
      <c r="AB130" s="150"/>
      <c r="AC130" s="150"/>
      <c r="AD130" s="150"/>
      <c r="AE130" s="150"/>
      <c r="AF130" s="150"/>
      <c r="AG130" s="150" t="s">
        <v>158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4">
        <v>99</v>
      </c>
      <c r="B131" s="175" t="s">
        <v>401</v>
      </c>
      <c r="C131" s="192" t="s">
        <v>402</v>
      </c>
      <c r="D131" s="176" t="s">
        <v>186</v>
      </c>
      <c r="E131" s="177">
        <v>216</v>
      </c>
      <c r="F131" s="178"/>
      <c r="G131" s="179">
        <f t="shared" si="21"/>
        <v>0</v>
      </c>
      <c r="H131" s="178"/>
      <c r="I131" s="179">
        <f t="shared" si="22"/>
        <v>0</v>
      </c>
      <c r="J131" s="178"/>
      <c r="K131" s="179">
        <f t="shared" si="23"/>
        <v>0</v>
      </c>
      <c r="L131" s="179">
        <v>21</v>
      </c>
      <c r="M131" s="179">
        <f t="shared" si="24"/>
        <v>0</v>
      </c>
      <c r="N131" s="177">
        <v>1.0000000000000001E-5</v>
      </c>
      <c r="O131" s="177">
        <f t="shared" si="25"/>
        <v>0</v>
      </c>
      <c r="P131" s="177">
        <v>0</v>
      </c>
      <c r="Q131" s="177">
        <f t="shared" si="26"/>
        <v>0</v>
      </c>
      <c r="R131" s="179" t="s">
        <v>187</v>
      </c>
      <c r="S131" s="179" t="s">
        <v>154</v>
      </c>
      <c r="T131" s="180" t="s">
        <v>155</v>
      </c>
      <c r="U131" s="161">
        <v>6.2E-2</v>
      </c>
      <c r="V131" s="161">
        <f t="shared" si="27"/>
        <v>13.39</v>
      </c>
      <c r="W131" s="161"/>
      <c r="X131" s="161" t="s">
        <v>156</v>
      </c>
      <c r="Y131" s="161" t="s">
        <v>157</v>
      </c>
      <c r="Z131" s="150"/>
      <c r="AA131" s="150"/>
      <c r="AB131" s="150"/>
      <c r="AC131" s="150"/>
      <c r="AD131" s="150"/>
      <c r="AE131" s="150"/>
      <c r="AF131" s="150"/>
      <c r="AG131" s="150" t="s">
        <v>158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2" x14ac:dyDescent="0.2">
      <c r="A132" s="157"/>
      <c r="B132" s="158"/>
      <c r="C132" s="255" t="s">
        <v>403</v>
      </c>
      <c r="D132" s="256"/>
      <c r="E132" s="256"/>
      <c r="F132" s="256"/>
      <c r="G132" s="256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0"/>
      <c r="AA132" s="150"/>
      <c r="AB132" s="150"/>
      <c r="AC132" s="150"/>
      <c r="AD132" s="150"/>
      <c r="AE132" s="150"/>
      <c r="AF132" s="150"/>
      <c r="AG132" s="150" t="s">
        <v>284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81">
        <v>100</v>
      </c>
      <c r="B133" s="182" t="s">
        <v>404</v>
      </c>
      <c r="C133" s="191" t="s">
        <v>405</v>
      </c>
      <c r="D133" s="183" t="s">
        <v>406</v>
      </c>
      <c r="E133" s="184">
        <v>5</v>
      </c>
      <c r="F133" s="185"/>
      <c r="G133" s="186">
        <f t="shared" ref="G133:G147" si="28">ROUND(E133*F133,2)</f>
        <v>0</v>
      </c>
      <c r="H133" s="185"/>
      <c r="I133" s="186">
        <f t="shared" ref="I133:I147" si="29">ROUND(E133*H133,2)</f>
        <v>0</v>
      </c>
      <c r="J133" s="185"/>
      <c r="K133" s="186">
        <f t="shared" ref="K133:K147" si="30">ROUND(E133*J133,2)</f>
        <v>0</v>
      </c>
      <c r="L133" s="186">
        <v>21</v>
      </c>
      <c r="M133" s="186">
        <f t="shared" ref="M133:M147" si="31">G133*(1+L133/100)</f>
        <v>0</v>
      </c>
      <c r="N133" s="184">
        <v>9.6000000000000002E-4</v>
      </c>
      <c r="O133" s="184">
        <f t="shared" ref="O133:O147" si="32">ROUND(E133*N133,2)</f>
        <v>0</v>
      </c>
      <c r="P133" s="184">
        <v>0</v>
      </c>
      <c r="Q133" s="184">
        <f t="shared" ref="Q133:Q147" si="33">ROUND(E133*P133,2)</f>
        <v>0</v>
      </c>
      <c r="R133" s="186" t="s">
        <v>187</v>
      </c>
      <c r="S133" s="186" t="s">
        <v>154</v>
      </c>
      <c r="T133" s="187" t="s">
        <v>155</v>
      </c>
      <c r="U133" s="161">
        <v>0.621</v>
      </c>
      <c r="V133" s="161">
        <f t="shared" ref="V133:V147" si="34">ROUND(E133*U133,2)</f>
        <v>3.11</v>
      </c>
      <c r="W133" s="161"/>
      <c r="X133" s="161" t="s">
        <v>156</v>
      </c>
      <c r="Y133" s="161" t="s">
        <v>166</v>
      </c>
      <c r="Z133" s="150"/>
      <c r="AA133" s="150"/>
      <c r="AB133" s="150"/>
      <c r="AC133" s="150"/>
      <c r="AD133" s="150"/>
      <c r="AE133" s="150"/>
      <c r="AF133" s="150"/>
      <c r="AG133" s="150" t="s">
        <v>158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81">
        <v>101</v>
      </c>
      <c r="B134" s="182" t="s">
        <v>407</v>
      </c>
      <c r="C134" s="191" t="s">
        <v>408</v>
      </c>
      <c r="D134" s="183" t="s">
        <v>406</v>
      </c>
      <c r="E134" s="184">
        <v>2</v>
      </c>
      <c r="F134" s="185"/>
      <c r="G134" s="186">
        <f t="shared" si="28"/>
        <v>0</v>
      </c>
      <c r="H134" s="185"/>
      <c r="I134" s="186">
        <f t="shared" si="29"/>
        <v>0</v>
      </c>
      <c r="J134" s="185"/>
      <c r="K134" s="186">
        <f t="shared" si="30"/>
        <v>0</v>
      </c>
      <c r="L134" s="186">
        <v>21</v>
      </c>
      <c r="M134" s="186">
        <f t="shared" si="31"/>
        <v>0</v>
      </c>
      <c r="N134" s="184">
        <v>5.9000000000000003E-4</v>
      </c>
      <c r="O134" s="184">
        <f t="shared" si="32"/>
        <v>0</v>
      </c>
      <c r="P134" s="184">
        <v>0</v>
      </c>
      <c r="Q134" s="184">
        <f t="shared" si="33"/>
        <v>0</v>
      </c>
      <c r="R134" s="186" t="s">
        <v>200</v>
      </c>
      <c r="S134" s="186" t="s">
        <v>154</v>
      </c>
      <c r="T134" s="187" t="s">
        <v>155</v>
      </c>
      <c r="U134" s="161">
        <v>0.55100000000000005</v>
      </c>
      <c r="V134" s="161">
        <f t="shared" si="34"/>
        <v>1.1000000000000001</v>
      </c>
      <c r="W134" s="161"/>
      <c r="X134" s="161" t="s">
        <v>156</v>
      </c>
      <c r="Y134" s="161" t="s">
        <v>166</v>
      </c>
      <c r="Z134" s="150"/>
      <c r="AA134" s="150"/>
      <c r="AB134" s="150"/>
      <c r="AC134" s="150"/>
      <c r="AD134" s="150"/>
      <c r="AE134" s="150"/>
      <c r="AF134" s="150"/>
      <c r="AG134" s="150" t="s">
        <v>158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81">
        <v>102</v>
      </c>
      <c r="B135" s="182" t="s">
        <v>409</v>
      </c>
      <c r="C135" s="191" t="s">
        <v>410</v>
      </c>
      <c r="D135" s="183" t="s">
        <v>199</v>
      </c>
      <c r="E135" s="184">
        <v>2</v>
      </c>
      <c r="F135" s="185"/>
      <c r="G135" s="186">
        <f t="shared" si="28"/>
        <v>0</v>
      </c>
      <c r="H135" s="185"/>
      <c r="I135" s="186">
        <f t="shared" si="29"/>
        <v>0</v>
      </c>
      <c r="J135" s="185"/>
      <c r="K135" s="186">
        <f t="shared" si="30"/>
        <v>0</v>
      </c>
      <c r="L135" s="186">
        <v>21</v>
      </c>
      <c r="M135" s="186">
        <f t="shared" si="31"/>
        <v>0</v>
      </c>
      <c r="N135" s="184">
        <v>1.9000000000000001E-4</v>
      </c>
      <c r="O135" s="184">
        <f t="shared" si="32"/>
        <v>0</v>
      </c>
      <c r="P135" s="184">
        <v>0</v>
      </c>
      <c r="Q135" s="184">
        <f t="shared" si="33"/>
        <v>0</v>
      </c>
      <c r="R135" s="186" t="s">
        <v>200</v>
      </c>
      <c r="S135" s="186" t="s">
        <v>154</v>
      </c>
      <c r="T135" s="187" t="s">
        <v>155</v>
      </c>
      <c r="U135" s="161">
        <v>0.20599999999999999</v>
      </c>
      <c r="V135" s="161">
        <f t="shared" si="34"/>
        <v>0.41</v>
      </c>
      <c r="W135" s="161"/>
      <c r="X135" s="161" t="s">
        <v>156</v>
      </c>
      <c r="Y135" s="161" t="s">
        <v>166</v>
      </c>
      <c r="Z135" s="150"/>
      <c r="AA135" s="150"/>
      <c r="AB135" s="150"/>
      <c r="AC135" s="150"/>
      <c r="AD135" s="150"/>
      <c r="AE135" s="150"/>
      <c r="AF135" s="150"/>
      <c r="AG135" s="150" t="s">
        <v>158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81">
        <v>103</v>
      </c>
      <c r="B136" s="182" t="s">
        <v>411</v>
      </c>
      <c r="C136" s="191" t="s">
        <v>412</v>
      </c>
      <c r="D136" s="183" t="s">
        <v>199</v>
      </c>
      <c r="E136" s="184">
        <v>3</v>
      </c>
      <c r="F136" s="185"/>
      <c r="G136" s="186">
        <f t="shared" si="28"/>
        <v>0</v>
      </c>
      <c r="H136" s="185"/>
      <c r="I136" s="186">
        <f t="shared" si="29"/>
        <v>0</v>
      </c>
      <c r="J136" s="185"/>
      <c r="K136" s="186">
        <f t="shared" si="30"/>
        <v>0</v>
      </c>
      <c r="L136" s="186">
        <v>21</v>
      </c>
      <c r="M136" s="186">
        <f t="shared" si="31"/>
        <v>0</v>
      </c>
      <c r="N136" s="184">
        <v>8.4999999999999995E-4</v>
      </c>
      <c r="O136" s="184">
        <f t="shared" si="32"/>
        <v>0</v>
      </c>
      <c r="P136" s="184">
        <v>0</v>
      </c>
      <c r="Q136" s="184">
        <f t="shared" si="33"/>
        <v>0</v>
      </c>
      <c r="R136" s="186" t="s">
        <v>200</v>
      </c>
      <c r="S136" s="186" t="s">
        <v>154</v>
      </c>
      <c r="T136" s="187" t="s">
        <v>155</v>
      </c>
      <c r="U136" s="161">
        <v>0.26800000000000002</v>
      </c>
      <c r="V136" s="161">
        <f t="shared" si="34"/>
        <v>0.8</v>
      </c>
      <c r="W136" s="161"/>
      <c r="X136" s="161" t="s">
        <v>156</v>
      </c>
      <c r="Y136" s="161" t="s">
        <v>166</v>
      </c>
      <c r="Z136" s="150"/>
      <c r="AA136" s="150"/>
      <c r="AB136" s="150"/>
      <c r="AC136" s="150"/>
      <c r="AD136" s="150"/>
      <c r="AE136" s="150"/>
      <c r="AF136" s="150"/>
      <c r="AG136" s="150" t="s">
        <v>158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81">
        <v>104</v>
      </c>
      <c r="B137" s="182" t="s">
        <v>413</v>
      </c>
      <c r="C137" s="191" t="s">
        <v>414</v>
      </c>
      <c r="D137" s="183" t="s">
        <v>199</v>
      </c>
      <c r="E137" s="184">
        <v>5</v>
      </c>
      <c r="F137" s="185"/>
      <c r="G137" s="186">
        <f t="shared" si="28"/>
        <v>0</v>
      </c>
      <c r="H137" s="185"/>
      <c r="I137" s="186">
        <f t="shared" si="29"/>
        <v>0</v>
      </c>
      <c r="J137" s="185"/>
      <c r="K137" s="186">
        <f t="shared" si="30"/>
        <v>0</v>
      </c>
      <c r="L137" s="186">
        <v>21</v>
      </c>
      <c r="M137" s="186">
        <f t="shared" si="31"/>
        <v>0</v>
      </c>
      <c r="N137" s="184">
        <v>2.5699999999999998E-3</v>
      </c>
      <c r="O137" s="184">
        <f t="shared" si="32"/>
        <v>0.01</v>
      </c>
      <c r="P137" s="184">
        <v>0</v>
      </c>
      <c r="Q137" s="184">
        <f t="shared" si="33"/>
        <v>0</v>
      </c>
      <c r="R137" s="186" t="s">
        <v>200</v>
      </c>
      <c r="S137" s="186" t="s">
        <v>154</v>
      </c>
      <c r="T137" s="187" t="s">
        <v>155</v>
      </c>
      <c r="U137" s="161">
        <v>0.433</v>
      </c>
      <c r="V137" s="161">
        <f t="shared" si="34"/>
        <v>2.17</v>
      </c>
      <c r="W137" s="161"/>
      <c r="X137" s="161" t="s">
        <v>156</v>
      </c>
      <c r="Y137" s="161" t="s">
        <v>166</v>
      </c>
      <c r="Z137" s="150"/>
      <c r="AA137" s="150"/>
      <c r="AB137" s="150"/>
      <c r="AC137" s="150"/>
      <c r="AD137" s="150"/>
      <c r="AE137" s="150"/>
      <c r="AF137" s="150"/>
      <c r="AG137" s="150" t="s">
        <v>158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81">
        <v>105</v>
      </c>
      <c r="B138" s="182" t="s">
        <v>415</v>
      </c>
      <c r="C138" s="191" t="s">
        <v>416</v>
      </c>
      <c r="D138" s="183" t="s">
        <v>199</v>
      </c>
      <c r="E138" s="184">
        <v>8</v>
      </c>
      <c r="F138" s="185"/>
      <c r="G138" s="186">
        <f t="shared" si="28"/>
        <v>0</v>
      </c>
      <c r="H138" s="185"/>
      <c r="I138" s="186">
        <f t="shared" si="29"/>
        <v>0</v>
      </c>
      <c r="J138" s="185"/>
      <c r="K138" s="186">
        <f t="shared" si="30"/>
        <v>0</v>
      </c>
      <c r="L138" s="186">
        <v>21</v>
      </c>
      <c r="M138" s="186">
        <f t="shared" si="31"/>
        <v>0</v>
      </c>
      <c r="N138" s="184">
        <v>1.8699999999999999E-3</v>
      </c>
      <c r="O138" s="184">
        <f t="shared" si="32"/>
        <v>0.01</v>
      </c>
      <c r="P138" s="184">
        <v>0</v>
      </c>
      <c r="Q138" s="184">
        <f t="shared" si="33"/>
        <v>0</v>
      </c>
      <c r="R138" s="186"/>
      <c r="S138" s="186" t="s">
        <v>154</v>
      </c>
      <c r="T138" s="187" t="s">
        <v>154</v>
      </c>
      <c r="U138" s="161">
        <v>0.63800000000000001</v>
      </c>
      <c r="V138" s="161">
        <f t="shared" si="34"/>
        <v>5.0999999999999996</v>
      </c>
      <c r="W138" s="161"/>
      <c r="X138" s="161" t="s">
        <v>156</v>
      </c>
      <c r="Y138" s="161" t="s">
        <v>157</v>
      </c>
      <c r="Z138" s="150"/>
      <c r="AA138" s="150"/>
      <c r="AB138" s="150"/>
      <c r="AC138" s="150"/>
      <c r="AD138" s="150"/>
      <c r="AE138" s="150"/>
      <c r="AF138" s="150"/>
      <c r="AG138" s="150" t="s">
        <v>158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81">
        <v>106</v>
      </c>
      <c r="B139" s="182" t="s">
        <v>417</v>
      </c>
      <c r="C139" s="191" t="s">
        <v>418</v>
      </c>
      <c r="D139" s="183" t="s">
        <v>199</v>
      </c>
      <c r="E139" s="184">
        <v>6</v>
      </c>
      <c r="F139" s="185"/>
      <c r="G139" s="186">
        <f t="shared" si="28"/>
        <v>0</v>
      </c>
      <c r="H139" s="185"/>
      <c r="I139" s="186">
        <f t="shared" si="29"/>
        <v>0</v>
      </c>
      <c r="J139" s="185"/>
      <c r="K139" s="186">
        <f t="shared" si="30"/>
        <v>0</v>
      </c>
      <c r="L139" s="186">
        <v>21</v>
      </c>
      <c r="M139" s="186">
        <f t="shared" si="31"/>
        <v>0</v>
      </c>
      <c r="N139" s="184">
        <v>2.1700000000000001E-3</v>
      </c>
      <c r="O139" s="184">
        <f t="shared" si="32"/>
        <v>0.01</v>
      </c>
      <c r="P139" s="184">
        <v>0</v>
      </c>
      <c r="Q139" s="184">
        <f t="shared" si="33"/>
        <v>0</v>
      </c>
      <c r="R139" s="186"/>
      <c r="S139" s="186" t="s">
        <v>154</v>
      </c>
      <c r="T139" s="187" t="s">
        <v>154</v>
      </c>
      <c r="U139" s="161">
        <v>0.74</v>
      </c>
      <c r="V139" s="161">
        <f t="shared" si="34"/>
        <v>4.4400000000000004</v>
      </c>
      <c r="W139" s="161"/>
      <c r="X139" s="161" t="s">
        <v>156</v>
      </c>
      <c r="Y139" s="161" t="s">
        <v>157</v>
      </c>
      <c r="Z139" s="150"/>
      <c r="AA139" s="150"/>
      <c r="AB139" s="150"/>
      <c r="AC139" s="150"/>
      <c r="AD139" s="150"/>
      <c r="AE139" s="150"/>
      <c r="AF139" s="150"/>
      <c r="AG139" s="150" t="s">
        <v>158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81">
        <v>107</v>
      </c>
      <c r="B140" s="182" t="s">
        <v>419</v>
      </c>
      <c r="C140" s="191" t="s">
        <v>420</v>
      </c>
      <c r="D140" s="183" t="s">
        <v>199</v>
      </c>
      <c r="E140" s="184">
        <v>10</v>
      </c>
      <c r="F140" s="185"/>
      <c r="G140" s="186">
        <f t="shared" si="28"/>
        <v>0</v>
      </c>
      <c r="H140" s="185"/>
      <c r="I140" s="186">
        <f t="shared" si="29"/>
        <v>0</v>
      </c>
      <c r="J140" s="185"/>
      <c r="K140" s="186">
        <f t="shared" si="30"/>
        <v>0</v>
      </c>
      <c r="L140" s="186">
        <v>21</v>
      </c>
      <c r="M140" s="186">
        <f t="shared" si="31"/>
        <v>0</v>
      </c>
      <c r="N140" s="184">
        <v>2.5999999999999999E-3</v>
      </c>
      <c r="O140" s="184">
        <f t="shared" si="32"/>
        <v>0.03</v>
      </c>
      <c r="P140" s="184">
        <v>0</v>
      </c>
      <c r="Q140" s="184">
        <f t="shared" si="33"/>
        <v>0</v>
      </c>
      <c r="R140" s="186"/>
      <c r="S140" s="186" t="s">
        <v>154</v>
      </c>
      <c r="T140" s="187" t="s">
        <v>154</v>
      </c>
      <c r="U140" s="161">
        <v>0.80200000000000005</v>
      </c>
      <c r="V140" s="161">
        <f t="shared" si="34"/>
        <v>8.02</v>
      </c>
      <c r="W140" s="161"/>
      <c r="X140" s="161" t="s">
        <v>156</v>
      </c>
      <c r="Y140" s="161" t="s">
        <v>166</v>
      </c>
      <c r="Z140" s="150"/>
      <c r="AA140" s="150"/>
      <c r="AB140" s="150"/>
      <c r="AC140" s="150"/>
      <c r="AD140" s="150"/>
      <c r="AE140" s="150"/>
      <c r="AF140" s="150"/>
      <c r="AG140" s="150" t="s">
        <v>158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81">
        <v>108</v>
      </c>
      <c r="B141" s="182" t="s">
        <v>421</v>
      </c>
      <c r="C141" s="191" t="s">
        <v>422</v>
      </c>
      <c r="D141" s="183" t="s">
        <v>199</v>
      </c>
      <c r="E141" s="184">
        <v>25</v>
      </c>
      <c r="F141" s="185"/>
      <c r="G141" s="186">
        <f t="shared" si="28"/>
        <v>0</v>
      </c>
      <c r="H141" s="185"/>
      <c r="I141" s="186">
        <f t="shared" si="29"/>
        <v>0</v>
      </c>
      <c r="J141" s="185"/>
      <c r="K141" s="186">
        <f t="shared" si="30"/>
        <v>0</v>
      </c>
      <c r="L141" s="186">
        <v>21</v>
      </c>
      <c r="M141" s="186">
        <f t="shared" si="31"/>
        <v>0</v>
      </c>
      <c r="N141" s="184">
        <v>3.4299999999999999E-3</v>
      </c>
      <c r="O141" s="184">
        <f t="shared" si="32"/>
        <v>0.09</v>
      </c>
      <c r="P141" s="184">
        <v>0</v>
      </c>
      <c r="Q141" s="184">
        <f t="shared" si="33"/>
        <v>0</v>
      </c>
      <c r="R141" s="186"/>
      <c r="S141" s="186" t="s">
        <v>154</v>
      </c>
      <c r="T141" s="187" t="s">
        <v>154</v>
      </c>
      <c r="U141" s="161">
        <v>0.91500000000000004</v>
      </c>
      <c r="V141" s="161">
        <f t="shared" si="34"/>
        <v>22.88</v>
      </c>
      <c r="W141" s="161"/>
      <c r="X141" s="161" t="s">
        <v>156</v>
      </c>
      <c r="Y141" s="161" t="s">
        <v>157</v>
      </c>
      <c r="Z141" s="150"/>
      <c r="AA141" s="150"/>
      <c r="AB141" s="150"/>
      <c r="AC141" s="150"/>
      <c r="AD141" s="150"/>
      <c r="AE141" s="150"/>
      <c r="AF141" s="150"/>
      <c r="AG141" s="150" t="s">
        <v>158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81">
        <v>109</v>
      </c>
      <c r="B142" s="182" t="s">
        <v>423</v>
      </c>
      <c r="C142" s="191" t="s">
        <v>424</v>
      </c>
      <c r="D142" s="183" t="s">
        <v>199</v>
      </c>
      <c r="E142" s="184">
        <v>54</v>
      </c>
      <c r="F142" s="185"/>
      <c r="G142" s="186">
        <f t="shared" si="28"/>
        <v>0</v>
      </c>
      <c r="H142" s="185"/>
      <c r="I142" s="186">
        <f t="shared" si="29"/>
        <v>0</v>
      </c>
      <c r="J142" s="185"/>
      <c r="K142" s="186">
        <f t="shared" si="30"/>
        <v>0</v>
      </c>
      <c r="L142" s="186">
        <v>21</v>
      </c>
      <c r="M142" s="186">
        <f t="shared" si="31"/>
        <v>0</v>
      </c>
      <c r="N142" s="184">
        <v>4.5900000000000003E-3</v>
      </c>
      <c r="O142" s="184">
        <f t="shared" si="32"/>
        <v>0.25</v>
      </c>
      <c r="P142" s="184">
        <v>0</v>
      </c>
      <c r="Q142" s="184">
        <f t="shared" si="33"/>
        <v>0</v>
      </c>
      <c r="R142" s="186"/>
      <c r="S142" s="186" t="s">
        <v>154</v>
      </c>
      <c r="T142" s="187" t="s">
        <v>154</v>
      </c>
      <c r="U142" s="161">
        <v>1.077</v>
      </c>
      <c r="V142" s="161">
        <f t="shared" si="34"/>
        <v>58.16</v>
      </c>
      <c r="W142" s="161"/>
      <c r="X142" s="161" t="s">
        <v>156</v>
      </c>
      <c r="Y142" s="161" t="s">
        <v>157</v>
      </c>
      <c r="Z142" s="150"/>
      <c r="AA142" s="150"/>
      <c r="AB142" s="150"/>
      <c r="AC142" s="150"/>
      <c r="AD142" s="150"/>
      <c r="AE142" s="150"/>
      <c r="AF142" s="150"/>
      <c r="AG142" s="150" t="s">
        <v>158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81">
        <v>110</v>
      </c>
      <c r="B143" s="182" t="s">
        <v>425</v>
      </c>
      <c r="C143" s="191" t="s">
        <v>426</v>
      </c>
      <c r="D143" s="183" t="s">
        <v>292</v>
      </c>
      <c r="E143" s="184">
        <v>4</v>
      </c>
      <c r="F143" s="185"/>
      <c r="G143" s="186">
        <f t="shared" si="28"/>
        <v>0</v>
      </c>
      <c r="H143" s="185"/>
      <c r="I143" s="186">
        <f t="shared" si="29"/>
        <v>0</v>
      </c>
      <c r="J143" s="185"/>
      <c r="K143" s="186">
        <f t="shared" si="30"/>
        <v>0</v>
      </c>
      <c r="L143" s="186">
        <v>21</v>
      </c>
      <c r="M143" s="186">
        <f t="shared" si="31"/>
        <v>0</v>
      </c>
      <c r="N143" s="184">
        <v>0</v>
      </c>
      <c r="O143" s="184">
        <f t="shared" si="32"/>
        <v>0</v>
      </c>
      <c r="P143" s="184">
        <v>0</v>
      </c>
      <c r="Q143" s="184">
        <f t="shared" si="33"/>
        <v>0</v>
      </c>
      <c r="R143" s="186"/>
      <c r="S143" s="186" t="s">
        <v>164</v>
      </c>
      <c r="T143" s="187" t="s">
        <v>165</v>
      </c>
      <c r="U143" s="161">
        <v>0</v>
      </c>
      <c r="V143" s="161">
        <f t="shared" si="34"/>
        <v>0</v>
      </c>
      <c r="W143" s="161"/>
      <c r="X143" s="161" t="s">
        <v>156</v>
      </c>
      <c r="Y143" s="161" t="s">
        <v>166</v>
      </c>
      <c r="Z143" s="150"/>
      <c r="AA143" s="150"/>
      <c r="AB143" s="150"/>
      <c r="AC143" s="150"/>
      <c r="AD143" s="150"/>
      <c r="AE143" s="150"/>
      <c r="AF143" s="150"/>
      <c r="AG143" s="150" t="s">
        <v>158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81">
        <v>111</v>
      </c>
      <c r="B144" s="182" t="s">
        <v>427</v>
      </c>
      <c r="C144" s="191" t="s">
        <v>428</v>
      </c>
      <c r="D144" s="183" t="s">
        <v>406</v>
      </c>
      <c r="E144" s="184">
        <v>1</v>
      </c>
      <c r="F144" s="185"/>
      <c r="G144" s="186">
        <f t="shared" si="28"/>
        <v>0</v>
      </c>
      <c r="H144" s="185"/>
      <c r="I144" s="186">
        <f t="shared" si="29"/>
        <v>0</v>
      </c>
      <c r="J144" s="185"/>
      <c r="K144" s="186">
        <f t="shared" si="30"/>
        <v>0</v>
      </c>
      <c r="L144" s="186">
        <v>21</v>
      </c>
      <c r="M144" s="186">
        <f t="shared" si="31"/>
        <v>0</v>
      </c>
      <c r="N144" s="184">
        <v>4.7600000000000003E-3</v>
      </c>
      <c r="O144" s="184">
        <f t="shared" si="32"/>
        <v>0</v>
      </c>
      <c r="P144" s="184">
        <v>0</v>
      </c>
      <c r="Q144" s="184">
        <f t="shared" si="33"/>
        <v>0</v>
      </c>
      <c r="R144" s="186"/>
      <c r="S144" s="186" t="s">
        <v>164</v>
      </c>
      <c r="T144" s="187" t="s">
        <v>155</v>
      </c>
      <c r="U144" s="161">
        <v>1.93</v>
      </c>
      <c r="V144" s="161">
        <f t="shared" si="34"/>
        <v>1.93</v>
      </c>
      <c r="W144" s="161"/>
      <c r="X144" s="161" t="s">
        <v>156</v>
      </c>
      <c r="Y144" s="161" t="s">
        <v>166</v>
      </c>
      <c r="Z144" s="150"/>
      <c r="AA144" s="150"/>
      <c r="AB144" s="150"/>
      <c r="AC144" s="150"/>
      <c r="AD144" s="150"/>
      <c r="AE144" s="150"/>
      <c r="AF144" s="150"/>
      <c r="AG144" s="150" t="s">
        <v>158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81">
        <v>112</v>
      </c>
      <c r="B145" s="182" t="s">
        <v>429</v>
      </c>
      <c r="C145" s="191" t="s">
        <v>430</v>
      </c>
      <c r="D145" s="183" t="s">
        <v>199</v>
      </c>
      <c r="E145" s="184">
        <v>6</v>
      </c>
      <c r="F145" s="185"/>
      <c r="G145" s="186">
        <f t="shared" si="28"/>
        <v>0</v>
      </c>
      <c r="H145" s="185"/>
      <c r="I145" s="186">
        <f t="shared" si="29"/>
        <v>0</v>
      </c>
      <c r="J145" s="185"/>
      <c r="K145" s="186">
        <f t="shared" si="30"/>
        <v>0</v>
      </c>
      <c r="L145" s="186">
        <v>21</v>
      </c>
      <c r="M145" s="186">
        <f t="shared" si="31"/>
        <v>0</v>
      </c>
      <c r="N145" s="184">
        <v>1.1800000000000001E-3</v>
      </c>
      <c r="O145" s="184">
        <f t="shared" si="32"/>
        <v>0.01</v>
      </c>
      <c r="P145" s="184">
        <v>0</v>
      </c>
      <c r="Q145" s="184">
        <f t="shared" si="33"/>
        <v>0</v>
      </c>
      <c r="R145" s="186"/>
      <c r="S145" s="186" t="s">
        <v>164</v>
      </c>
      <c r="T145" s="187" t="s">
        <v>155</v>
      </c>
      <c r="U145" s="161">
        <v>0.21</v>
      </c>
      <c r="V145" s="161">
        <f t="shared" si="34"/>
        <v>1.26</v>
      </c>
      <c r="W145" s="161"/>
      <c r="X145" s="161" t="s">
        <v>156</v>
      </c>
      <c r="Y145" s="161" t="s">
        <v>157</v>
      </c>
      <c r="Z145" s="150"/>
      <c r="AA145" s="150"/>
      <c r="AB145" s="150"/>
      <c r="AC145" s="150"/>
      <c r="AD145" s="150"/>
      <c r="AE145" s="150"/>
      <c r="AF145" s="150"/>
      <c r="AG145" s="150" t="s">
        <v>158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81">
        <v>113</v>
      </c>
      <c r="B146" s="182" t="s">
        <v>431</v>
      </c>
      <c r="C146" s="191" t="s">
        <v>432</v>
      </c>
      <c r="D146" s="183" t="s">
        <v>199</v>
      </c>
      <c r="E146" s="184">
        <v>5</v>
      </c>
      <c r="F146" s="185"/>
      <c r="G146" s="186">
        <f t="shared" si="28"/>
        <v>0</v>
      </c>
      <c r="H146" s="185"/>
      <c r="I146" s="186">
        <f t="shared" si="29"/>
        <v>0</v>
      </c>
      <c r="J146" s="185"/>
      <c r="K146" s="186">
        <f t="shared" si="30"/>
        <v>0</v>
      </c>
      <c r="L146" s="186">
        <v>21</v>
      </c>
      <c r="M146" s="186">
        <f t="shared" si="31"/>
        <v>0</v>
      </c>
      <c r="N146" s="184">
        <v>2.7E-4</v>
      </c>
      <c r="O146" s="184">
        <f t="shared" si="32"/>
        <v>0</v>
      </c>
      <c r="P146" s="184">
        <v>0</v>
      </c>
      <c r="Q146" s="184">
        <f t="shared" si="33"/>
        <v>0</v>
      </c>
      <c r="R146" s="186"/>
      <c r="S146" s="186" t="s">
        <v>164</v>
      </c>
      <c r="T146" s="187" t="s">
        <v>155</v>
      </c>
      <c r="U146" s="161">
        <v>0.38100000000000001</v>
      </c>
      <c r="V146" s="161">
        <f t="shared" si="34"/>
        <v>1.91</v>
      </c>
      <c r="W146" s="161"/>
      <c r="X146" s="161" t="s">
        <v>156</v>
      </c>
      <c r="Y146" s="161" t="s">
        <v>166</v>
      </c>
      <c r="Z146" s="150"/>
      <c r="AA146" s="150"/>
      <c r="AB146" s="150"/>
      <c r="AC146" s="150"/>
      <c r="AD146" s="150"/>
      <c r="AE146" s="150"/>
      <c r="AF146" s="150"/>
      <c r="AG146" s="150" t="s">
        <v>158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4">
        <v>114</v>
      </c>
      <c r="B147" s="175" t="s">
        <v>433</v>
      </c>
      <c r="C147" s="192" t="s">
        <v>434</v>
      </c>
      <c r="D147" s="176" t="s">
        <v>186</v>
      </c>
      <c r="E147" s="177">
        <v>33</v>
      </c>
      <c r="F147" s="178"/>
      <c r="G147" s="179">
        <f t="shared" si="28"/>
        <v>0</v>
      </c>
      <c r="H147" s="178"/>
      <c r="I147" s="179">
        <f t="shared" si="29"/>
        <v>0</v>
      </c>
      <c r="J147" s="178"/>
      <c r="K147" s="179">
        <f t="shared" si="30"/>
        <v>0</v>
      </c>
      <c r="L147" s="179">
        <v>21</v>
      </c>
      <c r="M147" s="179">
        <f t="shared" si="31"/>
        <v>0</v>
      </c>
      <c r="N147" s="177">
        <v>1.14E-3</v>
      </c>
      <c r="O147" s="177">
        <f t="shared" si="32"/>
        <v>0.04</v>
      </c>
      <c r="P147" s="177">
        <v>0</v>
      </c>
      <c r="Q147" s="177">
        <f t="shared" si="33"/>
        <v>0</v>
      </c>
      <c r="R147" s="179"/>
      <c r="S147" s="179" t="s">
        <v>164</v>
      </c>
      <c r="T147" s="180" t="s">
        <v>435</v>
      </c>
      <c r="U147" s="161">
        <v>0.64770000000000005</v>
      </c>
      <c r="V147" s="161">
        <f t="shared" si="34"/>
        <v>21.37</v>
      </c>
      <c r="W147" s="161"/>
      <c r="X147" s="161" t="s">
        <v>305</v>
      </c>
      <c r="Y147" s="161" t="s">
        <v>157</v>
      </c>
      <c r="Z147" s="150"/>
      <c r="AA147" s="150"/>
      <c r="AB147" s="150"/>
      <c r="AC147" s="150"/>
      <c r="AD147" s="150"/>
      <c r="AE147" s="150"/>
      <c r="AF147" s="150"/>
      <c r="AG147" s="150" t="s">
        <v>306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 x14ac:dyDescent="0.2">
      <c r="A148" s="157"/>
      <c r="B148" s="158"/>
      <c r="C148" s="255" t="s">
        <v>380</v>
      </c>
      <c r="D148" s="256"/>
      <c r="E148" s="256"/>
      <c r="F148" s="256"/>
      <c r="G148" s="256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0"/>
      <c r="AA148" s="150"/>
      <c r="AB148" s="150"/>
      <c r="AC148" s="150"/>
      <c r="AD148" s="150"/>
      <c r="AE148" s="150"/>
      <c r="AF148" s="150"/>
      <c r="AG148" s="150" t="s">
        <v>284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4">
        <v>115</v>
      </c>
      <c r="B149" s="175" t="s">
        <v>436</v>
      </c>
      <c r="C149" s="192" t="s">
        <v>437</v>
      </c>
      <c r="D149" s="176" t="s">
        <v>186</v>
      </c>
      <c r="E149" s="177">
        <v>33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1.14E-3</v>
      </c>
      <c r="O149" s="177">
        <f>ROUND(E149*N149,2)</f>
        <v>0.04</v>
      </c>
      <c r="P149" s="177">
        <v>0</v>
      </c>
      <c r="Q149" s="177">
        <f>ROUND(E149*P149,2)</f>
        <v>0</v>
      </c>
      <c r="R149" s="179"/>
      <c r="S149" s="179" t="s">
        <v>164</v>
      </c>
      <c r="T149" s="180" t="s">
        <v>438</v>
      </c>
      <c r="U149" s="161">
        <v>0.77600000000000002</v>
      </c>
      <c r="V149" s="161">
        <f>ROUND(E149*U149,2)</f>
        <v>25.61</v>
      </c>
      <c r="W149" s="161"/>
      <c r="X149" s="161" t="s">
        <v>305</v>
      </c>
      <c r="Y149" s="161" t="s">
        <v>157</v>
      </c>
      <c r="Z149" s="150"/>
      <c r="AA149" s="150"/>
      <c r="AB149" s="150"/>
      <c r="AC149" s="150"/>
      <c r="AD149" s="150"/>
      <c r="AE149" s="150"/>
      <c r="AF149" s="150"/>
      <c r="AG149" s="150" t="s">
        <v>306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255" t="s">
        <v>380</v>
      </c>
      <c r="D150" s="256"/>
      <c r="E150" s="256"/>
      <c r="F150" s="256"/>
      <c r="G150" s="256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0"/>
      <c r="AA150" s="150"/>
      <c r="AB150" s="150"/>
      <c r="AC150" s="150"/>
      <c r="AD150" s="150"/>
      <c r="AE150" s="150"/>
      <c r="AF150" s="150"/>
      <c r="AG150" s="150" t="s">
        <v>284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4">
        <v>116</v>
      </c>
      <c r="B151" s="175" t="s">
        <v>439</v>
      </c>
      <c r="C151" s="192" t="s">
        <v>440</v>
      </c>
      <c r="D151" s="176" t="s">
        <v>186</v>
      </c>
      <c r="E151" s="177">
        <v>52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1.14E-3</v>
      </c>
      <c r="O151" s="177">
        <f>ROUND(E151*N151,2)</f>
        <v>0.06</v>
      </c>
      <c r="P151" s="177">
        <v>0</v>
      </c>
      <c r="Q151" s="177">
        <f>ROUND(E151*P151,2)</f>
        <v>0</v>
      </c>
      <c r="R151" s="179"/>
      <c r="S151" s="179" t="s">
        <v>164</v>
      </c>
      <c r="T151" s="180" t="s">
        <v>438</v>
      </c>
      <c r="U151" s="161">
        <v>0.85729999999999995</v>
      </c>
      <c r="V151" s="161">
        <f>ROUND(E151*U151,2)</f>
        <v>44.58</v>
      </c>
      <c r="W151" s="161"/>
      <c r="X151" s="161" t="s">
        <v>305</v>
      </c>
      <c r="Y151" s="161" t="s">
        <v>157</v>
      </c>
      <c r="Z151" s="150"/>
      <c r="AA151" s="150"/>
      <c r="AB151" s="150"/>
      <c r="AC151" s="150"/>
      <c r="AD151" s="150"/>
      <c r="AE151" s="150"/>
      <c r="AF151" s="150"/>
      <c r="AG151" s="150" t="s">
        <v>306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">
      <c r="A152" s="157"/>
      <c r="B152" s="158"/>
      <c r="C152" s="255" t="s">
        <v>380</v>
      </c>
      <c r="D152" s="256"/>
      <c r="E152" s="256"/>
      <c r="F152" s="256"/>
      <c r="G152" s="256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0"/>
      <c r="AA152" s="150"/>
      <c r="AB152" s="150"/>
      <c r="AC152" s="150"/>
      <c r="AD152" s="150"/>
      <c r="AE152" s="150"/>
      <c r="AF152" s="150"/>
      <c r="AG152" s="150" t="s">
        <v>284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4">
        <v>117</v>
      </c>
      <c r="B153" s="175" t="s">
        <v>441</v>
      </c>
      <c r="C153" s="192" t="s">
        <v>442</v>
      </c>
      <c r="D153" s="176" t="s">
        <v>186</v>
      </c>
      <c r="E153" s="177">
        <v>12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1.14E-3</v>
      </c>
      <c r="O153" s="177">
        <f>ROUND(E153*N153,2)</f>
        <v>0.01</v>
      </c>
      <c r="P153" s="177">
        <v>0</v>
      </c>
      <c r="Q153" s="177">
        <f>ROUND(E153*P153,2)</f>
        <v>0</v>
      </c>
      <c r="R153" s="179"/>
      <c r="S153" s="179" t="s">
        <v>164</v>
      </c>
      <c r="T153" s="180" t="s">
        <v>438</v>
      </c>
      <c r="U153" s="161">
        <v>1.00475</v>
      </c>
      <c r="V153" s="161">
        <f>ROUND(E153*U153,2)</f>
        <v>12.06</v>
      </c>
      <c r="W153" s="161"/>
      <c r="X153" s="161" t="s">
        <v>305</v>
      </c>
      <c r="Y153" s="161" t="s">
        <v>166</v>
      </c>
      <c r="Z153" s="150"/>
      <c r="AA153" s="150"/>
      <c r="AB153" s="150"/>
      <c r="AC153" s="150"/>
      <c r="AD153" s="150"/>
      <c r="AE153" s="150"/>
      <c r="AF153" s="150"/>
      <c r="AG153" s="150" t="s">
        <v>306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2" x14ac:dyDescent="0.2">
      <c r="A154" s="157"/>
      <c r="B154" s="158"/>
      <c r="C154" s="255" t="s">
        <v>380</v>
      </c>
      <c r="D154" s="256"/>
      <c r="E154" s="256"/>
      <c r="F154" s="256"/>
      <c r="G154" s="256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0"/>
      <c r="AA154" s="150"/>
      <c r="AB154" s="150"/>
      <c r="AC154" s="150"/>
      <c r="AD154" s="150"/>
      <c r="AE154" s="150"/>
      <c r="AF154" s="150"/>
      <c r="AG154" s="150" t="s">
        <v>284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4">
        <v>118</v>
      </c>
      <c r="B155" s="175" t="s">
        <v>443</v>
      </c>
      <c r="C155" s="192" t="s">
        <v>444</v>
      </c>
      <c r="D155" s="176" t="s">
        <v>186</v>
      </c>
      <c r="E155" s="177">
        <v>74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7">
        <v>1.14E-3</v>
      </c>
      <c r="O155" s="177">
        <f>ROUND(E155*N155,2)</f>
        <v>0.08</v>
      </c>
      <c r="P155" s="177">
        <v>0</v>
      </c>
      <c r="Q155" s="177">
        <f>ROUND(E155*P155,2)</f>
        <v>0</v>
      </c>
      <c r="R155" s="179"/>
      <c r="S155" s="179" t="s">
        <v>164</v>
      </c>
      <c r="T155" s="180" t="s">
        <v>438</v>
      </c>
      <c r="U155" s="161">
        <v>1.20905</v>
      </c>
      <c r="V155" s="161">
        <f>ROUND(E155*U155,2)</f>
        <v>89.47</v>
      </c>
      <c r="W155" s="161"/>
      <c r="X155" s="161" t="s">
        <v>305</v>
      </c>
      <c r="Y155" s="161" t="s">
        <v>157</v>
      </c>
      <c r="Z155" s="150"/>
      <c r="AA155" s="150"/>
      <c r="AB155" s="150"/>
      <c r="AC155" s="150"/>
      <c r="AD155" s="150"/>
      <c r="AE155" s="150"/>
      <c r="AF155" s="150"/>
      <c r="AG155" s="150" t="s">
        <v>306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2" x14ac:dyDescent="0.2">
      <c r="A156" s="157"/>
      <c r="B156" s="158"/>
      <c r="C156" s="255" t="s">
        <v>380</v>
      </c>
      <c r="D156" s="256"/>
      <c r="E156" s="256"/>
      <c r="F156" s="256"/>
      <c r="G156" s="256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0"/>
      <c r="AA156" s="150"/>
      <c r="AB156" s="150"/>
      <c r="AC156" s="150"/>
      <c r="AD156" s="150"/>
      <c r="AE156" s="150"/>
      <c r="AF156" s="150"/>
      <c r="AG156" s="150" t="s">
        <v>284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81">
        <v>119</v>
      </c>
      <c r="B157" s="182" t="s">
        <v>445</v>
      </c>
      <c r="C157" s="191" t="s">
        <v>446</v>
      </c>
      <c r="D157" s="183" t="s">
        <v>199</v>
      </c>
      <c r="E157" s="184">
        <v>8</v>
      </c>
      <c r="F157" s="185"/>
      <c r="G157" s="186">
        <f t="shared" ref="G157:G178" si="35">ROUND(E157*F157,2)</f>
        <v>0</v>
      </c>
      <c r="H157" s="185"/>
      <c r="I157" s="186">
        <f t="shared" ref="I157:I178" si="36">ROUND(E157*H157,2)</f>
        <v>0</v>
      </c>
      <c r="J157" s="185"/>
      <c r="K157" s="186">
        <f t="shared" ref="K157:K178" si="37">ROUND(E157*J157,2)</f>
        <v>0</v>
      </c>
      <c r="L157" s="186">
        <v>21</v>
      </c>
      <c r="M157" s="186">
        <f t="shared" ref="M157:M178" si="38">G157*(1+L157/100)</f>
        <v>0</v>
      </c>
      <c r="N157" s="184">
        <v>3.4000000000000002E-4</v>
      </c>
      <c r="O157" s="184">
        <f t="shared" ref="O157:O178" si="39">ROUND(E157*N157,2)</f>
        <v>0</v>
      </c>
      <c r="P157" s="184">
        <v>0</v>
      </c>
      <c r="Q157" s="184">
        <f t="shared" ref="Q157:Q178" si="40">ROUND(E157*P157,2)</f>
        <v>0</v>
      </c>
      <c r="R157" s="186"/>
      <c r="S157" s="186" t="s">
        <v>164</v>
      </c>
      <c r="T157" s="187" t="s">
        <v>165</v>
      </c>
      <c r="U157" s="161">
        <v>0</v>
      </c>
      <c r="V157" s="161">
        <f t="shared" ref="V157:V178" si="41">ROUND(E157*U157,2)</f>
        <v>0</v>
      </c>
      <c r="W157" s="161"/>
      <c r="X157" s="161" t="s">
        <v>278</v>
      </c>
      <c r="Y157" s="161" t="s">
        <v>157</v>
      </c>
      <c r="Z157" s="150"/>
      <c r="AA157" s="150"/>
      <c r="AB157" s="150"/>
      <c r="AC157" s="150"/>
      <c r="AD157" s="150"/>
      <c r="AE157" s="150"/>
      <c r="AF157" s="150"/>
      <c r="AG157" s="150" t="s">
        <v>279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81">
        <v>120</v>
      </c>
      <c r="B158" s="182" t="s">
        <v>447</v>
      </c>
      <c r="C158" s="191" t="s">
        <v>448</v>
      </c>
      <c r="D158" s="183" t="s">
        <v>199</v>
      </c>
      <c r="E158" s="184">
        <v>6</v>
      </c>
      <c r="F158" s="185"/>
      <c r="G158" s="186">
        <f t="shared" si="35"/>
        <v>0</v>
      </c>
      <c r="H158" s="185"/>
      <c r="I158" s="186">
        <f t="shared" si="36"/>
        <v>0</v>
      </c>
      <c r="J158" s="185"/>
      <c r="K158" s="186">
        <f t="shared" si="37"/>
        <v>0</v>
      </c>
      <c r="L158" s="186">
        <v>21</v>
      </c>
      <c r="M158" s="186">
        <f t="shared" si="38"/>
        <v>0</v>
      </c>
      <c r="N158" s="184">
        <v>2.0000000000000001E-4</v>
      </c>
      <c r="O158" s="184">
        <f t="shared" si="39"/>
        <v>0</v>
      </c>
      <c r="P158" s="184">
        <v>0</v>
      </c>
      <c r="Q158" s="184">
        <f t="shared" si="40"/>
        <v>0</v>
      </c>
      <c r="R158" s="186"/>
      <c r="S158" s="186" t="s">
        <v>164</v>
      </c>
      <c r="T158" s="187" t="s">
        <v>165</v>
      </c>
      <c r="U158" s="161">
        <v>0</v>
      </c>
      <c r="V158" s="161">
        <f t="shared" si="41"/>
        <v>0</v>
      </c>
      <c r="W158" s="161"/>
      <c r="X158" s="161" t="s">
        <v>278</v>
      </c>
      <c r="Y158" s="161" t="s">
        <v>157</v>
      </c>
      <c r="Z158" s="150"/>
      <c r="AA158" s="150"/>
      <c r="AB158" s="150"/>
      <c r="AC158" s="150"/>
      <c r="AD158" s="150"/>
      <c r="AE158" s="150"/>
      <c r="AF158" s="150"/>
      <c r="AG158" s="150" t="s">
        <v>279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81">
        <v>121</v>
      </c>
      <c r="B159" s="182" t="s">
        <v>449</v>
      </c>
      <c r="C159" s="191" t="s">
        <v>450</v>
      </c>
      <c r="D159" s="183" t="s">
        <v>199</v>
      </c>
      <c r="E159" s="184">
        <v>10</v>
      </c>
      <c r="F159" s="185"/>
      <c r="G159" s="186">
        <f t="shared" si="35"/>
        <v>0</v>
      </c>
      <c r="H159" s="185"/>
      <c r="I159" s="186">
        <f t="shared" si="36"/>
        <v>0</v>
      </c>
      <c r="J159" s="185"/>
      <c r="K159" s="186">
        <f t="shared" si="37"/>
        <v>0</v>
      </c>
      <c r="L159" s="186">
        <v>21</v>
      </c>
      <c r="M159" s="186">
        <f t="shared" si="38"/>
        <v>0</v>
      </c>
      <c r="N159" s="184">
        <v>1.1E-4</v>
      </c>
      <c r="O159" s="184">
        <f t="shared" si="39"/>
        <v>0</v>
      </c>
      <c r="P159" s="184">
        <v>0</v>
      </c>
      <c r="Q159" s="184">
        <f t="shared" si="40"/>
        <v>0</v>
      </c>
      <c r="R159" s="186"/>
      <c r="S159" s="186" t="s">
        <v>164</v>
      </c>
      <c r="T159" s="187" t="s">
        <v>165</v>
      </c>
      <c r="U159" s="161">
        <v>0</v>
      </c>
      <c r="V159" s="161">
        <f t="shared" si="41"/>
        <v>0</v>
      </c>
      <c r="W159" s="161"/>
      <c r="X159" s="161" t="s">
        <v>278</v>
      </c>
      <c r="Y159" s="161" t="s">
        <v>166</v>
      </c>
      <c r="Z159" s="150"/>
      <c r="AA159" s="150"/>
      <c r="AB159" s="150"/>
      <c r="AC159" s="150"/>
      <c r="AD159" s="150"/>
      <c r="AE159" s="150"/>
      <c r="AF159" s="150"/>
      <c r="AG159" s="150" t="s">
        <v>279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81">
        <v>122</v>
      </c>
      <c r="B160" s="182" t="s">
        <v>451</v>
      </c>
      <c r="C160" s="191" t="s">
        <v>452</v>
      </c>
      <c r="D160" s="183" t="s">
        <v>199</v>
      </c>
      <c r="E160" s="184">
        <v>25</v>
      </c>
      <c r="F160" s="185"/>
      <c r="G160" s="186">
        <f t="shared" si="35"/>
        <v>0</v>
      </c>
      <c r="H160" s="185"/>
      <c r="I160" s="186">
        <f t="shared" si="36"/>
        <v>0</v>
      </c>
      <c r="J160" s="185"/>
      <c r="K160" s="186">
        <f t="shared" si="37"/>
        <v>0</v>
      </c>
      <c r="L160" s="186">
        <v>21</v>
      </c>
      <c r="M160" s="186">
        <f t="shared" si="38"/>
        <v>0</v>
      </c>
      <c r="N160" s="184">
        <v>1.7000000000000001E-4</v>
      </c>
      <c r="O160" s="184">
        <f t="shared" si="39"/>
        <v>0</v>
      </c>
      <c r="P160" s="184">
        <v>0</v>
      </c>
      <c r="Q160" s="184">
        <f t="shared" si="40"/>
        <v>0</v>
      </c>
      <c r="R160" s="186"/>
      <c r="S160" s="186" t="s">
        <v>164</v>
      </c>
      <c r="T160" s="187" t="s">
        <v>165</v>
      </c>
      <c r="U160" s="161">
        <v>0</v>
      </c>
      <c r="V160" s="161">
        <f t="shared" si="41"/>
        <v>0</v>
      </c>
      <c r="W160" s="161"/>
      <c r="X160" s="161" t="s">
        <v>278</v>
      </c>
      <c r="Y160" s="161" t="s">
        <v>157</v>
      </c>
      <c r="Z160" s="150"/>
      <c r="AA160" s="150"/>
      <c r="AB160" s="150"/>
      <c r="AC160" s="150"/>
      <c r="AD160" s="150"/>
      <c r="AE160" s="150"/>
      <c r="AF160" s="150"/>
      <c r="AG160" s="150" t="s">
        <v>279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81">
        <v>123</v>
      </c>
      <c r="B161" s="182" t="s">
        <v>453</v>
      </c>
      <c r="C161" s="191" t="s">
        <v>454</v>
      </c>
      <c r="D161" s="183" t="s">
        <v>199</v>
      </c>
      <c r="E161" s="184">
        <v>54</v>
      </c>
      <c r="F161" s="185"/>
      <c r="G161" s="186">
        <f t="shared" si="35"/>
        <v>0</v>
      </c>
      <c r="H161" s="185"/>
      <c r="I161" s="186">
        <f t="shared" si="36"/>
        <v>0</v>
      </c>
      <c r="J161" s="185"/>
      <c r="K161" s="186">
        <f t="shared" si="37"/>
        <v>0</v>
      </c>
      <c r="L161" s="186">
        <v>21</v>
      </c>
      <c r="M161" s="186">
        <f t="shared" si="38"/>
        <v>0</v>
      </c>
      <c r="N161" s="184">
        <v>2.7999999999999998E-4</v>
      </c>
      <c r="O161" s="184">
        <f t="shared" si="39"/>
        <v>0.02</v>
      </c>
      <c r="P161" s="184">
        <v>0</v>
      </c>
      <c r="Q161" s="184">
        <f t="shared" si="40"/>
        <v>0</v>
      </c>
      <c r="R161" s="186"/>
      <c r="S161" s="186" t="s">
        <v>164</v>
      </c>
      <c r="T161" s="187" t="s">
        <v>165</v>
      </c>
      <c r="U161" s="161">
        <v>0</v>
      </c>
      <c r="V161" s="161">
        <f t="shared" si="41"/>
        <v>0</v>
      </c>
      <c r="W161" s="161"/>
      <c r="X161" s="161" t="s">
        <v>278</v>
      </c>
      <c r="Y161" s="161" t="s">
        <v>157</v>
      </c>
      <c r="Z161" s="150"/>
      <c r="AA161" s="150"/>
      <c r="AB161" s="150"/>
      <c r="AC161" s="150"/>
      <c r="AD161" s="150"/>
      <c r="AE161" s="150"/>
      <c r="AF161" s="150"/>
      <c r="AG161" s="150" t="s">
        <v>279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33.75" outlineLevel="1" x14ac:dyDescent="0.2">
      <c r="A162" s="181">
        <v>124</v>
      </c>
      <c r="B162" s="182" t="s">
        <v>455</v>
      </c>
      <c r="C162" s="191" t="s">
        <v>456</v>
      </c>
      <c r="D162" s="183" t="s">
        <v>199</v>
      </c>
      <c r="E162" s="184">
        <v>5</v>
      </c>
      <c r="F162" s="185"/>
      <c r="G162" s="186">
        <f t="shared" si="35"/>
        <v>0</v>
      </c>
      <c r="H162" s="185"/>
      <c r="I162" s="186">
        <f t="shared" si="36"/>
        <v>0</v>
      </c>
      <c r="J162" s="185"/>
      <c r="K162" s="186">
        <f t="shared" si="37"/>
        <v>0</v>
      </c>
      <c r="L162" s="186">
        <v>21</v>
      </c>
      <c r="M162" s="186">
        <f t="shared" si="38"/>
        <v>0</v>
      </c>
      <c r="N162" s="184">
        <v>0.01</v>
      </c>
      <c r="O162" s="184">
        <f t="shared" si="39"/>
        <v>0.05</v>
      </c>
      <c r="P162" s="184">
        <v>0</v>
      </c>
      <c r="Q162" s="184">
        <f t="shared" si="40"/>
        <v>0</v>
      </c>
      <c r="R162" s="186" t="s">
        <v>277</v>
      </c>
      <c r="S162" s="186" t="s">
        <v>154</v>
      </c>
      <c r="T162" s="187" t="s">
        <v>155</v>
      </c>
      <c r="U162" s="161">
        <v>0</v>
      </c>
      <c r="V162" s="161">
        <f t="shared" si="41"/>
        <v>0</v>
      </c>
      <c r="W162" s="161"/>
      <c r="X162" s="161" t="s">
        <v>278</v>
      </c>
      <c r="Y162" s="161" t="s">
        <v>166</v>
      </c>
      <c r="Z162" s="150"/>
      <c r="AA162" s="150"/>
      <c r="AB162" s="150"/>
      <c r="AC162" s="150"/>
      <c r="AD162" s="150"/>
      <c r="AE162" s="150"/>
      <c r="AF162" s="150"/>
      <c r="AG162" s="150" t="s">
        <v>279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33.75" outlineLevel="1" x14ac:dyDescent="0.2">
      <c r="A163" s="181">
        <v>125</v>
      </c>
      <c r="B163" s="182" t="s">
        <v>457</v>
      </c>
      <c r="C163" s="191" t="s">
        <v>458</v>
      </c>
      <c r="D163" s="183" t="s">
        <v>199</v>
      </c>
      <c r="E163" s="184">
        <v>11</v>
      </c>
      <c r="F163" s="185"/>
      <c r="G163" s="186">
        <f t="shared" si="35"/>
        <v>0</v>
      </c>
      <c r="H163" s="185"/>
      <c r="I163" s="186">
        <f t="shared" si="36"/>
        <v>0</v>
      </c>
      <c r="J163" s="185"/>
      <c r="K163" s="186">
        <f t="shared" si="37"/>
        <v>0</v>
      </c>
      <c r="L163" s="186">
        <v>21</v>
      </c>
      <c r="M163" s="186">
        <f t="shared" si="38"/>
        <v>0</v>
      </c>
      <c r="N163" s="184">
        <v>1.0999999999999999E-2</v>
      </c>
      <c r="O163" s="184">
        <f t="shared" si="39"/>
        <v>0.12</v>
      </c>
      <c r="P163" s="184">
        <v>0</v>
      </c>
      <c r="Q163" s="184">
        <f t="shared" si="40"/>
        <v>0</v>
      </c>
      <c r="R163" s="186" t="s">
        <v>277</v>
      </c>
      <c r="S163" s="186" t="s">
        <v>154</v>
      </c>
      <c r="T163" s="187" t="s">
        <v>155</v>
      </c>
      <c r="U163" s="161">
        <v>0</v>
      </c>
      <c r="V163" s="161">
        <f t="shared" si="41"/>
        <v>0</v>
      </c>
      <c r="W163" s="161"/>
      <c r="X163" s="161" t="s">
        <v>278</v>
      </c>
      <c r="Y163" s="161" t="s">
        <v>166</v>
      </c>
      <c r="Z163" s="150"/>
      <c r="AA163" s="150"/>
      <c r="AB163" s="150"/>
      <c r="AC163" s="150"/>
      <c r="AD163" s="150"/>
      <c r="AE163" s="150"/>
      <c r="AF163" s="150"/>
      <c r="AG163" s="150" t="s">
        <v>279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33.75" outlineLevel="1" x14ac:dyDescent="0.2">
      <c r="A164" s="181">
        <v>126</v>
      </c>
      <c r="B164" s="182" t="s">
        <v>459</v>
      </c>
      <c r="C164" s="191" t="s">
        <v>460</v>
      </c>
      <c r="D164" s="183" t="s">
        <v>199</v>
      </c>
      <c r="E164" s="184">
        <v>18</v>
      </c>
      <c r="F164" s="185"/>
      <c r="G164" s="186">
        <f t="shared" si="35"/>
        <v>0</v>
      </c>
      <c r="H164" s="185"/>
      <c r="I164" s="186">
        <f t="shared" si="36"/>
        <v>0</v>
      </c>
      <c r="J164" s="185"/>
      <c r="K164" s="186">
        <f t="shared" si="37"/>
        <v>0</v>
      </c>
      <c r="L164" s="186">
        <v>21</v>
      </c>
      <c r="M164" s="186">
        <f t="shared" si="38"/>
        <v>0</v>
      </c>
      <c r="N164" s="184">
        <v>1.4E-2</v>
      </c>
      <c r="O164" s="184">
        <f t="shared" si="39"/>
        <v>0.25</v>
      </c>
      <c r="P164" s="184">
        <v>0</v>
      </c>
      <c r="Q164" s="184">
        <f t="shared" si="40"/>
        <v>0</v>
      </c>
      <c r="R164" s="186" t="s">
        <v>277</v>
      </c>
      <c r="S164" s="186" t="s">
        <v>154</v>
      </c>
      <c r="T164" s="187" t="s">
        <v>155</v>
      </c>
      <c r="U164" s="161">
        <v>0</v>
      </c>
      <c r="V164" s="161">
        <f t="shared" si="41"/>
        <v>0</v>
      </c>
      <c r="W164" s="161"/>
      <c r="X164" s="161" t="s">
        <v>278</v>
      </c>
      <c r="Y164" s="161" t="s">
        <v>166</v>
      </c>
      <c r="Z164" s="150"/>
      <c r="AA164" s="150"/>
      <c r="AB164" s="150"/>
      <c r="AC164" s="150"/>
      <c r="AD164" s="150"/>
      <c r="AE164" s="150"/>
      <c r="AF164" s="150"/>
      <c r="AG164" s="150" t="s">
        <v>279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45" outlineLevel="1" x14ac:dyDescent="0.2">
      <c r="A165" s="181">
        <v>127</v>
      </c>
      <c r="B165" s="182" t="s">
        <v>461</v>
      </c>
      <c r="C165" s="191" t="s">
        <v>462</v>
      </c>
      <c r="D165" s="183" t="s">
        <v>199</v>
      </c>
      <c r="E165" s="184">
        <v>1</v>
      </c>
      <c r="F165" s="185"/>
      <c r="G165" s="186">
        <f t="shared" si="35"/>
        <v>0</v>
      </c>
      <c r="H165" s="185"/>
      <c r="I165" s="186">
        <f t="shared" si="36"/>
        <v>0</v>
      </c>
      <c r="J165" s="185"/>
      <c r="K165" s="186">
        <f t="shared" si="37"/>
        <v>0</v>
      </c>
      <c r="L165" s="186">
        <v>21</v>
      </c>
      <c r="M165" s="186">
        <f t="shared" si="38"/>
        <v>0</v>
      </c>
      <c r="N165" s="184">
        <v>5.0999999999999997E-2</v>
      </c>
      <c r="O165" s="184">
        <f t="shared" si="39"/>
        <v>0.05</v>
      </c>
      <c r="P165" s="184">
        <v>0</v>
      </c>
      <c r="Q165" s="184">
        <f t="shared" si="40"/>
        <v>0</v>
      </c>
      <c r="R165" s="186" t="s">
        <v>277</v>
      </c>
      <c r="S165" s="186" t="s">
        <v>154</v>
      </c>
      <c r="T165" s="187" t="s">
        <v>155</v>
      </c>
      <c r="U165" s="161">
        <v>0</v>
      </c>
      <c r="V165" s="161">
        <f t="shared" si="41"/>
        <v>0</v>
      </c>
      <c r="W165" s="161"/>
      <c r="X165" s="161" t="s">
        <v>278</v>
      </c>
      <c r="Y165" s="161" t="s">
        <v>166</v>
      </c>
      <c r="Z165" s="150"/>
      <c r="AA165" s="150"/>
      <c r="AB165" s="150"/>
      <c r="AC165" s="150"/>
      <c r="AD165" s="150"/>
      <c r="AE165" s="150"/>
      <c r="AF165" s="150"/>
      <c r="AG165" s="150" t="s">
        <v>279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33.75" outlineLevel="1" x14ac:dyDescent="0.2">
      <c r="A166" s="181">
        <v>128</v>
      </c>
      <c r="B166" s="182" t="s">
        <v>463</v>
      </c>
      <c r="C166" s="191" t="s">
        <v>464</v>
      </c>
      <c r="D166" s="183" t="s">
        <v>186</v>
      </c>
      <c r="E166" s="184">
        <v>48</v>
      </c>
      <c r="F166" s="185"/>
      <c r="G166" s="186">
        <f t="shared" si="35"/>
        <v>0</v>
      </c>
      <c r="H166" s="185"/>
      <c r="I166" s="186">
        <f t="shared" si="36"/>
        <v>0</v>
      </c>
      <c r="J166" s="185"/>
      <c r="K166" s="186">
        <f t="shared" si="37"/>
        <v>0</v>
      </c>
      <c r="L166" s="186">
        <v>21</v>
      </c>
      <c r="M166" s="186">
        <f t="shared" si="38"/>
        <v>0</v>
      </c>
      <c r="N166" s="184">
        <v>3.8999999999999999E-4</v>
      </c>
      <c r="O166" s="184">
        <f t="shared" si="39"/>
        <v>0.02</v>
      </c>
      <c r="P166" s="184">
        <v>0</v>
      </c>
      <c r="Q166" s="184">
        <f t="shared" si="40"/>
        <v>0</v>
      </c>
      <c r="R166" s="186" t="s">
        <v>277</v>
      </c>
      <c r="S166" s="186" t="s">
        <v>154</v>
      </c>
      <c r="T166" s="187" t="s">
        <v>155</v>
      </c>
      <c r="U166" s="161">
        <v>0</v>
      </c>
      <c r="V166" s="161">
        <f t="shared" si="41"/>
        <v>0</v>
      </c>
      <c r="W166" s="161"/>
      <c r="X166" s="161" t="s">
        <v>278</v>
      </c>
      <c r="Y166" s="161" t="s">
        <v>157</v>
      </c>
      <c r="Z166" s="150"/>
      <c r="AA166" s="150"/>
      <c r="AB166" s="150"/>
      <c r="AC166" s="150"/>
      <c r="AD166" s="150"/>
      <c r="AE166" s="150"/>
      <c r="AF166" s="150"/>
      <c r="AG166" s="150" t="s">
        <v>279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33.75" outlineLevel="1" x14ac:dyDescent="0.2">
      <c r="A167" s="181">
        <v>129</v>
      </c>
      <c r="B167" s="182" t="s">
        <v>465</v>
      </c>
      <c r="C167" s="191" t="s">
        <v>466</v>
      </c>
      <c r="D167" s="183" t="s">
        <v>186</v>
      </c>
      <c r="E167" s="184">
        <v>49</v>
      </c>
      <c r="F167" s="185"/>
      <c r="G167" s="186">
        <f t="shared" si="35"/>
        <v>0</v>
      </c>
      <c r="H167" s="185"/>
      <c r="I167" s="186">
        <f t="shared" si="36"/>
        <v>0</v>
      </c>
      <c r="J167" s="185"/>
      <c r="K167" s="186">
        <f t="shared" si="37"/>
        <v>0</v>
      </c>
      <c r="L167" s="186">
        <v>21</v>
      </c>
      <c r="M167" s="186">
        <f t="shared" si="38"/>
        <v>0</v>
      </c>
      <c r="N167" s="184">
        <v>6.0999999999999997E-4</v>
      </c>
      <c r="O167" s="184">
        <f t="shared" si="39"/>
        <v>0.03</v>
      </c>
      <c r="P167" s="184">
        <v>0</v>
      </c>
      <c r="Q167" s="184">
        <f t="shared" si="40"/>
        <v>0</v>
      </c>
      <c r="R167" s="186" t="s">
        <v>277</v>
      </c>
      <c r="S167" s="186" t="s">
        <v>154</v>
      </c>
      <c r="T167" s="187" t="s">
        <v>155</v>
      </c>
      <c r="U167" s="161">
        <v>0</v>
      </c>
      <c r="V167" s="161">
        <f t="shared" si="41"/>
        <v>0</v>
      </c>
      <c r="W167" s="161"/>
      <c r="X167" s="161" t="s">
        <v>278</v>
      </c>
      <c r="Y167" s="161" t="s">
        <v>157</v>
      </c>
      <c r="Z167" s="150"/>
      <c r="AA167" s="150"/>
      <c r="AB167" s="150"/>
      <c r="AC167" s="150"/>
      <c r="AD167" s="150"/>
      <c r="AE167" s="150"/>
      <c r="AF167" s="150"/>
      <c r="AG167" s="150" t="s">
        <v>279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33.75" outlineLevel="1" x14ac:dyDescent="0.2">
      <c r="A168" s="181">
        <v>130</v>
      </c>
      <c r="B168" s="182" t="s">
        <v>467</v>
      </c>
      <c r="C168" s="191" t="s">
        <v>468</v>
      </c>
      <c r="D168" s="183" t="s">
        <v>186</v>
      </c>
      <c r="E168" s="184">
        <v>12</v>
      </c>
      <c r="F168" s="185"/>
      <c r="G168" s="186">
        <f t="shared" si="35"/>
        <v>0</v>
      </c>
      <c r="H168" s="185"/>
      <c r="I168" s="186">
        <f t="shared" si="36"/>
        <v>0</v>
      </c>
      <c r="J168" s="185"/>
      <c r="K168" s="186">
        <f t="shared" si="37"/>
        <v>0</v>
      </c>
      <c r="L168" s="186">
        <v>21</v>
      </c>
      <c r="M168" s="186">
        <f t="shared" si="38"/>
        <v>0</v>
      </c>
      <c r="N168" s="184">
        <v>8.4999999999999995E-4</v>
      </c>
      <c r="O168" s="184">
        <f t="shared" si="39"/>
        <v>0.01</v>
      </c>
      <c r="P168" s="184">
        <v>0</v>
      </c>
      <c r="Q168" s="184">
        <f t="shared" si="40"/>
        <v>0</v>
      </c>
      <c r="R168" s="186" t="s">
        <v>277</v>
      </c>
      <c r="S168" s="186" t="s">
        <v>154</v>
      </c>
      <c r="T168" s="187" t="s">
        <v>155</v>
      </c>
      <c r="U168" s="161">
        <v>0</v>
      </c>
      <c r="V168" s="161">
        <f t="shared" si="41"/>
        <v>0</v>
      </c>
      <c r="W168" s="161"/>
      <c r="X168" s="161" t="s">
        <v>278</v>
      </c>
      <c r="Y168" s="161" t="s">
        <v>166</v>
      </c>
      <c r="Z168" s="150"/>
      <c r="AA168" s="150"/>
      <c r="AB168" s="150"/>
      <c r="AC168" s="150"/>
      <c r="AD168" s="150"/>
      <c r="AE168" s="150"/>
      <c r="AF168" s="150"/>
      <c r="AG168" s="150" t="s">
        <v>279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33.75" outlineLevel="1" x14ac:dyDescent="0.2">
      <c r="A169" s="181">
        <v>131</v>
      </c>
      <c r="B169" s="182" t="s">
        <v>469</v>
      </c>
      <c r="C169" s="191" t="s">
        <v>470</v>
      </c>
      <c r="D169" s="183" t="s">
        <v>186</v>
      </c>
      <c r="E169" s="184">
        <v>33</v>
      </c>
      <c r="F169" s="185"/>
      <c r="G169" s="186">
        <f t="shared" si="35"/>
        <v>0</v>
      </c>
      <c r="H169" s="185"/>
      <c r="I169" s="186">
        <f t="shared" si="36"/>
        <v>0</v>
      </c>
      <c r="J169" s="185"/>
      <c r="K169" s="186">
        <f t="shared" si="37"/>
        <v>0</v>
      </c>
      <c r="L169" s="186">
        <v>21</v>
      </c>
      <c r="M169" s="186">
        <f t="shared" si="38"/>
        <v>0</v>
      </c>
      <c r="N169" s="184">
        <v>9.3999999999999997E-4</v>
      </c>
      <c r="O169" s="184">
        <f t="shared" si="39"/>
        <v>0.03</v>
      </c>
      <c r="P169" s="184">
        <v>0</v>
      </c>
      <c r="Q169" s="184">
        <f t="shared" si="40"/>
        <v>0</v>
      </c>
      <c r="R169" s="186" t="s">
        <v>277</v>
      </c>
      <c r="S169" s="186" t="s">
        <v>154</v>
      </c>
      <c r="T169" s="187" t="s">
        <v>155</v>
      </c>
      <c r="U169" s="161">
        <v>0</v>
      </c>
      <c r="V169" s="161">
        <f t="shared" si="41"/>
        <v>0</v>
      </c>
      <c r="W169" s="161"/>
      <c r="X169" s="161" t="s">
        <v>278</v>
      </c>
      <c r="Y169" s="161" t="s">
        <v>157</v>
      </c>
      <c r="Z169" s="150"/>
      <c r="AA169" s="150"/>
      <c r="AB169" s="150"/>
      <c r="AC169" s="150"/>
      <c r="AD169" s="150"/>
      <c r="AE169" s="150"/>
      <c r="AF169" s="150"/>
      <c r="AG169" s="150" t="s">
        <v>279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33.75" outlineLevel="1" x14ac:dyDescent="0.2">
      <c r="A170" s="181">
        <v>132</v>
      </c>
      <c r="B170" s="182" t="s">
        <v>349</v>
      </c>
      <c r="C170" s="191" t="s">
        <v>350</v>
      </c>
      <c r="D170" s="183" t="s">
        <v>186</v>
      </c>
      <c r="E170" s="184">
        <v>74</v>
      </c>
      <c r="F170" s="185"/>
      <c r="G170" s="186">
        <f t="shared" si="35"/>
        <v>0</v>
      </c>
      <c r="H170" s="185"/>
      <c r="I170" s="186">
        <f t="shared" si="36"/>
        <v>0</v>
      </c>
      <c r="J170" s="185"/>
      <c r="K170" s="186">
        <f t="shared" si="37"/>
        <v>0</v>
      </c>
      <c r="L170" s="186">
        <v>21</v>
      </c>
      <c r="M170" s="186">
        <f t="shared" si="38"/>
        <v>0</v>
      </c>
      <c r="N170" s="184">
        <v>1.41E-3</v>
      </c>
      <c r="O170" s="184">
        <f t="shared" si="39"/>
        <v>0.1</v>
      </c>
      <c r="P170" s="184">
        <v>0</v>
      </c>
      <c r="Q170" s="184">
        <f t="shared" si="40"/>
        <v>0</v>
      </c>
      <c r="R170" s="186" t="s">
        <v>277</v>
      </c>
      <c r="S170" s="186" t="s">
        <v>154</v>
      </c>
      <c r="T170" s="187" t="s">
        <v>155</v>
      </c>
      <c r="U170" s="161">
        <v>0</v>
      </c>
      <c r="V170" s="161">
        <f t="shared" si="41"/>
        <v>0</v>
      </c>
      <c r="W170" s="161"/>
      <c r="X170" s="161" t="s">
        <v>278</v>
      </c>
      <c r="Y170" s="161" t="s">
        <v>157</v>
      </c>
      <c r="Z170" s="150"/>
      <c r="AA170" s="150"/>
      <c r="AB170" s="150"/>
      <c r="AC170" s="150"/>
      <c r="AD170" s="150"/>
      <c r="AE170" s="150"/>
      <c r="AF170" s="150"/>
      <c r="AG170" s="150" t="s">
        <v>279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81">
        <v>133</v>
      </c>
      <c r="B171" s="182" t="s">
        <v>471</v>
      </c>
      <c r="C171" s="191" t="s">
        <v>472</v>
      </c>
      <c r="D171" s="183" t="s">
        <v>292</v>
      </c>
      <c r="E171" s="184">
        <v>3</v>
      </c>
      <c r="F171" s="185"/>
      <c r="G171" s="186">
        <f t="shared" si="35"/>
        <v>0</v>
      </c>
      <c r="H171" s="185"/>
      <c r="I171" s="186">
        <f t="shared" si="36"/>
        <v>0</v>
      </c>
      <c r="J171" s="185"/>
      <c r="K171" s="186">
        <f t="shared" si="37"/>
        <v>0</v>
      </c>
      <c r="L171" s="186">
        <v>21</v>
      </c>
      <c r="M171" s="186">
        <f t="shared" si="38"/>
        <v>0</v>
      </c>
      <c r="N171" s="184">
        <v>0</v>
      </c>
      <c r="O171" s="184">
        <f t="shared" si="39"/>
        <v>0</v>
      </c>
      <c r="P171" s="184">
        <v>0</v>
      </c>
      <c r="Q171" s="184">
        <f t="shared" si="40"/>
        <v>0</v>
      </c>
      <c r="R171" s="186"/>
      <c r="S171" s="186" t="s">
        <v>164</v>
      </c>
      <c r="T171" s="187" t="s">
        <v>165</v>
      </c>
      <c r="U171" s="161">
        <v>0</v>
      </c>
      <c r="V171" s="161">
        <f t="shared" si="41"/>
        <v>0</v>
      </c>
      <c r="W171" s="161"/>
      <c r="X171" s="161" t="s">
        <v>278</v>
      </c>
      <c r="Y171" s="161" t="s">
        <v>166</v>
      </c>
      <c r="Z171" s="150"/>
      <c r="AA171" s="150"/>
      <c r="AB171" s="150"/>
      <c r="AC171" s="150"/>
      <c r="AD171" s="150"/>
      <c r="AE171" s="150"/>
      <c r="AF171" s="150"/>
      <c r="AG171" s="150" t="s">
        <v>279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81">
        <v>134</v>
      </c>
      <c r="B172" s="182" t="s">
        <v>473</v>
      </c>
      <c r="C172" s="191" t="s">
        <v>474</v>
      </c>
      <c r="D172" s="183" t="s">
        <v>292</v>
      </c>
      <c r="E172" s="184">
        <v>1</v>
      </c>
      <c r="F172" s="185"/>
      <c r="G172" s="186">
        <f t="shared" si="35"/>
        <v>0</v>
      </c>
      <c r="H172" s="185"/>
      <c r="I172" s="186">
        <f t="shared" si="36"/>
        <v>0</v>
      </c>
      <c r="J172" s="185"/>
      <c r="K172" s="186">
        <f t="shared" si="37"/>
        <v>0</v>
      </c>
      <c r="L172" s="186">
        <v>21</v>
      </c>
      <c r="M172" s="186">
        <f t="shared" si="38"/>
        <v>0</v>
      </c>
      <c r="N172" s="184">
        <v>0</v>
      </c>
      <c r="O172" s="184">
        <f t="shared" si="39"/>
        <v>0</v>
      </c>
      <c r="P172" s="184">
        <v>0</v>
      </c>
      <c r="Q172" s="184">
        <f t="shared" si="40"/>
        <v>0</v>
      </c>
      <c r="R172" s="186"/>
      <c r="S172" s="186" t="s">
        <v>164</v>
      </c>
      <c r="T172" s="187" t="s">
        <v>165</v>
      </c>
      <c r="U172" s="161">
        <v>0</v>
      </c>
      <c r="V172" s="161">
        <f t="shared" si="41"/>
        <v>0</v>
      </c>
      <c r="W172" s="161"/>
      <c r="X172" s="161" t="s">
        <v>278</v>
      </c>
      <c r="Y172" s="161" t="s">
        <v>166</v>
      </c>
      <c r="Z172" s="150"/>
      <c r="AA172" s="150"/>
      <c r="AB172" s="150"/>
      <c r="AC172" s="150"/>
      <c r="AD172" s="150"/>
      <c r="AE172" s="150"/>
      <c r="AF172" s="150"/>
      <c r="AG172" s="150" t="s">
        <v>279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81">
        <v>135</v>
      </c>
      <c r="B173" s="182" t="s">
        <v>475</v>
      </c>
      <c r="C173" s="191" t="s">
        <v>476</v>
      </c>
      <c r="D173" s="183" t="s">
        <v>292</v>
      </c>
      <c r="E173" s="184">
        <v>2</v>
      </c>
      <c r="F173" s="185"/>
      <c r="G173" s="186">
        <f t="shared" si="35"/>
        <v>0</v>
      </c>
      <c r="H173" s="185"/>
      <c r="I173" s="186">
        <f t="shared" si="36"/>
        <v>0</v>
      </c>
      <c r="J173" s="185"/>
      <c r="K173" s="186">
        <f t="shared" si="37"/>
        <v>0</v>
      </c>
      <c r="L173" s="186">
        <v>21</v>
      </c>
      <c r="M173" s="186">
        <f t="shared" si="38"/>
        <v>0</v>
      </c>
      <c r="N173" s="184">
        <v>0</v>
      </c>
      <c r="O173" s="184">
        <f t="shared" si="39"/>
        <v>0</v>
      </c>
      <c r="P173" s="184">
        <v>0</v>
      </c>
      <c r="Q173" s="184">
        <f t="shared" si="40"/>
        <v>0</v>
      </c>
      <c r="R173" s="186"/>
      <c r="S173" s="186" t="s">
        <v>164</v>
      </c>
      <c r="T173" s="187" t="s">
        <v>165</v>
      </c>
      <c r="U173" s="161">
        <v>0</v>
      </c>
      <c r="V173" s="161">
        <f t="shared" si="41"/>
        <v>0</v>
      </c>
      <c r="W173" s="161"/>
      <c r="X173" s="161" t="s">
        <v>278</v>
      </c>
      <c r="Y173" s="161" t="s">
        <v>166</v>
      </c>
      <c r="Z173" s="150"/>
      <c r="AA173" s="150"/>
      <c r="AB173" s="150"/>
      <c r="AC173" s="150"/>
      <c r="AD173" s="150"/>
      <c r="AE173" s="150"/>
      <c r="AF173" s="150"/>
      <c r="AG173" s="150" t="s">
        <v>279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81">
        <v>136</v>
      </c>
      <c r="B174" s="182" t="s">
        <v>477</v>
      </c>
      <c r="C174" s="191" t="s">
        <v>478</v>
      </c>
      <c r="D174" s="183" t="s">
        <v>292</v>
      </c>
      <c r="E174" s="184">
        <v>8</v>
      </c>
      <c r="F174" s="185"/>
      <c r="G174" s="186">
        <f t="shared" si="35"/>
        <v>0</v>
      </c>
      <c r="H174" s="185"/>
      <c r="I174" s="186">
        <f t="shared" si="36"/>
        <v>0</v>
      </c>
      <c r="J174" s="185"/>
      <c r="K174" s="186">
        <f t="shared" si="37"/>
        <v>0</v>
      </c>
      <c r="L174" s="186">
        <v>21</v>
      </c>
      <c r="M174" s="186">
        <f t="shared" si="38"/>
        <v>0</v>
      </c>
      <c r="N174" s="184">
        <v>0</v>
      </c>
      <c r="O174" s="184">
        <f t="shared" si="39"/>
        <v>0</v>
      </c>
      <c r="P174" s="184">
        <v>0</v>
      </c>
      <c r="Q174" s="184">
        <f t="shared" si="40"/>
        <v>0</v>
      </c>
      <c r="R174" s="186"/>
      <c r="S174" s="186" t="s">
        <v>164</v>
      </c>
      <c r="T174" s="187" t="s">
        <v>165</v>
      </c>
      <c r="U174" s="161">
        <v>0</v>
      </c>
      <c r="V174" s="161">
        <f t="shared" si="41"/>
        <v>0</v>
      </c>
      <c r="W174" s="161"/>
      <c r="X174" s="161" t="s">
        <v>278</v>
      </c>
      <c r="Y174" s="161" t="s">
        <v>166</v>
      </c>
      <c r="Z174" s="150"/>
      <c r="AA174" s="150"/>
      <c r="AB174" s="150"/>
      <c r="AC174" s="150"/>
      <c r="AD174" s="150"/>
      <c r="AE174" s="150"/>
      <c r="AF174" s="150"/>
      <c r="AG174" s="150" t="s">
        <v>279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81">
        <v>137</v>
      </c>
      <c r="B175" s="182" t="s">
        <v>479</v>
      </c>
      <c r="C175" s="191" t="s">
        <v>480</v>
      </c>
      <c r="D175" s="183" t="s">
        <v>292</v>
      </c>
      <c r="E175" s="184">
        <v>2</v>
      </c>
      <c r="F175" s="185"/>
      <c r="G175" s="186">
        <f t="shared" si="35"/>
        <v>0</v>
      </c>
      <c r="H175" s="185"/>
      <c r="I175" s="186">
        <f t="shared" si="36"/>
        <v>0</v>
      </c>
      <c r="J175" s="185"/>
      <c r="K175" s="186">
        <f t="shared" si="37"/>
        <v>0</v>
      </c>
      <c r="L175" s="186">
        <v>21</v>
      </c>
      <c r="M175" s="186">
        <f t="shared" si="38"/>
        <v>0</v>
      </c>
      <c r="N175" s="184">
        <v>0</v>
      </c>
      <c r="O175" s="184">
        <f t="shared" si="39"/>
        <v>0</v>
      </c>
      <c r="P175" s="184">
        <v>0</v>
      </c>
      <c r="Q175" s="184">
        <f t="shared" si="40"/>
        <v>0</v>
      </c>
      <c r="R175" s="186"/>
      <c r="S175" s="186" t="s">
        <v>164</v>
      </c>
      <c r="T175" s="187" t="s">
        <v>165</v>
      </c>
      <c r="U175" s="161">
        <v>0</v>
      </c>
      <c r="V175" s="161">
        <f t="shared" si="41"/>
        <v>0</v>
      </c>
      <c r="W175" s="161"/>
      <c r="X175" s="161" t="s">
        <v>278</v>
      </c>
      <c r="Y175" s="161" t="s">
        <v>166</v>
      </c>
      <c r="Z175" s="150"/>
      <c r="AA175" s="150"/>
      <c r="AB175" s="150"/>
      <c r="AC175" s="150"/>
      <c r="AD175" s="150"/>
      <c r="AE175" s="150"/>
      <c r="AF175" s="150"/>
      <c r="AG175" s="150" t="s">
        <v>279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81">
        <v>138</v>
      </c>
      <c r="B176" s="182" t="s">
        <v>481</v>
      </c>
      <c r="C176" s="191" t="s">
        <v>482</v>
      </c>
      <c r="D176" s="183" t="s">
        <v>292</v>
      </c>
      <c r="E176" s="184">
        <v>2</v>
      </c>
      <c r="F176" s="185"/>
      <c r="G176" s="186">
        <f t="shared" si="35"/>
        <v>0</v>
      </c>
      <c r="H176" s="185"/>
      <c r="I176" s="186">
        <f t="shared" si="36"/>
        <v>0</v>
      </c>
      <c r="J176" s="185"/>
      <c r="K176" s="186">
        <f t="shared" si="37"/>
        <v>0</v>
      </c>
      <c r="L176" s="186">
        <v>21</v>
      </c>
      <c r="M176" s="186">
        <f t="shared" si="38"/>
        <v>0</v>
      </c>
      <c r="N176" s="184">
        <v>0</v>
      </c>
      <c r="O176" s="184">
        <f t="shared" si="39"/>
        <v>0</v>
      </c>
      <c r="P176" s="184">
        <v>0</v>
      </c>
      <c r="Q176" s="184">
        <f t="shared" si="40"/>
        <v>0</v>
      </c>
      <c r="R176" s="186"/>
      <c r="S176" s="186" t="s">
        <v>164</v>
      </c>
      <c r="T176" s="187" t="s">
        <v>165</v>
      </c>
      <c r="U176" s="161">
        <v>0</v>
      </c>
      <c r="V176" s="161">
        <f t="shared" si="41"/>
        <v>0</v>
      </c>
      <c r="W176" s="161"/>
      <c r="X176" s="161" t="s">
        <v>278</v>
      </c>
      <c r="Y176" s="161" t="s">
        <v>166</v>
      </c>
      <c r="Z176" s="150"/>
      <c r="AA176" s="150"/>
      <c r="AB176" s="150"/>
      <c r="AC176" s="150"/>
      <c r="AD176" s="150"/>
      <c r="AE176" s="150"/>
      <c r="AF176" s="150"/>
      <c r="AG176" s="150" t="s">
        <v>279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74">
        <v>139</v>
      </c>
      <c r="B177" s="175" t="s">
        <v>483</v>
      </c>
      <c r="C177" s="192" t="s">
        <v>484</v>
      </c>
      <c r="D177" s="176" t="s">
        <v>292</v>
      </c>
      <c r="E177" s="177">
        <v>3</v>
      </c>
      <c r="F177" s="178"/>
      <c r="G177" s="179">
        <f t="shared" si="35"/>
        <v>0</v>
      </c>
      <c r="H177" s="178"/>
      <c r="I177" s="179">
        <f t="shared" si="36"/>
        <v>0</v>
      </c>
      <c r="J177" s="178"/>
      <c r="K177" s="179">
        <f t="shared" si="37"/>
        <v>0</v>
      </c>
      <c r="L177" s="179">
        <v>21</v>
      </c>
      <c r="M177" s="179">
        <f t="shared" si="38"/>
        <v>0</v>
      </c>
      <c r="N177" s="177">
        <v>0</v>
      </c>
      <c r="O177" s="177">
        <f t="shared" si="39"/>
        <v>0</v>
      </c>
      <c r="P177" s="177">
        <v>0</v>
      </c>
      <c r="Q177" s="177">
        <f t="shared" si="40"/>
        <v>0</v>
      </c>
      <c r="R177" s="179"/>
      <c r="S177" s="179" t="s">
        <v>164</v>
      </c>
      <c r="T177" s="180" t="s">
        <v>165</v>
      </c>
      <c r="U177" s="161">
        <v>0</v>
      </c>
      <c r="V177" s="161">
        <f t="shared" si="41"/>
        <v>0</v>
      </c>
      <c r="W177" s="161"/>
      <c r="X177" s="161" t="s">
        <v>278</v>
      </c>
      <c r="Y177" s="161" t="s">
        <v>166</v>
      </c>
      <c r="Z177" s="150"/>
      <c r="AA177" s="150"/>
      <c r="AB177" s="150"/>
      <c r="AC177" s="150"/>
      <c r="AD177" s="150"/>
      <c r="AE177" s="150"/>
      <c r="AF177" s="150"/>
      <c r="AG177" s="150" t="s">
        <v>279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>
        <v>140</v>
      </c>
      <c r="B178" s="158" t="s">
        <v>485</v>
      </c>
      <c r="C178" s="193" t="s">
        <v>486</v>
      </c>
      <c r="D178" s="159" t="s">
        <v>0</v>
      </c>
      <c r="E178" s="189"/>
      <c r="F178" s="162"/>
      <c r="G178" s="161">
        <f t="shared" si="35"/>
        <v>0</v>
      </c>
      <c r="H178" s="162"/>
      <c r="I178" s="161">
        <f t="shared" si="36"/>
        <v>0</v>
      </c>
      <c r="J178" s="162"/>
      <c r="K178" s="161">
        <f t="shared" si="37"/>
        <v>0</v>
      </c>
      <c r="L178" s="161">
        <v>21</v>
      </c>
      <c r="M178" s="161">
        <f t="shared" si="38"/>
        <v>0</v>
      </c>
      <c r="N178" s="160">
        <v>0</v>
      </c>
      <c r="O178" s="160">
        <f t="shared" si="39"/>
        <v>0</v>
      </c>
      <c r="P178" s="160">
        <v>0</v>
      </c>
      <c r="Q178" s="160">
        <f t="shared" si="40"/>
        <v>0</v>
      </c>
      <c r="R178" s="161" t="s">
        <v>187</v>
      </c>
      <c r="S178" s="161" t="s">
        <v>154</v>
      </c>
      <c r="T178" s="161" t="s">
        <v>155</v>
      </c>
      <c r="U178" s="161">
        <v>0</v>
      </c>
      <c r="V178" s="161">
        <f t="shared" si="41"/>
        <v>0</v>
      </c>
      <c r="W178" s="161"/>
      <c r="X178" s="161" t="s">
        <v>175</v>
      </c>
      <c r="Y178" s="161" t="s">
        <v>166</v>
      </c>
      <c r="Z178" s="150"/>
      <c r="AA178" s="150"/>
      <c r="AB178" s="150"/>
      <c r="AC178" s="150"/>
      <c r="AD178" s="150"/>
      <c r="AE178" s="150"/>
      <c r="AF178" s="150"/>
      <c r="AG178" s="150" t="s">
        <v>176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 x14ac:dyDescent="0.2">
      <c r="A179" s="157"/>
      <c r="B179" s="158"/>
      <c r="C179" s="259" t="s">
        <v>487</v>
      </c>
      <c r="D179" s="260"/>
      <c r="E179" s="260"/>
      <c r="F179" s="260"/>
      <c r="G179" s="260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0"/>
      <c r="AA179" s="150"/>
      <c r="AB179" s="150"/>
      <c r="AC179" s="150"/>
      <c r="AD179" s="150"/>
      <c r="AE179" s="150"/>
      <c r="AF179" s="150"/>
      <c r="AG179" s="150" t="s">
        <v>178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x14ac:dyDescent="0.2">
      <c r="A180" s="167" t="s">
        <v>148</v>
      </c>
      <c r="B180" s="168" t="s">
        <v>99</v>
      </c>
      <c r="C180" s="190" t="s">
        <v>100</v>
      </c>
      <c r="D180" s="169"/>
      <c r="E180" s="170"/>
      <c r="F180" s="171"/>
      <c r="G180" s="171">
        <f>SUMIF(AG181:AG203,"&lt;&gt;NOR",G181:G203)</f>
        <v>0</v>
      </c>
      <c r="H180" s="171"/>
      <c r="I180" s="171">
        <f>SUM(I181:I203)</f>
        <v>0</v>
      </c>
      <c r="J180" s="171"/>
      <c r="K180" s="171">
        <f>SUM(K181:K203)</f>
        <v>0</v>
      </c>
      <c r="L180" s="171"/>
      <c r="M180" s="171">
        <f>SUM(M181:M203)</f>
        <v>0</v>
      </c>
      <c r="N180" s="170"/>
      <c r="O180" s="170">
        <f>SUM(O181:O203)</f>
        <v>0.34</v>
      </c>
      <c r="P180" s="170"/>
      <c r="Q180" s="170">
        <f>SUM(Q181:Q203)</f>
        <v>0</v>
      </c>
      <c r="R180" s="171"/>
      <c r="S180" s="171"/>
      <c r="T180" s="172"/>
      <c r="U180" s="166"/>
      <c r="V180" s="166">
        <f>SUM(V181:V203)</f>
        <v>38.179999999999993</v>
      </c>
      <c r="W180" s="166"/>
      <c r="X180" s="166"/>
      <c r="Y180" s="166"/>
      <c r="AG180" t="s">
        <v>149</v>
      </c>
    </row>
    <row r="181" spans="1:60" outlineLevel="1" x14ac:dyDescent="0.2">
      <c r="A181" s="174">
        <v>141</v>
      </c>
      <c r="B181" s="175" t="s">
        <v>488</v>
      </c>
      <c r="C181" s="192" t="s">
        <v>489</v>
      </c>
      <c r="D181" s="176" t="s">
        <v>186</v>
      </c>
      <c r="E181" s="177">
        <v>10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5.0899999999999999E-3</v>
      </c>
      <c r="O181" s="177">
        <f>ROUND(E181*N181,2)</f>
        <v>0.05</v>
      </c>
      <c r="P181" s="177">
        <v>0</v>
      </c>
      <c r="Q181" s="177">
        <f>ROUND(E181*P181,2)</f>
        <v>0</v>
      </c>
      <c r="R181" s="179" t="s">
        <v>187</v>
      </c>
      <c r="S181" s="179" t="s">
        <v>154</v>
      </c>
      <c r="T181" s="180" t="s">
        <v>155</v>
      </c>
      <c r="U181" s="161">
        <v>0.53100000000000003</v>
      </c>
      <c r="V181" s="161">
        <f>ROUND(E181*U181,2)</f>
        <v>5.31</v>
      </c>
      <c r="W181" s="161"/>
      <c r="X181" s="161" t="s">
        <v>156</v>
      </c>
      <c r="Y181" s="161" t="s">
        <v>166</v>
      </c>
      <c r="Z181" s="150"/>
      <c r="AA181" s="150"/>
      <c r="AB181" s="150"/>
      <c r="AC181" s="150"/>
      <c r="AD181" s="150"/>
      <c r="AE181" s="150"/>
      <c r="AF181" s="150"/>
      <c r="AG181" s="150" t="s">
        <v>158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 x14ac:dyDescent="0.2">
      <c r="A182" s="157"/>
      <c r="B182" s="158"/>
      <c r="C182" s="261" t="s">
        <v>490</v>
      </c>
      <c r="D182" s="262"/>
      <c r="E182" s="262"/>
      <c r="F182" s="262"/>
      <c r="G182" s="262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0"/>
      <c r="AA182" s="150"/>
      <c r="AB182" s="150"/>
      <c r="AC182" s="150"/>
      <c r="AD182" s="150"/>
      <c r="AE182" s="150"/>
      <c r="AF182" s="150"/>
      <c r="AG182" s="150" t="s">
        <v>178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4">
        <v>142</v>
      </c>
      <c r="B183" s="175" t="s">
        <v>491</v>
      </c>
      <c r="C183" s="192" t="s">
        <v>492</v>
      </c>
      <c r="D183" s="176" t="s">
        <v>186</v>
      </c>
      <c r="E183" s="177">
        <v>4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1.4800000000000001E-2</v>
      </c>
      <c r="O183" s="177">
        <f>ROUND(E183*N183,2)</f>
        <v>0.06</v>
      </c>
      <c r="P183" s="177">
        <v>0</v>
      </c>
      <c r="Q183" s="177">
        <f>ROUND(E183*P183,2)</f>
        <v>0</v>
      </c>
      <c r="R183" s="179" t="s">
        <v>187</v>
      </c>
      <c r="S183" s="179" t="s">
        <v>154</v>
      </c>
      <c r="T183" s="180" t="s">
        <v>155</v>
      </c>
      <c r="U183" s="161">
        <v>0.753</v>
      </c>
      <c r="V183" s="161">
        <f>ROUND(E183*U183,2)</f>
        <v>3.01</v>
      </c>
      <c r="W183" s="161"/>
      <c r="X183" s="161" t="s">
        <v>156</v>
      </c>
      <c r="Y183" s="161" t="s">
        <v>166</v>
      </c>
      <c r="Z183" s="150"/>
      <c r="AA183" s="150"/>
      <c r="AB183" s="150"/>
      <c r="AC183" s="150"/>
      <c r="AD183" s="150"/>
      <c r="AE183" s="150"/>
      <c r="AF183" s="150"/>
      <c r="AG183" s="150" t="s">
        <v>158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">
      <c r="A184" s="157"/>
      <c r="B184" s="158"/>
      <c r="C184" s="261" t="s">
        <v>490</v>
      </c>
      <c r="D184" s="262"/>
      <c r="E184" s="262"/>
      <c r="F184" s="262"/>
      <c r="G184" s="262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0"/>
      <c r="AA184" s="150"/>
      <c r="AB184" s="150"/>
      <c r="AC184" s="150"/>
      <c r="AD184" s="150"/>
      <c r="AE184" s="150"/>
      <c r="AF184" s="150"/>
      <c r="AG184" s="150" t="s">
        <v>178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81">
        <v>143</v>
      </c>
      <c r="B185" s="182" t="s">
        <v>493</v>
      </c>
      <c r="C185" s="191" t="s">
        <v>494</v>
      </c>
      <c r="D185" s="183" t="s">
        <v>186</v>
      </c>
      <c r="E185" s="184">
        <v>10</v>
      </c>
      <c r="F185" s="185"/>
      <c r="G185" s="186">
        <f>ROUND(E185*F185,2)</f>
        <v>0</v>
      </c>
      <c r="H185" s="185"/>
      <c r="I185" s="186">
        <f>ROUND(E185*H185,2)</f>
        <v>0</v>
      </c>
      <c r="J185" s="185"/>
      <c r="K185" s="186">
        <f>ROUND(E185*J185,2)</f>
        <v>0</v>
      </c>
      <c r="L185" s="186">
        <v>21</v>
      </c>
      <c r="M185" s="186">
        <f>G185*(1+L185/100)</f>
        <v>0</v>
      </c>
      <c r="N185" s="184">
        <v>8.0599999999999995E-3</v>
      </c>
      <c r="O185" s="184">
        <f>ROUND(E185*N185,2)</f>
        <v>0.08</v>
      </c>
      <c r="P185" s="184">
        <v>0</v>
      </c>
      <c r="Q185" s="184">
        <f>ROUND(E185*P185,2)</f>
        <v>0</v>
      </c>
      <c r="R185" s="186" t="s">
        <v>187</v>
      </c>
      <c r="S185" s="186" t="s">
        <v>154</v>
      </c>
      <c r="T185" s="187" t="s">
        <v>155</v>
      </c>
      <c r="U185" s="161">
        <v>0.53700000000000003</v>
      </c>
      <c r="V185" s="161">
        <f>ROUND(E185*U185,2)</f>
        <v>5.37</v>
      </c>
      <c r="W185" s="161"/>
      <c r="X185" s="161" t="s">
        <v>156</v>
      </c>
      <c r="Y185" s="161" t="s">
        <v>166</v>
      </c>
      <c r="Z185" s="150"/>
      <c r="AA185" s="150"/>
      <c r="AB185" s="150"/>
      <c r="AC185" s="150"/>
      <c r="AD185" s="150"/>
      <c r="AE185" s="150"/>
      <c r="AF185" s="150"/>
      <c r="AG185" s="150" t="s">
        <v>158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4">
        <v>144</v>
      </c>
      <c r="B186" s="175" t="s">
        <v>495</v>
      </c>
      <c r="C186" s="192" t="s">
        <v>496</v>
      </c>
      <c r="D186" s="176" t="s">
        <v>406</v>
      </c>
      <c r="E186" s="177">
        <v>3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1.555E-2</v>
      </c>
      <c r="O186" s="177">
        <f>ROUND(E186*N186,2)</f>
        <v>0.05</v>
      </c>
      <c r="P186" s="177">
        <v>0</v>
      </c>
      <c r="Q186" s="177">
        <f>ROUND(E186*P186,2)</f>
        <v>0</v>
      </c>
      <c r="R186" s="179" t="s">
        <v>187</v>
      </c>
      <c r="S186" s="179" t="s">
        <v>154</v>
      </c>
      <c r="T186" s="180" t="s">
        <v>155</v>
      </c>
      <c r="U186" s="161">
        <v>2.8730000000000002</v>
      </c>
      <c r="V186" s="161">
        <f>ROUND(E186*U186,2)</f>
        <v>8.6199999999999992</v>
      </c>
      <c r="W186" s="161"/>
      <c r="X186" s="161" t="s">
        <v>156</v>
      </c>
      <c r="Y186" s="161" t="s">
        <v>166</v>
      </c>
      <c r="Z186" s="150"/>
      <c r="AA186" s="150"/>
      <c r="AB186" s="150"/>
      <c r="AC186" s="150"/>
      <c r="AD186" s="150"/>
      <c r="AE186" s="150"/>
      <c r="AF186" s="150"/>
      <c r="AG186" s="150" t="s">
        <v>158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2" x14ac:dyDescent="0.2">
      <c r="A187" s="157"/>
      <c r="B187" s="158"/>
      <c r="C187" s="261" t="s">
        <v>497</v>
      </c>
      <c r="D187" s="262"/>
      <c r="E187" s="262"/>
      <c r="F187" s="262"/>
      <c r="G187" s="262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0"/>
      <c r="AA187" s="150"/>
      <c r="AB187" s="150"/>
      <c r="AC187" s="150"/>
      <c r="AD187" s="150"/>
      <c r="AE187" s="150"/>
      <c r="AF187" s="150"/>
      <c r="AG187" s="150" t="s">
        <v>178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81">
        <v>145</v>
      </c>
      <c r="B188" s="182" t="s">
        <v>498</v>
      </c>
      <c r="C188" s="191" t="s">
        <v>499</v>
      </c>
      <c r="D188" s="183" t="s">
        <v>199</v>
      </c>
      <c r="E188" s="184">
        <v>1</v>
      </c>
      <c r="F188" s="185"/>
      <c r="G188" s="186">
        <f t="shared" ref="G188:G202" si="42">ROUND(E188*F188,2)</f>
        <v>0</v>
      </c>
      <c r="H188" s="185"/>
      <c r="I188" s="186">
        <f t="shared" ref="I188:I202" si="43">ROUND(E188*H188,2)</f>
        <v>0</v>
      </c>
      <c r="J188" s="185"/>
      <c r="K188" s="186">
        <f t="shared" ref="K188:K202" si="44">ROUND(E188*J188,2)</f>
        <v>0</v>
      </c>
      <c r="L188" s="186">
        <v>21</v>
      </c>
      <c r="M188" s="186">
        <f t="shared" ref="M188:M202" si="45">G188*(1+L188/100)</f>
        <v>0</v>
      </c>
      <c r="N188" s="184">
        <v>0</v>
      </c>
      <c r="O188" s="184">
        <f t="shared" ref="O188:O202" si="46">ROUND(E188*N188,2)</f>
        <v>0</v>
      </c>
      <c r="P188" s="184">
        <v>0</v>
      </c>
      <c r="Q188" s="184">
        <f t="shared" ref="Q188:Q202" si="47">ROUND(E188*P188,2)</f>
        <v>0</v>
      </c>
      <c r="R188" s="186" t="s">
        <v>187</v>
      </c>
      <c r="S188" s="186" t="s">
        <v>154</v>
      </c>
      <c r="T188" s="187" t="s">
        <v>165</v>
      </c>
      <c r="U188" s="161">
        <v>0.48199999999999998</v>
      </c>
      <c r="V188" s="161">
        <f t="shared" ref="V188:V202" si="48">ROUND(E188*U188,2)</f>
        <v>0.48</v>
      </c>
      <c r="W188" s="161"/>
      <c r="X188" s="161" t="s">
        <v>156</v>
      </c>
      <c r="Y188" s="161" t="s">
        <v>166</v>
      </c>
      <c r="Z188" s="150"/>
      <c r="AA188" s="150"/>
      <c r="AB188" s="150"/>
      <c r="AC188" s="150"/>
      <c r="AD188" s="150"/>
      <c r="AE188" s="150"/>
      <c r="AF188" s="150"/>
      <c r="AG188" s="150" t="s">
        <v>158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81">
        <v>146</v>
      </c>
      <c r="B189" s="182" t="s">
        <v>500</v>
      </c>
      <c r="C189" s="191" t="s">
        <v>501</v>
      </c>
      <c r="D189" s="183" t="s">
        <v>199</v>
      </c>
      <c r="E189" s="184">
        <v>9</v>
      </c>
      <c r="F189" s="185"/>
      <c r="G189" s="186">
        <f t="shared" si="42"/>
        <v>0</v>
      </c>
      <c r="H189" s="185"/>
      <c r="I189" s="186">
        <f t="shared" si="43"/>
        <v>0</v>
      </c>
      <c r="J189" s="185"/>
      <c r="K189" s="186">
        <f t="shared" si="44"/>
        <v>0</v>
      </c>
      <c r="L189" s="186">
        <v>21</v>
      </c>
      <c r="M189" s="186">
        <f t="shared" si="45"/>
        <v>0</v>
      </c>
      <c r="N189" s="184">
        <v>2.3000000000000001E-4</v>
      </c>
      <c r="O189" s="184">
        <f t="shared" si="46"/>
        <v>0</v>
      </c>
      <c r="P189" s="184">
        <v>0</v>
      </c>
      <c r="Q189" s="184">
        <f t="shared" si="47"/>
        <v>0</v>
      </c>
      <c r="R189" s="186" t="s">
        <v>187</v>
      </c>
      <c r="S189" s="186" t="s">
        <v>154</v>
      </c>
      <c r="T189" s="187" t="s">
        <v>155</v>
      </c>
      <c r="U189" s="161">
        <v>0.16600000000000001</v>
      </c>
      <c r="V189" s="161">
        <f t="shared" si="48"/>
        <v>1.49</v>
      </c>
      <c r="W189" s="161"/>
      <c r="X189" s="161" t="s">
        <v>156</v>
      </c>
      <c r="Y189" s="161" t="s">
        <v>166</v>
      </c>
      <c r="Z189" s="150"/>
      <c r="AA189" s="150"/>
      <c r="AB189" s="150"/>
      <c r="AC189" s="150"/>
      <c r="AD189" s="150"/>
      <c r="AE189" s="150"/>
      <c r="AF189" s="150"/>
      <c r="AG189" s="150" t="s">
        <v>158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81">
        <v>147</v>
      </c>
      <c r="B190" s="182" t="s">
        <v>502</v>
      </c>
      <c r="C190" s="191" t="s">
        <v>503</v>
      </c>
      <c r="D190" s="183" t="s">
        <v>199</v>
      </c>
      <c r="E190" s="184">
        <v>2</v>
      </c>
      <c r="F190" s="185"/>
      <c r="G190" s="186">
        <f t="shared" si="42"/>
        <v>0</v>
      </c>
      <c r="H190" s="185"/>
      <c r="I190" s="186">
        <f t="shared" si="43"/>
        <v>0</v>
      </c>
      <c r="J190" s="185"/>
      <c r="K190" s="186">
        <f t="shared" si="44"/>
        <v>0</v>
      </c>
      <c r="L190" s="186">
        <v>21</v>
      </c>
      <c r="M190" s="186">
        <f t="shared" si="45"/>
        <v>0</v>
      </c>
      <c r="N190" s="184">
        <v>9.7000000000000005E-4</v>
      </c>
      <c r="O190" s="184">
        <f t="shared" si="46"/>
        <v>0</v>
      </c>
      <c r="P190" s="184">
        <v>0</v>
      </c>
      <c r="Q190" s="184">
        <f t="shared" si="47"/>
        <v>0</v>
      </c>
      <c r="R190" s="186" t="s">
        <v>187</v>
      </c>
      <c r="S190" s="186" t="s">
        <v>154</v>
      </c>
      <c r="T190" s="187" t="s">
        <v>155</v>
      </c>
      <c r="U190" s="161">
        <v>0.26900000000000002</v>
      </c>
      <c r="V190" s="161">
        <f t="shared" si="48"/>
        <v>0.54</v>
      </c>
      <c r="W190" s="161"/>
      <c r="X190" s="161" t="s">
        <v>156</v>
      </c>
      <c r="Y190" s="161" t="s">
        <v>166</v>
      </c>
      <c r="Z190" s="150"/>
      <c r="AA190" s="150"/>
      <c r="AB190" s="150"/>
      <c r="AC190" s="150"/>
      <c r="AD190" s="150"/>
      <c r="AE190" s="150"/>
      <c r="AF190" s="150"/>
      <c r="AG190" s="150" t="s">
        <v>158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81">
        <v>148</v>
      </c>
      <c r="B191" s="182" t="s">
        <v>504</v>
      </c>
      <c r="C191" s="191" t="s">
        <v>505</v>
      </c>
      <c r="D191" s="183" t="s">
        <v>199</v>
      </c>
      <c r="E191" s="184">
        <v>5</v>
      </c>
      <c r="F191" s="185"/>
      <c r="G191" s="186">
        <f t="shared" si="42"/>
        <v>0</v>
      </c>
      <c r="H191" s="185"/>
      <c r="I191" s="186">
        <f t="shared" si="43"/>
        <v>0</v>
      </c>
      <c r="J191" s="185"/>
      <c r="K191" s="186">
        <f t="shared" si="44"/>
        <v>0</v>
      </c>
      <c r="L191" s="186">
        <v>21</v>
      </c>
      <c r="M191" s="186">
        <f t="shared" si="45"/>
        <v>0</v>
      </c>
      <c r="N191" s="184">
        <v>2.16E-3</v>
      </c>
      <c r="O191" s="184">
        <f t="shared" si="46"/>
        <v>0.01</v>
      </c>
      <c r="P191" s="184">
        <v>0</v>
      </c>
      <c r="Q191" s="184">
        <f t="shared" si="47"/>
        <v>0</v>
      </c>
      <c r="R191" s="186" t="s">
        <v>187</v>
      </c>
      <c r="S191" s="186" t="s">
        <v>154</v>
      </c>
      <c r="T191" s="187" t="s">
        <v>155</v>
      </c>
      <c r="U191" s="161">
        <v>0.42399999999999999</v>
      </c>
      <c r="V191" s="161">
        <f t="shared" si="48"/>
        <v>2.12</v>
      </c>
      <c r="W191" s="161"/>
      <c r="X191" s="161" t="s">
        <v>156</v>
      </c>
      <c r="Y191" s="161" t="s">
        <v>166</v>
      </c>
      <c r="Z191" s="150"/>
      <c r="AA191" s="150"/>
      <c r="AB191" s="150"/>
      <c r="AC191" s="150"/>
      <c r="AD191" s="150"/>
      <c r="AE191" s="150"/>
      <c r="AF191" s="150"/>
      <c r="AG191" s="150" t="s">
        <v>158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81">
        <v>149</v>
      </c>
      <c r="B192" s="182" t="s">
        <v>506</v>
      </c>
      <c r="C192" s="191" t="s">
        <v>507</v>
      </c>
      <c r="D192" s="183" t="s">
        <v>199</v>
      </c>
      <c r="E192" s="184">
        <v>9</v>
      </c>
      <c r="F192" s="185"/>
      <c r="G192" s="186">
        <f t="shared" si="42"/>
        <v>0</v>
      </c>
      <c r="H192" s="185"/>
      <c r="I192" s="186">
        <f t="shared" si="43"/>
        <v>0</v>
      </c>
      <c r="J192" s="185"/>
      <c r="K192" s="186">
        <f t="shared" si="44"/>
        <v>0</v>
      </c>
      <c r="L192" s="186">
        <v>21</v>
      </c>
      <c r="M192" s="186">
        <f t="shared" si="45"/>
        <v>0</v>
      </c>
      <c r="N192" s="184">
        <v>3.0000000000000001E-5</v>
      </c>
      <c r="O192" s="184">
        <f t="shared" si="46"/>
        <v>0</v>
      </c>
      <c r="P192" s="184">
        <v>0</v>
      </c>
      <c r="Q192" s="184">
        <f t="shared" si="47"/>
        <v>0</v>
      </c>
      <c r="R192" s="186" t="s">
        <v>187</v>
      </c>
      <c r="S192" s="186" t="s">
        <v>154</v>
      </c>
      <c r="T192" s="187" t="s">
        <v>155</v>
      </c>
      <c r="U192" s="161">
        <v>0.16600000000000001</v>
      </c>
      <c r="V192" s="161">
        <f t="shared" si="48"/>
        <v>1.49</v>
      </c>
      <c r="W192" s="161"/>
      <c r="X192" s="161" t="s">
        <v>156</v>
      </c>
      <c r="Y192" s="161" t="s">
        <v>166</v>
      </c>
      <c r="Z192" s="150"/>
      <c r="AA192" s="150"/>
      <c r="AB192" s="150"/>
      <c r="AC192" s="150"/>
      <c r="AD192" s="150"/>
      <c r="AE192" s="150"/>
      <c r="AF192" s="150"/>
      <c r="AG192" s="150" t="s">
        <v>158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81">
        <v>150</v>
      </c>
      <c r="B193" s="182" t="s">
        <v>508</v>
      </c>
      <c r="C193" s="191" t="s">
        <v>509</v>
      </c>
      <c r="D193" s="183" t="s">
        <v>199</v>
      </c>
      <c r="E193" s="184">
        <v>4</v>
      </c>
      <c r="F193" s="185"/>
      <c r="G193" s="186">
        <f t="shared" si="42"/>
        <v>0</v>
      </c>
      <c r="H193" s="185"/>
      <c r="I193" s="186">
        <f t="shared" si="43"/>
        <v>0</v>
      </c>
      <c r="J193" s="185"/>
      <c r="K193" s="186">
        <f t="shared" si="44"/>
        <v>0</v>
      </c>
      <c r="L193" s="186">
        <v>21</v>
      </c>
      <c r="M193" s="186">
        <f t="shared" si="45"/>
        <v>0</v>
      </c>
      <c r="N193" s="184">
        <v>3.0000000000000001E-5</v>
      </c>
      <c r="O193" s="184">
        <f t="shared" si="46"/>
        <v>0</v>
      </c>
      <c r="P193" s="184">
        <v>0</v>
      </c>
      <c r="Q193" s="184">
        <f t="shared" si="47"/>
        <v>0</v>
      </c>
      <c r="R193" s="186" t="s">
        <v>187</v>
      </c>
      <c r="S193" s="186" t="s">
        <v>154</v>
      </c>
      <c r="T193" s="187" t="s">
        <v>155</v>
      </c>
      <c r="U193" s="161">
        <v>0.26900000000000002</v>
      </c>
      <c r="V193" s="161">
        <f t="shared" si="48"/>
        <v>1.08</v>
      </c>
      <c r="W193" s="161"/>
      <c r="X193" s="161" t="s">
        <v>156</v>
      </c>
      <c r="Y193" s="161" t="s">
        <v>166</v>
      </c>
      <c r="Z193" s="150"/>
      <c r="AA193" s="150"/>
      <c r="AB193" s="150"/>
      <c r="AC193" s="150"/>
      <c r="AD193" s="150"/>
      <c r="AE193" s="150"/>
      <c r="AF193" s="150"/>
      <c r="AG193" s="150" t="s">
        <v>158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81">
        <v>151</v>
      </c>
      <c r="B194" s="182" t="s">
        <v>510</v>
      </c>
      <c r="C194" s="191" t="s">
        <v>511</v>
      </c>
      <c r="D194" s="183" t="s">
        <v>199</v>
      </c>
      <c r="E194" s="184">
        <v>5</v>
      </c>
      <c r="F194" s="185"/>
      <c r="G194" s="186">
        <f t="shared" si="42"/>
        <v>0</v>
      </c>
      <c r="H194" s="185"/>
      <c r="I194" s="186">
        <f t="shared" si="43"/>
        <v>0</v>
      </c>
      <c r="J194" s="185"/>
      <c r="K194" s="186">
        <f t="shared" si="44"/>
        <v>0</v>
      </c>
      <c r="L194" s="186">
        <v>21</v>
      </c>
      <c r="M194" s="186">
        <f t="shared" si="45"/>
        <v>0</v>
      </c>
      <c r="N194" s="184">
        <v>3.0000000000000001E-5</v>
      </c>
      <c r="O194" s="184">
        <f t="shared" si="46"/>
        <v>0</v>
      </c>
      <c r="P194" s="184">
        <v>0</v>
      </c>
      <c r="Q194" s="184">
        <f t="shared" si="47"/>
        <v>0</v>
      </c>
      <c r="R194" s="186" t="s">
        <v>187</v>
      </c>
      <c r="S194" s="186" t="s">
        <v>154</v>
      </c>
      <c r="T194" s="187" t="s">
        <v>155</v>
      </c>
      <c r="U194" s="161">
        <v>0.42399999999999999</v>
      </c>
      <c r="V194" s="161">
        <f t="shared" si="48"/>
        <v>2.12</v>
      </c>
      <c r="W194" s="161"/>
      <c r="X194" s="161" t="s">
        <v>156</v>
      </c>
      <c r="Y194" s="161" t="s">
        <v>166</v>
      </c>
      <c r="Z194" s="150"/>
      <c r="AA194" s="150"/>
      <c r="AB194" s="150"/>
      <c r="AC194" s="150"/>
      <c r="AD194" s="150"/>
      <c r="AE194" s="150"/>
      <c r="AF194" s="150"/>
      <c r="AG194" s="150" t="s">
        <v>158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81">
        <v>152</v>
      </c>
      <c r="B195" s="182" t="s">
        <v>512</v>
      </c>
      <c r="C195" s="191" t="s">
        <v>513</v>
      </c>
      <c r="D195" s="183" t="s">
        <v>292</v>
      </c>
      <c r="E195" s="184">
        <v>3</v>
      </c>
      <c r="F195" s="185"/>
      <c r="G195" s="186">
        <f t="shared" si="42"/>
        <v>0</v>
      </c>
      <c r="H195" s="185"/>
      <c r="I195" s="186">
        <f t="shared" si="43"/>
        <v>0</v>
      </c>
      <c r="J195" s="185"/>
      <c r="K195" s="186">
        <f t="shared" si="44"/>
        <v>0</v>
      </c>
      <c r="L195" s="186">
        <v>21</v>
      </c>
      <c r="M195" s="186">
        <f t="shared" si="45"/>
        <v>0</v>
      </c>
      <c r="N195" s="184">
        <v>0</v>
      </c>
      <c r="O195" s="184">
        <f t="shared" si="46"/>
        <v>0</v>
      </c>
      <c r="P195" s="184">
        <v>0</v>
      </c>
      <c r="Q195" s="184">
        <f t="shared" si="47"/>
        <v>0</v>
      </c>
      <c r="R195" s="186"/>
      <c r="S195" s="186" t="s">
        <v>164</v>
      </c>
      <c r="T195" s="187" t="s">
        <v>165</v>
      </c>
      <c r="U195" s="161">
        <v>0</v>
      </c>
      <c r="V195" s="161">
        <f t="shared" si="48"/>
        <v>0</v>
      </c>
      <c r="W195" s="161"/>
      <c r="X195" s="161" t="s">
        <v>156</v>
      </c>
      <c r="Y195" s="161" t="s">
        <v>166</v>
      </c>
      <c r="Z195" s="150"/>
      <c r="AA195" s="150"/>
      <c r="AB195" s="150"/>
      <c r="AC195" s="150"/>
      <c r="AD195" s="150"/>
      <c r="AE195" s="150"/>
      <c r="AF195" s="150"/>
      <c r="AG195" s="150" t="s">
        <v>158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81">
        <v>153</v>
      </c>
      <c r="B196" s="182" t="s">
        <v>514</v>
      </c>
      <c r="C196" s="191" t="s">
        <v>515</v>
      </c>
      <c r="D196" s="183" t="s">
        <v>199</v>
      </c>
      <c r="E196" s="184">
        <v>2</v>
      </c>
      <c r="F196" s="185"/>
      <c r="G196" s="186">
        <f t="shared" si="42"/>
        <v>0</v>
      </c>
      <c r="H196" s="185"/>
      <c r="I196" s="186">
        <f t="shared" si="43"/>
        <v>0</v>
      </c>
      <c r="J196" s="185"/>
      <c r="K196" s="186">
        <f t="shared" si="44"/>
        <v>0</v>
      </c>
      <c r="L196" s="186">
        <v>21</v>
      </c>
      <c r="M196" s="186">
        <f t="shared" si="45"/>
        <v>0</v>
      </c>
      <c r="N196" s="184">
        <v>0</v>
      </c>
      <c r="O196" s="184">
        <f t="shared" si="46"/>
        <v>0</v>
      </c>
      <c r="P196" s="184">
        <v>0</v>
      </c>
      <c r="Q196" s="184">
        <f t="shared" si="47"/>
        <v>0</v>
      </c>
      <c r="R196" s="186"/>
      <c r="S196" s="186" t="s">
        <v>154</v>
      </c>
      <c r="T196" s="187" t="s">
        <v>194</v>
      </c>
      <c r="U196" s="161">
        <v>6.4000000000000001E-2</v>
      </c>
      <c r="V196" s="161">
        <f t="shared" si="48"/>
        <v>0.13</v>
      </c>
      <c r="W196" s="161"/>
      <c r="X196" s="161" t="s">
        <v>156</v>
      </c>
      <c r="Y196" s="161" t="s">
        <v>166</v>
      </c>
      <c r="Z196" s="150"/>
      <c r="AA196" s="150"/>
      <c r="AB196" s="150"/>
      <c r="AC196" s="150"/>
      <c r="AD196" s="150"/>
      <c r="AE196" s="150"/>
      <c r="AF196" s="150"/>
      <c r="AG196" s="150" t="s">
        <v>158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81">
        <v>154</v>
      </c>
      <c r="B197" s="182" t="s">
        <v>516</v>
      </c>
      <c r="C197" s="191" t="s">
        <v>517</v>
      </c>
      <c r="D197" s="183" t="s">
        <v>186</v>
      </c>
      <c r="E197" s="184">
        <v>32</v>
      </c>
      <c r="F197" s="185"/>
      <c r="G197" s="186">
        <f t="shared" si="42"/>
        <v>0</v>
      </c>
      <c r="H197" s="185"/>
      <c r="I197" s="186">
        <f t="shared" si="43"/>
        <v>0</v>
      </c>
      <c r="J197" s="185"/>
      <c r="K197" s="186">
        <f t="shared" si="44"/>
        <v>0</v>
      </c>
      <c r="L197" s="186">
        <v>21</v>
      </c>
      <c r="M197" s="186">
        <f t="shared" si="45"/>
        <v>0</v>
      </c>
      <c r="N197" s="184">
        <v>0</v>
      </c>
      <c r="O197" s="184">
        <f t="shared" si="46"/>
        <v>0</v>
      </c>
      <c r="P197" s="184">
        <v>0</v>
      </c>
      <c r="Q197" s="184">
        <f t="shared" si="47"/>
        <v>0</v>
      </c>
      <c r="R197" s="186"/>
      <c r="S197" s="186" t="s">
        <v>154</v>
      </c>
      <c r="T197" s="187" t="s">
        <v>155</v>
      </c>
      <c r="U197" s="161">
        <v>6.2E-2</v>
      </c>
      <c r="V197" s="161">
        <f t="shared" si="48"/>
        <v>1.98</v>
      </c>
      <c r="W197" s="161"/>
      <c r="X197" s="161" t="s">
        <v>156</v>
      </c>
      <c r="Y197" s="161" t="s">
        <v>166</v>
      </c>
      <c r="Z197" s="150"/>
      <c r="AA197" s="150"/>
      <c r="AB197" s="150"/>
      <c r="AC197" s="150"/>
      <c r="AD197" s="150"/>
      <c r="AE197" s="150"/>
      <c r="AF197" s="150"/>
      <c r="AG197" s="150" t="s">
        <v>158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81">
        <v>155</v>
      </c>
      <c r="B198" s="182" t="s">
        <v>518</v>
      </c>
      <c r="C198" s="191" t="s">
        <v>519</v>
      </c>
      <c r="D198" s="183" t="s">
        <v>292</v>
      </c>
      <c r="E198" s="184">
        <v>3</v>
      </c>
      <c r="F198" s="185"/>
      <c r="G198" s="186">
        <f t="shared" si="42"/>
        <v>0</v>
      </c>
      <c r="H198" s="185"/>
      <c r="I198" s="186">
        <f t="shared" si="43"/>
        <v>0</v>
      </c>
      <c r="J198" s="185"/>
      <c r="K198" s="186">
        <f t="shared" si="44"/>
        <v>0</v>
      </c>
      <c r="L198" s="186">
        <v>21</v>
      </c>
      <c r="M198" s="186">
        <f t="shared" si="45"/>
        <v>0</v>
      </c>
      <c r="N198" s="184">
        <v>2.8250000000000001E-2</v>
      </c>
      <c r="O198" s="184">
        <f t="shared" si="46"/>
        <v>0.08</v>
      </c>
      <c r="P198" s="184">
        <v>0</v>
      </c>
      <c r="Q198" s="184">
        <f t="shared" si="47"/>
        <v>0</v>
      </c>
      <c r="R198" s="186"/>
      <c r="S198" s="186" t="s">
        <v>164</v>
      </c>
      <c r="T198" s="187" t="s">
        <v>165</v>
      </c>
      <c r="U198" s="161">
        <v>0.9</v>
      </c>
      <c r="V198" s="161">
        <f t="shared" si="48"/>
        <v>2.7</v>
      </c>
      <c r="W198" s="161"/>
      <c r="X198" s="161" t="s">
        <v>156</v>
      </c>
      <c r="Y198" s="161" t="s">
        <v>166</v>
      </c>
      <c r="Z198" s="150"/>
      <c r="AA198" s="150"/>
      <c r="AB198" s="150"/>
      <c r="AC198" s="150"/>
      <c r="AD198" s="150"/>
      <c r="AE198" s="150"/>
      <c r="AF198" s="150"/>
      <c r="AG198" s="150" t="s">
        <v>158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81">
        <v>156</v>
      </c>
      <c r="B199" s="182" t="s">
        <v>520</v>
      </c>
      <c r="C199" s="191" t="s">
        <v>521</v>
      </c>
      <c r="D199" s="183" t="s">
        <v>199</v>
      </c>
      <c r="E199" s="184">
        <v>3</v>
      </c>
      <c r="F199" s="185"/>
      <c r="G199" s="186">
        <f t="shared" si="42"/>
        <v>0</v>
      </c>
      <c r="H199" s="185"/>
      <c r="I199" s="186">
        <f t="shared" si="43"/>
        <v>0</v>
      </c>
      <c r="J199" s="185"/>
      <c r="K199" s="186">
        <f t="shared" si="44"/>
        <v>0</v>
      </c>
      <c r="L199" s="186">
        <v>21</v>
      </c>
      <c r="M199" s="186">
        <f t="shared" si="45"/>
        <v>0</v>
      </c>
      <c r="N199" s="184">
        <v>2.0000000000000001E-4</v>
      </c>
      <c r="O199" s="184">
        <f t="shared" si="46"/>
        <v>0</v>
      </c>
      <c r="P199" s="184">
        <v>0</v>
      </c>
      <c r="Q199" s="184">
        <f t="shared" si="47"/>
        <v>0</v>
      </c>
      <c r="R199" s="186"/>
      <c r="S199" s="186" t="s">
        <v>154</v>
      </c>
      <c r="T199" s="187" t="s">
        <v>155</v>
      </c>
      <c r="U199" s="161">
        <v>0.14499999999999999</v>
      </c>
      <c r="V199" s="161">
        <f t="shared" si="48"/>
        <v>0.44</v>
      </c>
      <c r="W199" s="161"/>
      <c r="X199" s="161" t="s">
        <v>156</v>
      </c>
      <c r="Y199" s="161" t="s">
        <v>166</v>
      </c>
      <c r="Z199" s="150"/>
      <c r="AA199" s="150"/>
      <c r="AB199" s="150"/>
      <c r="AC199" s="150"/>
      <c r="AD199" s="150"/>
      <c r="AE199" s="150"/>
      <c r="AF199" s="150"/>
      <c r="AG199" s="150" t="s">
        <v>158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81">
        <v>157</v>
      </c>
      <c r="B200" s="182" t="s">
        <v>522</v>
      </c>
      <c r="C200" s="191" t="s">
        <v>523</v>
      </c>
      <c r="D200" s="183" t="s">
        <v>199</v>
      </c>
      <c r="E200" s="184">
        <v>3</v>
      </c>
      <c r="F200" s="185"/>
      <c r="G200" s="186">
        <f t="shared" si="42"/>
        <v>0</v>
      </c>
      <c r="H200" s="185"/>
      <c r="I200" s="186">
        <f t="shared" si="43"/>
        <v>0</v>
      </c>
      <c r="J200" s="185"/>
      <c r="K200" s="186">
        <f t="shared" si="44"/>
        <v>0</v>
      </c>
      <c r="L200" s="186">
        <v>21</v>
      </c>
      <c r="M200" s="186">
        <f t="shared" si="45"/>
        <v>0</v>
      </c>
      <c r="N200" s="184">
        <v>2.97E-3</v>
      </c>
      <c r="O200" s="184">
        <f t="shared" si="46"/>
        <v>0.01</v>
      </c>
      <c r="P200" s="184">
        <v>0</v>
      </c>
      <c r="Q200" s="184">
        <f t="shared" si="47"/>
        <v>0</v>
      </c>
      <c r="R200" s="186"/>
      <c r="S200" s="186" t="s">
        <v>164</v>
      </c>
      <c r="T200" s="187" t="s">
        <v>165</v>
      </c>
      <c r="U200" s="161">
        <v>0.433</v>
      </c>
      <c r="V200" s="161">
        <f t="shared" si="48"/>
        <v>1.3</v>
      </c>
      <c r="W200" s="161"/>
      <c r="X200" s="161" t="s">
        <v>156</v>
      </c>
      <c r="Y200" s="161" t="s">
        <v>166</v>
      </c>
      <c r="Z200" s="150"/>
      <c r="AA200" s="150"/>
      <c r="AB200" s="150"/>
      <c r="AC200" s="150"/>
      <c r="AD200" s="150"/>
      <c r="AE200" s="150"/>
      <c r="AF200" s="150"/>
      <c r="AG200" s="150" t="s">
        <v>158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1" x14ac:dyDescent="0.2">
      <c r="A201" s="174">
        <v>158</v>
      </c>
      <c r="B201" s="175" t="s">
        <v>524</v>
      </c>
      <c r="C201" s="192" t="s">
        <v>525</v>
      </c>
      <c r="D201" s="176" t="s">
        <v>199</v>
      </c>
      <c r="E201" s="177">
        <v>2</v>
      </c>
      <c r="F201" s="178"/>
      <c r="G201" s="179">
        <f t="shared" si="42"/>
        <v>0</v>
      </c>
      <c r="H201" s="178"/>
      <c r="I201" s="179">
        <f t="shared" si="43"/>
        <v>0</v>
      </c>
      <c r="J201" s="178"/>
      <c r="K201" s="179">
        <f t="shared" si="44"/>
        <v>0</v>
      </c>
      <c r="L201" s="179">
        <v>21</v>
      </c>
      <c r="M201" s="179">
        <f t="shared" si="45"/>
        <v>0</v>
      </c>
      <c r="N201" s="177">
        <v>2E-3</v>
      </c>
      <c r="O201" s="177">
        <f t="shared" si="46"/>
        <v>0</v>
      </c>
      <c r="P201" s="177">
        <v>0</v>
      </c>
      <c r="Q201" s="177">
        <f t="shared" si="47"/>
        <v>0</v>
      </c>
      <c r="R201" s="179"/>
      <c r="S201" s="179" t="s">
        <v>164</v>
      </c>
      <c r="T201" s="180" t="s">
        <v>165</v>
      </c>
      <c r="U201" s="161">
        <v>0</v>
      </c>
      <c r="V201" s="161">
        <f t="shared" si="48"/>
        <v>0</v>
      </c>
      <c r="W201" s="161"/>
      <c r="X201" s="161" t="s">
        <v>278</v>
      </c>
      <c r="Y201" s="161" t="s">
        <v>166</v>
      </c>
      <c r="Z201" s="150"/>
      <c r="AA201" s="150"/>
      <c r="AB201" s="150"/>
      <c r="AC201" s="150"/>
      <c r="AD201" s="150"/>
      <c r="AE201" s="150"/>
      <c r="AF201" s="150"/>
      <c r="AG201" s="150" t="s">
        <v>279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>
        <v>159</v>
      </c>
      <c r="B202" s="158" t="s">
        <v>526</v>
      </c>
      <c r="C202" s="193" t="s">
        <v>527</v>
      </c>
      <c r="D202" s="159" t="s">
        <v>0</v>
      </c>
      <c r="E202" s="189"/>
      <c r="F202" s="162"/>
      <c r="G202" s="161">
        <f t="shared" si="42"/>
        <v>0</v>
      </c>
      <c r="H202" s="162"/>
      <c r="I202" s="161">
        <f t="shared" si="43"/>
        <v>0</v>
      </c>
      <c r="J202" s="162"/>
      <c r="K202" s="161">
        <f t="shared" si="44"/>
        <v>0</v>
      </c>
      <c r="L202" s="161">
        <v>21</v>
      </c>
      <c r="M202" s="161">
        <f t="shared" si="45"/>
        <v>0</v>
      </c>
      <c r="N202" s="160">
        <v>0</v>
      </c>
      <c r="O202" s="160">
        <f t="shared" si="46"/>
        <v>0</v>
      </c>
      <c r="P202" s="160">
        <v>0</v>
      </c>
      <c r="Q202" s="160">
        <f t="shared" si="47"/>
        <v>0</v>
      </c>
      <c r="R202" s="161" t="s">
        <v>187</v>
      </c>
      <c r="S202" s="161" t="s">
        <v>154</v>
      </c>
      <c r="T202" s="161" t="s">
        <v>194</v>
      </c>
      <c r="U202" s="161">
        <v>0</v>
      </c>
      <c r="V202" s="161">
        <f t="shared" si="48"/>
        <v>0</v>
      </c>
      <c r="W202" s="161"/>
      <c r="X202" s="161" t="s">
        <v>175</v>
      </c>
      <c r="Y202" s="161" t="s">
        <v>166</v>
      </c>
      <c r="Z202" s="150"/>
      <c r="AA202" s="150"/>
      <c r="AB202" s="150"/>
      <c r="AC202" s="150"/>
      <c r="AD202" s="150"/>
      <c r="AE202" s="150"/>
      <c r="AF202" s="150"/>
      <c r="AG202" s="150" t="s">
        <v>176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">
      <c r="A203" s="157"/>
      <c r="B203" s="158"/>
      <c r="C203" s="259" t="s">
        <v>487</v>
      </c>
      <c r="D203" s="260"/>
      <c r="E203" s="260"/>
      <c r="F203" s="260"/>
      <c r="G203" s="260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0"/>
      <c r="AA203" s="150"/>
      <c r="AB203" s="150"/>
      <c r="AC203" s="150"/>
      <c r="AD203" s="150"/>
      <c r="AE203" s="150"/>
      <c r="AF203" s="150"/>
      <c r="AG203" s="150" t="s">
        <v>178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x14ac:dyDescent="0.2">
      <c r="A204" s="167" t="s">
        <v>148</v>
      </c>
      <c r="B204" s="168" t="s">
        <v>101</v>
      </c>
      <c r="C204" s="190" t="s">
        <v>102</v>
      </c>
      <c r="D204" s="169"/>
      <c r="E204" s="170"/>
      <c r="F204" s="171"/>
      <c r="G204" s="171">
        <f>SUMIF(AG205:AG212,"&lt;&gt;NOR",G205:G212)</f>
        <v>0</v>
      </c>
      <c r="H204" s="171"/>
      <c r="I204" s="171">
        <f>SUM(I205:I212)</f>
        <v>0</v>
      </c>
      <c r="J204" s="171"/>
      <c r="K204" s="171">
        <f>SUM(K205:K212)</f>
        <v>0</v>
      </c>
      <c r="L204" s="171"/>
      <c r="M204" s="171">
        <f>SUM(M205:M212)</f>
        <v>0</v>
      </c>
      <c r="N204" s="170"/>
      <c r="O204" s="170">
        <f>SUM(O205:O212)</f>
        <v>0.02</v>
      </c>
      <c r="P204" s="170"/>
      <c r="Q204" s="170">
        <f>SUM(Q205:Q212)</f>
        <v>0</v>
      </c>
      <c r="R204" s="171"/>
      <c r="S204" s="171"/>
      <c r="T204" s="172"/>
      <c r="U204" s="166"/>
      <c r="V204" s="166">
        <f>SUM(V205:V212)</f>
        <v>7.24</v>
      </c>
      <c r="W204" s="166"/>
      <c r="X204" s="166"/>
      <c r="Y204" s="166"/>
      <c r="AG204" t="s">
        <v>149</v>
      </c>
    </row>
    <row r="205" spans="1:60" outlineLevel="1" x14ac:dyDescent="0.2">
      <c r="A205" s="181">
        <v>160</v>
      </c>
      <c r="B205" s="182" t="s">
        <v>528</v>
      </c>
      <c r="C205" s="191" t="s">
        <v>529</v>
      </c>
      <c r="D205" s="183" t="s">
        <v>199</v>
      </c>
      <c r="E205" s="184">
        <v>2</v>
      </c>
      <c r="F205" s="185"/>
      <c r="G205" s="186">
        <f t="shared" ref="G205:G211" si="49">ROUND(E205*F205,2)</f>
        <v>0</v>
      </c>
      <c r="H205" s="185"/>
      <c r="I205" s="186">
        <f t="shared" ref="I205:I211" si="50">ROUND(E205*H205,2)</f>
        <v>0</v>
      </c>
      <c r="J205" s="185"/>
      <c r="K205" s="186">
        <f t="shared" ref="K205:K211" si="51">ROUND(E205*J205,2)</f>
        <v>0</v>
      </c>
      <c r="L205" s="186">
        <v>21</v>
      </c>
      <c r="M205" s="186">
        <f t="shared" ref="M205:M211" si="52">G205*(1+L205/100)</f>
        <v>0</v>
      </c>
      <c r="N205" s="184">
        <v>0</v>
      </c>
      <c r="O205" s="184">
        <f t="shared" ref="O205:O211" si="53">ROUND(E205*N205,2)</f>
        <v>0</v>
      </c>
      <c r="P205" s="184">
        <v>0</v>
      </c>
      <c r="Q205" s="184">
        <f t="shared" ref="Q205:Q211" si="54">ROUND(E205*P205,2)</f>
        <v>0</v>
      </c>
      <c r="R205" s="186" t="s">
        <v>530</v>
      </c>
      <c r="S205" s="186" t="s">
        <v>154</v>
      </c>
      <c r="T205" s="187" t="s">
        <v>155</v>
      </c>
      <c r="U205" s="161">
        <v>1.93</v>
      </c>
      <c r="V205" s="161">
        <f t="shared" ref="V205:V211" si="55">ROUND(E205*U205,2)</f>
        <v>3.86</v>
      </c>
      <c r="W205" s="161"/>
      <c r="X205" s="161" t="s">
        <v>156</v>
      </c>
      <c r="Y205" s="161" t="s">
        <v>166</v>
      </c>
      <c r="Z205" s="150"/>
      <c r="AA205" s="150"/>
      <c r="AB205" s="150"/>
      <c r="AC205" s="150"/>
      <c r="AD205" s="150"/>
      <c r="AE205" s="150"/>
      <c r="AF205" s="150"/>
      <c r="AG205" s="150" t="s">
        <v>158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81">
        <v>161</v>
      </c>
      <c r="B206" s="182" t="s">
        <v>531</v>
      </c>
      <c r="C206" s="191" t="s">
        <v>532</v>
      </c>
      <c r="D206" s="183" t="s">
        <v>199</v>
      </c>
      <c r="E206" s="184">
        <v>2</v>
      </c>
      <c r="F206" s="185"/>
      <c r="G206" s="186">
        <f t="shared" si="49"/>
        <v>0</v>
      </c>
      <c r="H206" s="185"/>
      <c r="I206" s="186">
        <f t="shared" si="50"/>
        <v>0</v>
      </c>
      <c r="J206" s="185"/>
      <c r="K206" s="186">
        <f t="shared" si="51"/>
        <v>0</v>
      </c>
      <c r="L206" s="186">
        <v>21</v>
      </c>
      <c r="M206" s="186">
        <f t="shared" si="52"/>
        <v>0</v>
      </c>
      <c r="N206" s="184">
        <v>0</v>
      </c>
      <c r="O206" s="184">
        <f t="shared" si="53"/>
        <v>0</v>
      </c>
      <c r="P206" s="184">
        <v>0</v>
      </c>
      <c r="Q206" s="184">
        <f t="shared" si="54"/>
        <v>0</v>
      </c>
      <c r="R206" s="186" t="s">
        <v>530</v>
      </c>
      <c r="S206" s="186" t="s">
        <v>154</v>
      </c>
      <c r="T206" s="187" t="s">
        <v>155</v>
      </c>
      <c r="U206" s="161">
        <v>1.69</v>
      </c>
      <c r="V206" s="161">
        <f t="shared" si="55"/>
        <v>3.38</v>
      </c>
      <c r="W206" s="161"/>
      <c r="X206" s="161" t="s">
        <v>156</v>
      </c>
      <c r="Y206" s="161" t="s">
        <v>166</v>
      </c>
      <c r="Z206" s="150"/>
      <c r="AA206" s="150"/>
      <c r="AB206" s="150"/>
      <c r="AC206" s="150"/>
      <c r="AD206" s="150"/>
      <c r="AE206" s="150"/>
      <c r="AF206" s="150"/>
      <c r="AG206" s="150" t="s">
        <v>158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ht="45" outlineLevel="1" x14ac:dyDescent="0.2">
      <c r="A207" s="181">
        <v>162</v>
      </c>
      <c r="B207" s="182" t="s">
        <v>533</v>
      </c>
      <c r="C207" s="191" t="s">
        <v>534</v>
      </c>
      <c r="D207" s="183" t="s">
        <v>199</v>
      </c>
      <c r="E207" s="184">
        <v>1</v>
      </c>
      <c r="F207" s="185"/>
      <c r="G207" s="186">
        <f t="shared" si="49"/>
        <v>0</v>
      </c>
      <c r="H207" s="185"/>
      <c r="I207" s="186">
        <f t="shared" si="50"/>
        <v>0</v>
      </c>
      <c r="J207" s="185"/>
      <c r="K207" s="186">
        <f t="shared" si="51"/>
        <v>0</v>
      </c>
      <c r="L207" s="186">
        <v>21</v>
      </c>
      <c r="M207" s="186">
        <f t="shared" si="52"/>
        <v>0</v>
      </c>
      <c r="N207" s="184">
        <v>9.1000000000000004E-3</v>
      </c>
      <c r="O207" s="184">
        <f t="shared" si="53"/>
        <v>0.01</v>
      </c>
      <c r="P207" s="184">
        <v>0</v>
      </c>
      <c r="Q207" s="184">
        <f t="shared" si="54"/>
        <v>0</v>
      </c>
      <c r="R207" s="186" t="s">
        <v>277</v>
      </c>
      <c r="S207" s="186" t="s">
        <v>154</v>
      </c>
      <c r="T207" s="187" t="s">
        <v>155</v>
      </c>
      <c r="U207" s="161">
        <v>0</v>
      </c>
      <c r="V207" s="161">
        <f t="shared" si="55"/>
        <v>0</v>
      </c>
      <c r="W207" s="161"/>
      <c r="X207" s="161" t="s">
        <v>278</v>
      </c>
      <c r="Y207" s="161" t="s">
        <v>166</v>
      </c>
      <c r="Z207" s="150"/>
      <c r="AA207" s="150"/>
      <c r="AB207" s="150"/>
      <c r="AC207" s="150"/>
      <c r="AD207" s="150"/>
      <c r="AE207" s="150"/>
      <c r="AF207" s="150"/>
      <c r="AG207" s="150" t="s">
        <v>279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ht="45" outlineLevel="1" x14ac:dyDescent="0.2">
      <c r="A208" s="181">
        <v>163</v>
      </c>
      <c r="B208" s="182" t="s">
        <v>535</v>
      </c>
      <c r="C208" s="191" t="s">
        <v>536</v>
      </c>
      <c r="D208" s="183" t="s">
        <v>199</v>
      </c>
      <c r="E208" s="184">
        <v>1</v>
      </c>
      <c r="F208" s="185"/>
      <c r="G208" s="186">
        <f t="shared" si="49"/>
        <v>0</v>
      </c>
      <c r="H208" s="185"/>
      <c r="I208" s="186">
        <f t="shared" si="50"/>
        <v>0</v>
      </c>
      <c r="J208" s="185"/>
      <c r="K208" s="186">
        <f t="shared" si="51"/>
        <v>0</v>
      </c>
      <c r="L208" s="186">
        <v>21</v>
      </c>
      <c r="M208" s="186">
        <f t="shared" si="52"/>
        <v>0</v>
      </c>
      <c r="N208" s="184">
        <v>1.0699999999999999E-2</v>
      </c>
      <c r="O208" s="184">
        <f t="shared" si="53"/>
        <v>0.01</v>
      </c>
      <c r="P208" s="184">
        <v>0</v>
      </c>
      <c r="Q208" s="184">
        <f t="shared" si="54"/>
        <v>0</v>
      </c>
      <c r="R208" s="186" t="s">
        <v>277</v>
      </c>
      <c r="S208" s="186" t="s">
        <v>154</v>
      </c>
      <c r="T208" s="187" t="s">
        <v>155</v>
      </c>
      <c r="U208" s="161">
        <v>0</v>
      </c>
      <c r="V208" s="161">
        <f t="shared" si="55"/>
        <v>0</v>
      </c>
      <c r="W208" s="161"/>
      <c r="X208" s="161" t="s">
        <v>278</v>
      </c>
      <c r="Y208" s="161" t="s">
        <v>166</v>
      </c>
      <c r="Z208" s="150"/>
      <c r="AA208" s="150"/>
      <c r="AB208" s="150"/>
      <c r="AC208" s="150"/>
      <c r="AD208" s="150"/>
      <c r="AE208" s="150"/>
      <c r="AF208" s="150"/>
      <c r="AG208" s="150" t="s">
        <v>279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81">
        <v>164</v>
      </c>
      <c r="B209" s="182" t="s">
        <v>537</v>
      </c>
      <c r="C209" s="191" t="s">
        <v>538</v>
      </c>
      <c r="D209" s="183" t="s">
        <v>199</v>
      </c>
      <c r="E209" s="184">
        <v>1</v>
      </c>
      <c r="F209" s="185"/>
      <c r="G209" s="186">
        <f t="shared" si="49"/>
        <v>0</v>
      </c>
      <c r="H209" s="185"/>
      <c r="I209" s="186">
        <f t="shared" si="50"/>
        <v>0</v>
      </c>
      <c r="J209" s="185"/>
      <c r="K209" s="186">
        <f t="shared" si="51"/>
        <v>0</v>
      </c>
      <c r="L209" s="186">
        <v>21</v>
      </c>
      <c r="M209" s="186">
        <f t="shared" si="52"/>
        <v>0</v>
      </c>
      <c r="N209" s="184">
        <v>2.8999999999999998E-3</v>
      </c>
      <c r="O209" s="184">
        <f t="shared" si="53"/>
        <v>0</v>
      </c>
      <c r="P209" s="184">
        <v>0</v>
      </c>
      <c r="Q209" s="184">
        <f t="shared" si="54"/>
        <v>0</v>
      </c>
      <c r="R209" s="186" t="s">
        <v>277</v>
      </c>
      <c r="S209" s="186" t="s">
        <v>154</v>
      </c>
      <c r="T209" s="187" t="s">
        <v>155</v>
      </c>
      <c r="U209" s="161">
        <v>0</v>
      </c>
      <c r="V209" s="161">
        <f t="shared" si="55"/>
        <v>0</v>
      </c>
      <c r="W209" s="161"/>
      <c r="X209" s="161" t="s">
        <v>278</v>
      </c>
      <c r="Y209" s="161" t="s">
        <v>166</v>
      </c>
      <c r="Z209" s="150"/>
      <c r="AA209" s="150"/>
      <c r="AB209" s="150"/>
      <c r="AC209" s="150"/>
      <c r="AD209" s="150"/>
      <c r="AE209" s="150"/>
      <c r="AF209" s="150"/>
      <c r="AG209" s="150" t="s">
        <v>279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4">
        <v>165</v>
      </c>
      <c r="B210" s="175" t="s">
        <v>539</v>
      </c>
      <c r="C210" s="192" t="s">
        <v>540</v>
      </c>
      <c r="D210" s="176" t="s">
        <v>199</v>
      </c>
      <c r="E210" s="177">
        <v>1</v>
      </c>
      <c r="F210" s="178"/>
      <c r="G210" s="179">
        <f t="shared" si="49"/>
        <v>0</v>
      </c>
      <c r="H210" s="178"/>
      <c r="I210" s="179">
        <f t="shared" si="50"/>
        <v>0</v>
      </c>
      <c r="J210" s="178"/>
      <c r="K210" s="179">
        <f t="shared" si="51"/>
        <v>0</v>
      </c>
      <c r="L210" s="179">
        <v>21</v>
      </c>
      <c r="M210" s="179">
        <f t="shared" si="52"/>
        <v>0</v>
      </c>
      <c r="N210" s="177">
        <v>3.3E-3</v>
      </c>
      <c r="O210" s="177">
        <f t="shared" si="53"/>
        <v>0</v>
      </c>
      <c r="P210" s="177">
        <v>0</v>
      </c>
      <c r="Q210" s="177">
        <f t="shared" si="54"/>
        <v>0</v>
      </c>
      <c r="R210" s="179" t="s">
        <v>277</v>
      </c>
      <c r="S210" s="179" t="s">
        <v>154</v>
      </c>
      <c r="T210" s="180" t="s">
        <v>155</v>
      </c>
      <c r="U210" s="161">
        <v>0</v>
      </c>
      <c r="V210" s="161">
        <f t="shared" si="55"/>
        <v>0</v>
      </c>
      <c r="W210" s="161"/>
      <c r="X210" s="161" t="s">
        <v>278</v>
      </c>
      <c r="Y210" s="161" t="s">
        <v>166</v>
      </c>
      <c r="Z210" s="150"/>
      <c r="AA210" s="150"/>
      <c r="AB210" s="150"/>
      <c r="AC210" s="150"/>
      <c r="AD210" s="150"/>
      <c r="AE210" s="150"/>
      <c r="AF210" s="150"/>
      <c r="AG210" s="150" t="s">
        <v>279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>
        <v>166</v>
      </c>
      <c r="B211" s="158" t="s">
        <v>541</v>
      </c>
      <c r="C211" s="193" t="s">
        <v>542</v>
      </c>
      <c r="D211" s="159" t="s">
        <v>0</v>
      </c>
      <c r="E211" s="189"/>
      <c r="F211" s="162"/>
      <c r="G211" s="161">
        <f t="shared" si="49"/>
        <v>0</v>
      </c>
      <c r="H211" s="162"/>
      <c r="I211" s="161">
        <f t="shared" si="50"/>
        <v>0</v>
      </c>
      <c r="J211" s="162"/>
      <c r="K211" s="161">
        <f t="shared" si="51"/>
        <v>0</v>
      </c>
      <c r="L211" s="161">
        <v>21</v>
      </c>
      <c r="M211" s="161">
        <f t="shared" si="52"/>
        <v>0</v>
      </c>
      <c r="N211" s="160">
        <v>0</v>
      </c>
      <c r="O211" s="160">
        <f t="shared" si="53"/>
        <v>0</v>
      </c>
      <c r="P211" s="160">
        <v>0</v>
      </c>
      <c r="Q211" s="160">
        <f t="shared" si="54"/>
        <v>0</v>
      </c>
      <c r="R211" s="161" t="s">
        <v>530</v>
      </c>
      <c r="S211" s="161" t="s">
        <v>154</v>
      </c>
      <c r="T211" s="161" t="s">
        <v>155</v>
      </c>
      <c r="U211" s="161">
        <v>0</v>
      </c>
      <c r="V211" s="161">
        <f t="shared" si="55"/>
        <v>0</v>
      </c>
      <c r="W211" s="161"/>
      <c r="X211" s="161" t="s">
        <v>175</v>
      </c>
      <c r="Y211" s="161" t="s">
        <v>166</v>
      </c>
      <c r="Z211" s="150"/>
      <c r="AA211" s="150"/>
      <c r="AB211" s="150"/>
      <c r="AC211" s="150"/>
      <c r="AD211" s="150"/>
      <c r="AE211" s="150"/>
      <c r="AF211" s="150"/>
      <c r="AG211" s="150" t="s">
        <v>176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2" x14ac:dyDescent="0.2">
      <c r="A212" s="157"/>
      <c r="B212" s="158"/>
      <c r="C212" s="259" t="s">
        <v>487</v>
      </c>
      <c r="D212" s="260"/>
      <c r="E212" s="260"/>
      <c r="F212" s="260"/>
      <c r="G212" s="260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0"/>
      <c r="AA212" s="150"/>
      <c r="AB212" s="150"/>
      <c r="AC212" s="150"/>
      <c r="AD212" s="150"/>
      <c r="AE212" s="150"/>
      <c r="AF212" s="150"/>
      <c r="AG212" s="150" t="s">
        <v>178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x14ac:dyDescent="0.2">
      <c r="A213" s="167" t="s">
        <v>148</v>
      </c>
      <c r="B213" s="168" t="s">
        <v>103</v>
      </c>
      <c r="C213" s="190" t="s">
        <v>104</v>
      </c>
      <c r="D213" s="169"/>
      <c r="E213" s="170"/>
      <c r="F213" s="171"/>
      <c r="G213" s="171">
        <f>SUMIF(AG214:AG225,"&lt;&gt;NOR",G214:G225)</f>
        <v>0</v>
      </c>
      <c r="H213" s="171"/>
      <c r="I213" s="171">
        <f>SUM(I214:I225)</f>
        <v>0</v>
      </c>
      <c r="J213" s="171"/>
      <c r="K213" s="171">
        <f>SUM(K214:K225)</f>
        <v>0</v>
      </c>
      <c r="L213" s="171"/>
      <c r="M213" s="171">
        <f>SUM(M214:M225)</f>
        <v>0</v>
      </c>
      <c r="N213" s="170"/>
      <c r="O213" s="170">
        <f>SUM(O214:O225)</f>
        <v>0.03</v>
      </c>
      <c r="P213" s="170"/>
      <c r="Q213" s="170">
        <f>SUM(Q214:Q225)</f>
        <v>0</v>
      </c>
      <c r="R213" s="171"/>
      <c r="S213" s="171"/>
      <c r="T213" s="172"/>
      <c r="U213" s="166"/>
      <c r="V213" s="166">
        <f>SUM(V214:V225)</f>
        <v>15.71</v>
      </c>
      <c r="W213" s="166"/>
      <c r="X213" s="166"/>
      <c r="Y213" s="166"/>
      <c r="AG213" t="s">
        <v>149</v>
      </c>
    </row>
    <row r="214" spans="1:60" ht="22.5" outlineLevel="1" x14ac:dyDescent="0.2">
      <c r="A214" s="181">
        <v>167</v>
      </c>
      <c r="B214" s="182" t="s">
        <v>543</v>
      </c>
      <c r="C214" s="191" t="s">
        <v>544</v>
      </c>
      <c r="D214" s="183" t="s">
        <v>406</v>
      </c>
      <c r="E214" s="184">
        <v>3</v>
      </c>
      <c r="F214" s="185"/>
      <c r="G214" s="186">
        <f t="shared" ref="G214:G224" si="56">ROUND(E214*F214,2)</f>
        <v>0</v>
      </c>
      <c r="H214" s="185"/>
      <c r="I214" s="186">
        <f t="shared" ref="I214:I224" si="57">ROUND(E214*H214,2)</f>
        <v>0</v>
      </c>
      <c r="J214" s="185"/>
      <c r="K214" s="186">
        <f t="shared" ref="K214:K224" si="58">ROUND(E214*J214,2)</f>
        <v>0</v>
      </c>
      <c r="L214" s="186">
        <v>21</v>
      </c>
      <c r="M214" s="186">
        <f t="shared" ref="M214:M224" si="59">G214*(1+L214/100)</f>
        <v>0</v>
      </c>
      <c r="N214" s="184">
        <v>1.085E-2</v>
      </c>
      <c r="O214" s="184">
        <f t="shared" ref="O214:O224" si="60">ROUND(E214*N214,2)</f>
        <v>0.03</v>
      </c>
      <c r="P214" s="184">
        <v>0</v>
      </c>
      <c r="Q214" s="184">
        <f t="shared" ref="Q214:Q224" si="61">ROUND(E214*P214,2)</f>
        <v>0</v>
      </c>
      <c r="R214" s="186" t="s">
        <v>200</v>
      </c>
      <c r="S214" s="186" t="s">
        <v>154</v>
      </c>
      <c r="T214" s="187" t="s">
        <v>155</v>
      </c>
      <c r="U214" s="161">
        <v>5.2370000000000001</v>
      </c>
      <c r="V214" s="161">
        <f t="shared" ref="V214:V224" si="62">ROUND(E214*U214,2)</f>
        <v>15.71</v>
      </c>
      <c r="W214" s="161"/>
      <c r="X214" s="161" t="s">
        <v>156</v>
      </c>
      <c r="Y214" s="161" t="s">
        <v>166</v>
      </c>
      <c r="Z214" s="150"/>
      <c r="AA214" s="150"/>
      <c r="AB214" s="150"/>
      <c r="AC214" s="150"/>
      <c r="AD214" s="150"/>
      <c r="AE214" s="150"/>
      <c r="AF214" s="150"/>
      <c r="AG214" s="150" t="s">
        <v>158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81">
        <v>168</v>
      </c>
      <c r="B215" s="182" t="s">
        <v>545</v>
      </c>
      <c r="C215" s="191" t="s">
        <v>546</v>
      </c>
      <c r="D215" s="183" t="s">
        <v>292</v>
      </c>
      <c r="E215" s="184">
        <v>3</v>
      </c>
      <c r="F215" s="185"/>
      <c r="G215" s="186">
        <f t="shared" si="56"/>
        <v>0</v>
      </c>
      <c r="H215" s="185"/>
      <c r="I215" s="186">
        <f t="shared" si="57"/>
        <v>0</v>
      </c>
      <c r="J215" s="185"/>
      <c r="K215" s="186">
        <f t="shared" si="58"/>
        <v>0</v>
      </c>
      <c r="L215" s="186">
        <v>21</v>
      </c>
      <c r="M215" s="186">
        <f t="shared" si="59"/>
        <v>0</v>
      </c>
      <c r="N215" s="184">
        <v>0</v>
      </c>
      <c r="O215" s="184">
        <f t="shared" si="60"/>
        <v>0</v>
      </c>
      <c r="P215" s="184">
        <v>0</v>
      </c>
      <c r="Q215" s="184">
        <f t="shared" si="61"/>
        <v>0</v>
      </c>
      <c r="R215" s="186"/>
      <c r="S215" s="186" t="s">
        <v>164</v>
      </c>
      <c r="T215" s="187" t="s">
        <v>165</v>
      </c>
      <c r="U215" s="161">
        <v>0</v>
      </c>
      <c r="V215" s="161">
        <f t="shared" si="62"/>
        <v>0</v>
      </c>
      <c r="W215" s="161"/>
      <c r="X215" s="161" t="s">
        <v>156</v>
      </c>
      <c r="Y215" s="161" t="s">
        <v>166</v>
      </c>
      <c r="Z215" s="150"/>
      <c r="AA215" s="150"/>
      <c r="AB215" s="150"/>
      <c r="AC215" s="150"/>
      <c r="AD215" s="150"/>
      <c r="AE215" s="150"/>
      <c r="AF215" s="150"/>
      <c r="AG215" s="150" t="s">
        <v>158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81">
        <v>169</v>
      </c>
      <c r="B216" s="182" t="s">
        <v>547</v>
      </c>
      <c r="C216" s="191" t="s">
        <v>548</v>
      </c>
      <c r="D216" s="183" t="s">
        <v>292</v>
      </c>
      <c r="E216" s="184">
        <v>3</v>
      </c>
      <c r="F216" s="185"/>
      <c r="G216" s="186">
        <f t="shared" si="56"/>
        <v>0</v>
      </c>
      <c r="H216" s="185"/>
      <c r="I216" s="186">
        <f t="shared" si="57"/>
        <v>0</v>
      </c>
      <c r="J216" s="185"/>
      <c r="K216" s="186">
        <f t="shared" si="58"/>
        <v>0</v>
      </c>
      <c r="L216" s="186">
        <v>21</v>
      </c>
      <c r="M216" s="186">
        <f t="shared" si="59"/>
        <v>0</v>
      </c>
      <c r="N216" s="184">
        <v>0</v>
      </c>
      <c r="O216" s="184">
        <f t="shared" si="60"/>
        <v>0</v>
      </c>
      <c r="P216" s="184">
        <v>0</v>
      </c>
      <c r="Q216" s="184">
        <f t="shared" si="61"/>
        <v>0</v>
      </c>
      <c r="R216" s="186"/>
      <c r="S216" s="186" t="s">
        <v>164</v>
      </c>
      <c r="T216" s="187" t="s">
        <v>165</v>
      </c>
      <c r="U216" s="161">
        <v>0</v>
      </c>
      <c r="V216" s="161">
        <f t="shared" si="62"/>
        <v>0</v>
      </c>
      <c r="W216" s="161"/>
      <c r="X216" s="161" t="s">
        <v>156</v>
      </c>
      <c r="Y216" s="161" t="s">
        <v>166</v>
      </c>
      <c r="Z216" s="150"/>
      <c r="AA216" s="150"/>
      <c r="AB216" s="150"/>
      <c r="AC216" s="150"/>
      <c r="AD216" s="150"/>
      <c r="AE216" s="150"/>
      <c r="AF216" s="150"/>
      <c r="AG216" s="150" t="s">
        <v>158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ht="22.5" outlineLevel="1" x14ac:dyDescent="0.2">
      <c r="A217" s="181">
        <v>170</v>
      </c>
      <c r="B217" s="182" t="s">
        <v>549</v>
      </c>
      <c r="C217" s="191" t="s">
        <v>550</v>
      </c>
      <c r="D217" s="183" t="s">
        <v>292</v>
      </c>
      <c r="E217" s="184">
        <v>3</v>
      </c>
      <c r="F217" s="185"/>
      <c r="G217" s="186">
        <f t="shared" si="56"/>
        <v>0</v>
      </c>
      <c r="H217" s="185"/>
      <c r="I217" s="186">
        <f t="shared" si="57"/>
        <v>0</v>
      </c>
      <c r="J217" s="185"/>
      <c r="K217" s="186">
        <f t="shared" si="58"/>
        <v>0</v>
      </c>
      <c r="L217" s="186">
        <v>21</v>
      </c>
      <c r="M217" s="186">
        <f t="shared" si="59"/>
        <v>0</v>
      </c>
      <c r="N217" s="184">
        <v>0</v>
      </c>
      <c r="O217" s="184">
        <f t="shared" si="60"/>
        <v>0</v>
      </c>
      <c r="P217" s="184">
        <v>0</v>
      </c>
      <c r="Q217" s="184">
        <f t="shared" si="61"/>
        <v>0</v>
      </c>
      <c r="R217" s="186"/>
      <c r="S217" s="186" t="s">
        <v>164</v>
      </c>
      <c r="T217" s="187" t="s">
        <v>165</v>
      </c>
      <c r="U217" s="161">
        <v>0</v>
      </c>
      <c r="V217" s="161">
        <f t="shared" si="62"/>
        <v>0</v>
      </c>
      <c r="W217" s="161"/>
      <c r="X217" s="161" t="s">
        <v>156</v>
      </c>
      <c r="Y217" s="161" t="s">
        <v>166</v>
      </c>
      <c r="Z217" s="150"/>
      <c r="AA217" s="150"/>
      <c r="AB217" s="150"/>
      <c r="AC217" s="150"/>
      <c r="AD217" s="150"/>
      <c r="AE217" s="150"/>
      <c r="AF217" s="150"/>
      <c r="AG217" s="150" t="s">
        <v>158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81">
        <v>171</v>
      </c>
      <c r="B218" s="182" t="s">
        <v>551</v>
      </c>
      <c r="C218" s="191" t="s">
        <v>552</v>
      </c>
      <c r="D218" s="183" t="s">
        <v>292</v>
      </c>
      <c r="E218" s="184">
        <v>3</v>
      </c>
      <c r="F218" s="185"/>
      <c r="G218" s="186">
        <f t="shared" si="56"/>
        <v>0</v>
      </c>
      <c r="H218" s="185"/>
      <c r="I218" s="186">
        <f t="shared" si="57"/>
        <v>0</v>
      </c>
      <c r="J218" s="185"/>
      <c r="K218" s="186">
        <f t="shared" si="58"/>
        <v>0</v>
      </c>
      <c r="L218" s="186">
        <v>21</v>
      </c>
      <c r="M218" s="186">
        <f t="shared" si="59"/>
        <v>0</v>
      </c>
      <c r="N218" s="184">
        <v>0</v>
      </c>
      <c r="O218" s="184">
        <f t="shared" si="60"/>
        <v>0</v>
      </c>
      <c r="P218" s="184">
        <v>0</v>
      </c>
      <c r="Q218" s="184">
        <f t="shared" si="61"/>
        <v>0</v>
      </c>
      <c r="R218" s="186"/>
      <c r="S218" s="186" t="s">
        <v>164</v>
      </c>
      <c r="T218" s="187" t="s">
        <v>165</v>
      </c>
      <c r="U218" s="161">
        <v>0</v>
      </c>
      <c r="V218" s="161">
        <f t="shared" si="62"/>
        <v>0</v>
      </c>
      <c r="W218" s="161"/>
      <c r="X218" s="161" t="s">
        <v>156</v>
      </c>
      <c r="Y218" s="161" t="s">
        <v>166</v>
      </c>
      <c r="Z218" s="150"/>
      <c r="AA218" s="150"/>
      <c r="AB218" s="150"/>
      <c r="AC218" s="150"/>
      <c r="AD218" s="150"/>
      <c r="AE218" s="150"/>
      <c r="AF218" s="150"/>
      <c r="AG218" s="150" t="s">
        <v>158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81">
        <v>172</v>
      </c>
      <c r="B219" s="182" t="s">
        <v>553</v>
      </c>
      <c r="C219" s="191" t="s">
        <v>554</v>
      </c>
      <c r="D219" s="183" t="s">
        <v>292</v>
      </c>
      <c r="E219" s="184">
        <v>3</v>
      </c>
      <c r="F219" s="185"/>
      <c r="G219" s="186">
        <f t="shared" si="56"/>
        <v>0</v>
      </c>
      <c r="H219" s="185"/>
      <c r="I219" s="186">
        <f t="shared" si="57"/>
        <v>0</v>
      </c>
      <c r="J219" s="185"/>
      <c r="K219" s="186">
        <f t="shared" si="58"/>
        <v>0</v>
      </c>
      <c r="L219" s="186">
        <v>21</v>
      </c>
      <c r="M219" s="186">
        <f t="shared" si="59"/>
        <v>0</v>
      </c>
      <c r="N219" s="184">
        <v>0</v>
      </c>
      <c r="O219" s="184">
        <f t="shared" si="60"/>
        <v>0</v>
      </c>
      <c r="P219" s="184">
        <v>0</v>
      </c>
      <c r="Q219" s="184">
        <f t="shared" si="61"/>
        <v>0</v>
      </c>
      <c r="R219" s="186"/>
      <c r="S219" s="186" t="s">
        <v>164</v>
      </c>
      <c r="T219" s="187" t="s">
        <v>165</v>
      </c>
      <c r="U219" s="161">
        <v>0</v>
      </c>
      <c r="V219" s="161">
        <f t="shared" si="62"/>
        <v>0</v>
      </c>
      <c r="W219" s="161"/>
      <c r="X219" s="161" t="s">
        <v>156</v>
      </c>
      <c r="Y219" s="161" t="s">
        <v>166</v>
      </c>
      <c r="Z219" s="150"/>
      <c r="AA219" s="150"/>
      <c r="AB219" s="150"/>
      <c r="AC219" s="150"/>
      <c r="AD219" s="150"/>
      <c r="AE219" s="150"/>
      <c r="AF219" s="150"/>
      <c r="AG219" s="150" t="s">
        <v>158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81">
        <v>173</v>
      </c>
      <c r="B220" s="182" t="s">
        <v>555</v>
      </c>
      <c r="C220" s="191" t="s">
        <v>556</v>
      </c>
      <c r="D220" s="183" t="s">
        <v>292</v>
      </c>
      <c r="E220" s="184">
        <v>3</v>
      </c>
      <c r="F220" s="185"/>
      <c r="G220" s="186">
        <f t="shared" si="56"/>
        <v>0</v>
      </c>
      <c r="H220" s="185"/>
      <c r="I220" s="186">
        <f t="shared" si="57"/>
        <v>0</v>
      </c>
      <c r="J220" s="185"/>
      <c r="K220" s="186">
        <f t="shared" si="58"/>
        <v>0</v>
      </c>
      <c r="L220" s="186">
        <v>21</v>
      </c>
      <c r="M220" s="186">
        <f t="shared" si="59"/>
        <v>0</v>
      </c>
      <c r="N220" s="184">
        <v>0</v>
      </c>
      <c r="O220" s="184">
        <f t="shared" si="60"/>
        <v>0</v>
      </c>
      <c r="P220" s="184">
        <v>0</v>
      </c>
      <c r="Q220" s="184">
        <f t="shared" si="61"/>
        <v>0</v>
      </c>
      <c r="R220" s="186"/>
      <c r="S220" s="186" t="s">
        <v>164</v>
      </c>
      <c r="T220" s="187" t="s">
        <v>165</v>
      </c>
      <c r="U220" s="161">
        <v>0</v>
      </c>
      <c r="V220" s="161">
        <f t="shared" si="62"/>
        <v>0</v>
      </c>
      <c r="W220" s="161"/>
      <c r="X220" s="161" t="s">
        <v>156</v>
      </c>
      <c r="Y220" s="161" t="s">
        <v>166</v>
      </c>
      <c r="Z220" s="150"/>
      <c r="AA220" s="150"/>
      <c r="AB220" s="150"/>
      <c r="AC220" s="150"/>
      <c r="AD220" s="150"/>
      <c r="AE220" s="150"/>
      <c r="AF220" s="150"/>
      <c r="AG220" s="150" t="s">
        <v>158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81">
        <v>174</v>
      </c>
      <c r="B221" s="182" t="s">
        <v>557</v>
      </c>
      <c r="C221" s="191" t="s">
        <v>558</v>
      </c>
      <c r="D221" s="183" t="s">
        <v>292</v>
      </c>
      <c r="E221" s="184">
        <v>3</v>
      </c>
      <c r="F221" s="185"/>
      <c r="G221" s="186">
        <f t="shared" si="56"/>
        <v>0</v>
      </c>
      <c r="H221" s="185"/>
      <c r="I221" s="186">
        <f t="shared" si="57"/>
        <v>0</v>
      </c>
      <c r="J221" s="185"/>
      <c r="K221" s="186">
        <f t="shared" si="58"/>
        <v>0</v>
      </c>
      <c r="L221" s="186">
        <v>21</v>
      </c>
      <c r="M221" s="186">
        <f t="shared" si="59"/>
        <v>0</v>
      </c>
      <c r="N221" s="184">
        <v>0</v>
      </c>
      <c r="O221" s="184">
        <f t="shared" si="60"/>
        <v>0</v>
      </c>
      <c r="P221" s="184">
        <v>0</v>
      </c>
      <c r="Q221" s="184">
        <f t="shared" si="61"/>
        <v>0</v>
      </c>
      <c r="R221" s="186"/>
      <c r="S221" s="186" t="s">
        <v>164</v>
      </c>
      <c r="T221" s="187" t="s">
        <v>165</v>
      </c>
      <c r="U221" s="161">
        <v>0</v>
      </c>
      <c r="V221" s="161">
        <f t="shared" si="62"/>
        <v>0</v>
      </c>
      <c r="W221" s="161"/>
      <c r="X221" s="161" t="s">
        <v>156</v>
      </c>
      <c r="Y221" s="161" t="s">
        <v>166</v>
      </c>
      <c r="Z221" s="150"/>
      <c r="AA221" s="150"/>
      <c r="AB221" s="150"/>
      <c r="AC221" s="150"/>
      <c r="AD221" s="150"/>
      <c r="AE221" s="150"/>
      <c r="AF221" s="150"/>
      <c r="AG221" s="150" t="s">
        <v>158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81">
        <v>175</v>
      </c>
      <c r="B222" s="182" t="s">
        <v>559</v>
      </c>
      <c r="C222" s="191" t="s">
        <v>560</v>
      </c>
      <c r="D222" s="183" t="s">
        <v>292</v>
      </c>
      <c r="E222" s="184">
        <v>1</v>
      </c>
      <c r="F222" s="185"/>
      <c r="G222" s="186">
        <f t="shared" si="56"/>
        <v>0</v>
      </c>
      <c r="H222" s="185"/>
      <c r="I222" s="186">
        <f t="shared" si="57"/>
        <v>0</v>
      </c>
      <c r="J222" s="185"/>
      <c r="K222" s="186">
        <f t="shared" si="58"/>
        <v>0</v>
      </c>
      <c r="L222" s="186">
        <v>21</v>
      </c>
      <c r="M222" s="186">
        <f t="shared" si="59"/>
        <v>0</v>
      </c>
      <c r="N222" s="184">
        <v>0</v>
      </c>
      <c r="O222" s="184">
        <f t="shared" si="60"/>
        <v>0</v>
      </c>
      <c r="P222" s="184">
        <v>0</v>
      </c>
      <c r="Q222" s="184">
        <f t="shared" si="61"/>
        <v>0</v>
      </c>
      <c r="R222" s="186"/>
      <c r="S222" s="186" t="s">
        <v>164</v>
      </c>
      <c r="T222" s="187" t="s">
        <v>165</v>
      </c>
      <c r="U222" s="161">
        <v>0</v>
      </c>
      <c r="V222" s="161">
        <f t="shared" si="62"/>
        <v>0</v>
      </c>
      <c r="W222" s="161"/>
      <c r="X222" s="161" t="s">
        <v>156</v>
      </c>
      <c r="Y222" s="161" t="s">
        <v>166</v>
      </c>
      <c r="Z222" s="150"/>
      <c r="AA222" s="150"/>
      <c r="AB222" s="150"/>
      <c r="AC222" s="150"/>
      <c r="AD222" s="150"/>
      <c r="AE222" s="150"/>
      <c r="AF222" s="150"/>
      <c r="AG222" s="150" t="s">
        <v>158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4">
        <v>176</v>
      </c>
      <c r="B223" s="175" t="s">
        <v>561</v>
      </c>
      <c r="C223" s="192" t="s">
        <v>562</v>
      </c>
      <c r="D223" s="176" t="s">
        <v>292</v>
      </c>
      <c r="E223" s="177">
        <v>3</v>
      </c>
      <c r="F223" s="178"/>
      <c r="G223" s="179">
        <f t="shared" si="56"/>
        <v>0</v>
      </c>
      <c r="H223" s="178"/>
      <c r="I223" s="179">
        <f t="shared" si="57"/>
        <v>0</v>
      </c>
      <c r="J223" s="178"/>
      <c r="K223" s="179">
        <f t="shared" si="58"/>
        <v>0</v>
      </c>
      <c r="L223" s="179">
        <v>21</v>
      </c>
      <c r="M223" s="179">
        <f t="shared" si="59"/>
        <v>0</v>
      </c>
      <c r="N223" s="177">
        <v>0</v>
      </c>
      <c r="O223" s="177">
        <f t="shared" si="60"/>
        <v>0</v>
      </c>
      <c r="P223" s="177">
        <v>0</v>
      </c>
      <c r="Q223" s="177">
        <f t="shared" si="61"/>
        <v>0</v>
      </c>
      <c r="R223" s="179"/>
      <c r="S223" s="179" t="s">
        <v>164</v>
      </c>
      <c r="T223" s="180" t="s">
        <v>165</v>
      </c>
      <c r="U223" s="161">
        <v>0</v>
      </c>
      <c r="V223" s="161">
        <f t="shared" si="62"/>
        <v>0</v>
      </c>
      <c r="W223" s="161"/>
      <c r="X223" s="161" t="s">
        <v>156</v>
      </c>
      <c r="Y223" s="161" t="s">
        <v>166</v>
      </c>
      <c r="Z223" s="150"/>
      <c r="AA223" s="150"/>
      <c r="AB223" s="150"/>
      <c r="AC223" s="150"/>
      <c r="AD223" s="150"/>
      <c r="AE223" s="150"/>
      <c r="AF223" s="150"/>
      <c r="AG223" s="150" t="s">
        <v>158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>
        <v>177</v>
      </c>
      <c r="B224" s="158" t="s">
        <v>563</v>
      </c>
      <c r="C224" s="193" t="s">
        <v>564</v>
      </c>
      <c r="D224" s="159" t="s">
        <v>0</v>
      </c>
      <c r="E224" s="189"/>
      <c r="F224" s="162"/>
      <c r="G224" s="161">
        <f t="shared" si="56"/>
        <v>0</v>
      </c>
      <c r="H224" s="162"/>
      <c r="I224" s="161">
        <f t="shared" si="57"/>
        <v>0</v>
      </c>
      <c r="J224" s="162"/>
      <c r="K224" s="161">
        <f t="shared" si="58"/>
        <v>0</v>
      </c>
      <c r="L224" s="161">
        <v>21</v>
      </c>
      <c r="M224" s="161">
        <f t="shared" si="59"/>
        <v>0</v>
      </c>
      <c r="N224" s="160">
        <v>0</v>
      </c>
      <c r="O224" s="160">
        <f t="shared" si="60"/>
        <v>0</v>
      </c>
      <c r="P224" s="160">
        <v>0</v>
      </c>
      <c r="Q224" s="160">
        <f t="shared" si="61"/>
        <v>0</v>
      </c>
      <c r="R224" s="161" t="s">
        <v>200</v>
      </c>
      <c r="S224" s="161" t="s">
        <v>154</v>
      </c>
      <c r="T224" s="161" t="s">
        <v>155</v>
      </c>
      <c r="U224" s="161">
        <v>0</v>
      </c>
      <c r="V224" s="161">
        <f t="shared" si="62"/>
        <v>0</v>
      </c>
      <c r="W224" s="161"/>
      <c r="X224" s="161" t="s">
        <v>175</v>
      </c>
      <c r="Y224" s="161" t="s">
        <v>166</v>
      </c>
      <c r="Z224" s="150"/>
      <c r="AA224" s="150"/>
      <c r="AB224" s="150"/>
      <c r="AC224" s="150"/>
      <c r="AD224" s="150"/>
      <c r="AE224" s="150"/>
      <c r="AF224" s="150"/>
      <c r="AG224" s="150" t="s">
        <v>176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2" x14ac:dyDescent="0.2">
      <c r="A225" s="157"/>
      <c r="B225" s="158"/>
      <c r="C225" s="259" t="s">
        <v>487</v>
      </c>
      <c r="D225" s="260"/>
      <c r="E225" s="260"/>
      <c r="F225" s="260"/>
      <c r="G225" s="260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0"/>
      <c r="AA225" s="150"/>
      <c r="AB225" s="150"/>
      <c r="AC225" s="150"/>
      <c r="AD225" s="150"/>
      <c r="AE225" s="150"/>
      <c r="AF225" s="150"/>
      <c r="AG225" s="150" t="s">
        <v>178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x14ac:dyDescent="0.2">
      <c r="A226" s="167" t="s">
        <v>148</v>
      </c>
      <c r="B226" s="168" t="s">
        <v>105</v>
      </c>
      <c r="C226" s="190" t="s">
        <v>106</v>
      </c>
      <c r="D226" s="169"/>
      <c r="E226" s="170"/>
      <c r="F226" s="171"/>
      <c r="G226" s="171">
        <f>SUMIF(AG227:AG243,"&lt;&gt;NOR",G227:G243)</f>
        <v>0</v>
      </c>
      <c r="H226" s="171"/>
      <c r="I226" s="171">
        <f>SUM(I227:I243)</f>
        <v>0</v>
      </c>
      <c r="J226" s="171"/>
      <c r="K226" s="171">
        <f>SUM(K227:K243)</f>
        <v>0</v>
      </c>
      <c r="L226" s="171"/>
      <c r="M226" s="171">
        <f>SUM(M227:M243)</f>
        <v>0</v>
      </c>
      <c r="N226" s="170"/>
      <c r="O226" s="170">
        <f>SUM(O227:O243)</f>
        <v>0.06</v>
      </c>
      <c r="P226" s="170"/>
      <c r="Q226" s="170">
        <f>SUM(Q227:Q243)</f>
        <v>0</v>
      </c>
      <c r="R226" s="171"/>
      <c r="S226" s="171"/>
      <c r="T226" s="172"/>
      <c r="U226" s="166"/>
      <c r="V226" s="166">
        <f>SUM(V227:V243)</f>
        <v>9.6</v>
      </c>
      <c r="W226" s="166"/>
      <c r="X226" s="166"/>
      <c r="Y226" s="166"/>
      <c r="AG226" t="s">
        <v>149</v>
      </c>
    </row>
    <row r="227" spans="1:60" outlineLevel="1" x14ac:dyDescent="0.2">
      <c r="A227" s="181">
        <v>178</v>
      </c>
      <c r="B227" s="182" t="s">
        <v>565</v>
      </c>
      <c r="C227" s="191" t="s">
        <v>566</v>
      </c>
      <c r="D227" s="183" t="s">
        <v>186</v>
      </c>
      <c r="E227" s="184">
        <v>9.4</v>
      </c>
      <c r="F227" s="185"/>
      <c r="G227" s="186">
        <f t="shared" ref="G227:G242" si="63">ROUND(E227*F227,2)</f>
        <v>0</v>
      </c>
      <c r="H227" s="185"/>
      <c r="I227" s="186">
        <f t="shared" ref="I227:I242" si="64">ROUND(E227*H227,2)</f>
        <v>0</v>
      </c>
      <c r="J227" s="185"/>
      <c r="K227" s="186">
        <f t="shared" ref="K227:K242" si="65">ROUND(E227*J227,2)</f>
        <v>0</v>
      </c>
      <c r="L227" s="186">
        <v>21</v>
      </c>
      <c r="M227" s="186">
        <f t="shared" ref="M227:M242" si="66">G227*(1+L227/100)</f>
        <v>0</v>
      </c>
      <c r="N227" s="184">
        <v>0</v>
      </c>
      <c r="O227" s="184">
        <f t="shared" ref="O227:O242" si="67">ROUND(E227*N227,2)</f>
        <v>0</v>
      </c>
      <c r="P227" s="184">
        <v>0</v>
      </c>
      <c r="Q227" s="184">
        <f t="shared" ref="Q227:Q242" si="68">ROUND(E227*P227,2)</f>
        <v>0</v>
      </c>
      <c r="R227" s="186"/>
      <c r="S227" s="186" t="s">
        <v>164</v>
      </c>
      <c r="T227" s="187" t="s">
        <v>165</v>
      </c>
      <c r="U227" s="161">
        <v>0</v>
      </c>
      <c r="V227" s="161">
        <f t="shared" ref="V227:V242" si="69">ROUND(E227*U227,2)</f>
        <v>0</v>
      </c>
      <c r="W227" s="161"/>
      <c r="X227" s="161" t="s">
        <v>156</v>
      </c>
      <c r="Y227" s="161" t="s">
        <v>166</v>
      </c>
      <c r="Z227" s="150"/>
      <c r="AA227" s="150"/>
      <c r="AB227" s="150"/>
      <c r="AC227" s="150"/>
      <c r="AD227" s="150"/>
      <c r="AE227" s="150"/>
      <c r="AF227" s="150"/>
      <c r="AG227" s="150" t="s">
        <v>158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81">
        <v>179</v>
      </c>
      <c r="B228" s="182" t="s">
        <v>567</v>
      </c>
      <c r="C228" s="191" t="s">
        <v>568</v>
      </c>
      <c r="D228" s="183" t="s">
        <v>292</v>
      </c>
      <c r="E228" s="184">
        <v>3</v>
      </c>
      <c r="F228" s="185"/>
      <c r="G228" s="186">
        <f t="shared" si="63"/>
        <v>0</v>
      </c>
      <c r="H228" s="185"/>
      <c r="I228" s="186">
        <f t="shared" si="64"/>
        <v>0</v>
      </c>
      <c r="J228" s="185"/>
      <c r="K228" s="186">
        <f t="shared" si="65"/>
        <v>0</v>
      </c>
      <c r="L228" s="186">
        <v>21</v>
      </c>
      <c r="M228" s="186">
        <f t="shared" si="66"/>
        <v>0</v>
      </c>
      <c r="N228" s="184">
        <v>0</v>
      </c>
      <c r="O228" s="184">
        <f t="shared" si="67"/>
        <v>0</v>
      </c>
      <c r="P228" s="184">
        <v>0</v>
      </c>
      <c r="Q228" s="184">
        <f t="shared" si="68"/>
        <v>0</v>
      </c>
      <c r="R228" s="186"/>
      <c r="S228" s="186" t="s">
        <v>164</v>
      </c>
      <c r="T228" s="187" t="s">
        <v>165</v>
      </c>
      <c r="U228" s="161">
        <v>0</v>
      </c>
      <c r="V228" s="161">
        <f t="shared" si="69"/>
        <v>0</v>
      </c>
      <c r="W228" s="161"/>
      <c r="X228" s="161" t="s">
        <v>156</v>
      </c>
      <c r="Y228" s="161" t="s">
        <v>166</v>
      </c>
      <c r="Z228" s="150"/>
      <c r="AA228" s="150"/>
      <c r="AB228" s="150"/>
      <c r="AC228" s="150"/>
      <c r="AD228" s="150"/>
      <c r="AE228" s="150"/>
      <c r="AF228" s="150"/>
      <c r="AG228" s="150" t="s">
        <v>158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81">
        <v>180</v>
      </c>
      <c r="B229" s="182" t="s">
        <v>569</v>
      </c>
      <c r="C229" s="191" t="s">
        <v>570</v>
      </c>
      <c r="D229" s="183" t="s">
        <v>292</v>
      </c>
      <c r="E229" s="184">
        <v>6</v>
      </c>
      <c r="F229" s="185"/>
      <c r="G229" s="186">
        <f t="shared" si="63"/>
        <v>0</v>
      </c>
      <c r="H229" s="185"/>
      <c r="I229" s="186">
        <f t="shared" si="64"/>
        <v>0</v>
      </c>
      <c r="J229" s="185"/>
      <c r="K229" s="186">
        <f t="shared" si="65"/>
        <v>0</v>
      </c>
      <c r="L229" s="186">
        <v>21</v>
      </c>
      <c r="M229" s="186">
        <f t="shared" si="66"/>
        <v>0</v>
      </c>
      <c r="N229" s="184">
        <v>0</v>
      </c>
      <c r="O229" s="184">
        <f t="shared" si="67"/>
        <v>0</v>
      </c>
      <c r="P229" s="184">
        <v>0</v>
      </c>
      <c r="Q229" s="184">
        <f t="shared" si="68"/>
        <v>0</v>
      </c>
      <c r="R229" s="186"/>
      <c r="S229" s="186" t="s">
        <v>164</v>
      </c>
      <c r="T229" s="187" t="s">
        <v>165</v>
      </c>
      <c r="U229" s="161">
        <v>0</v>
      </c>
      <c r="V229" s="161">
        <f t="shared" si="69"/>
        <v>0</v>
      </c>
      <c r="W229" s="161"/>
      <c r="X229" s="161" t="s">
        <v>156</v>
      </c>
      <c r="Y229" s="161" t="s">
        <v>166</v>
      </c>
      <c r="Z229" s="150"/>
      <c r="AA229" s="150"/>
      <c r="AB229" s="150"/>
      <c r="AC229" s="150"/>
      <c r="AD229" s="150"/>
      <c r="AE229" s="150"/>
      <c r="AF229" s="150"/>
      <c r="AG229" s="150" t="s">
        <v>158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81">
        <v>181</v>
      </c>
      <c r="B230" s="182" t="s">
        <v>571</v>
      </c>
      <c r="C230" s="191" t="s">
        <v>566</v>
      </c>
      <c r="D230" s="183" t="s">
        <v>186</v>
      </c>
      <c r="E230" s="184">
        <v>7.2</v>
      </c>
      <c r="F230" s="185"/>
      <c r="G230" s="186">
        <f t="shared" si="63"/>
        <v>0</v>
      </c>
      <c r="H230" s="185"/>
      <c r="I230" s="186">
        <f t="shared" si="64"/>
        <v>0</v>
      </c>
      <c r="J230" s="185"/>
      <c r="K230" s="186">
        <f t="shared" si="65"/>
        <v>0</v>
      </c>
      <c r="L230" s="186">
        <v>21</v>
      </c>
      <c r="M230" s="186">
        <f t="shared" si="66"/>
        <v>0</v>
      </c>
      <c r="N230" s="184">
        <v>0</v>
      </c>
      <c r="O230" s="184">
        <f t="shared" si="67"/>
        <v>0</v>
      </c>
      <c r="P230" s="184">
        <v>0</v>
      </c>
      <c r="Q230" s="184">
        <f t="shared" si="68"/>
        <v>0</v>
      </c>
      <c r="R230" s="186"/>
      <c r="S230" s="186" t="s">
        <v>164</v>
      </c>
      <c r="T230" s="187" t="s">
        <v>165</v>
      </c>
      <c r="U230" s="161">
        <v>0</v>
      </c>
      <c r="V230" s="161">
        <f t="shared" si="69"/>
        <v>0</v>
      </c>
      <c r="W230" s="161"/>
      <c r="X230" s="161" t="s">
        <v>156</v>
      </c>
      <c r="Y230" s="161" t="s">
        <v>166</v>
      </c>
      <c r="Z230" s="150"/>
      <c r="AA230" s="150"/>
      <c r="AB230" s="150"/>
      <c r="AC230" s="150"/>
      <c r="AD230" s="150"/>
      <c r="AE230" s="150"/>
      <c r="AF230" s="150"/>
      <c r="AG230" s="150" t="s">
        <v>158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81">
        <v>182</v>
      </c>
      <c r="B231" s="182" t="s">
        <v>572</v>
      </c>
      <c r="C231" s="191" t="s">
        <v>566</v>
      </c>
      <c r="D231" s="183" t="s">
        <v>186</v>
      </c>
      <c r="E231" s="184">
        <v>6.6</v>
      </c>
      <c r="F231" s="185"/>
      <c r="G231" s="186">
        <f t="shared" si="63"/>
        <v>0</v>
      </c>
      <c r="H231" s="185"/>
      <c r="I231" s="186">
        <f t="shared" si="64"/>
        <v>0</v>
      </c>
      <c r="J231" s="185"/>
      <c r="K231" s="186">
        <f t="shared" si="65"/>
        <v>0</v>
      </c>
      <c r="L231" s="186">
        <v>21</v>
      </c>
      <c r="M231" s="186">
        <f t="shared" si="66"/>
        <v>0</v>
      </c>
      <c r="N231" s="184">
        <v>0</v>
      </c>
      <c r="O231" s="184">
        <f t="shared" si="67"/>
        <v>0</v>
      </c>
      <c r="P231" s="184">
        <v>0</v>
      </c>
      <c r="Q231" s="184">
        <f t="shared" si="68"/>
        <v>0</v>
      </c>
      <c r="R231" s="186"/>
      <c r="S231" s="186" t="s">
        <v>164</v>
      </c>
      <c r="T231" s="187" t="s">
        <v>165</v>
      </c>
      <c r="U231" s="161">
        <v>0</v>
      </c>
      <c r="V231" s="161">
        <f t="shared" si="69"/>
        <v>0</v>
      </c>
      <c r="W231" s="161"/>
      <c r="X231" s="161" t="s">
        <v>156</v>
      </c>
      <c r="Y231" s="161" t="s">
        <v>166</v>
      </c>
      <c r="Z231" s="150"/>
      <c r="AA231" s="150"/>
      <c r="AB231" s="150"/>
      <c r="AC231" s="150"/>
      <c r="AD231" s="150"/>
      <c r="AE231" s="150"/>
      <c r="AF231" s="150"/>
      <c r="AG231" s="150" t="s">
        <v>158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81">
        <v>183</v>
      </c>
      <c r="B232" s="182" t="s">
        <v>573</v>
      </c>
      <c r="C232" s="191" t="s">
        <v>574</v>
      </c>
      <c r="D232" s="183" t="s">
        <v>186</v>
      </c>
      <c r="E232" s="184">
        <v>96</v>
      </c>
      <c r="F232" s="185"/>
      <c r="G232" s="186">
        <f t="shared" si="63"/>
        <v>0</v>
      </c>
      <c r="H232" s="185"/>
      <c r="I232" s="186">
        <f t="shared" si="64"/>
        <v>0</v>
      </c>
      <c r="J232" s="185"/>
      <c r="K232" s="186">
        <f t="shared" si="65"/>
        <v>0</v>
      </c>
      <c r="L232" s="186">
        <v>21</v>
      </c>
      <c r="M232" s="186">
        <f t="shared" si="66"/>
        <v>0</v>
      </c>
      <c r="N232" s="184">
        <v>0</v>
      </c>
      <c r="O232" s="184">
        <f t="shared" si="67"/>
        <v>0</v>
      </c>
      <c r="P232" s="184">
        <v>0</v>
      </c>
      <c r="Q232" s="184">
        <f t="shared" si="68"/>
        <v>0</v>
      </c>
      <c r="R232" s="186"/>
      <c r="S232" s="186" t="s">
        <v>164</v>
      </c>
      <c r="T232" s="187" t="s">
        <v>165</v>
      </c>
      <c r="U232" s="161">
        <v>0</v>
      </c>
      <c r="V232" s="161">
        <f t="shared" si="69"/>
        <v>0</v>
      </c>
      <c r="W232" s="161"/>
      <c r="X232" s="161" t="s">
        <v>156</v>
      </c>
      <c r="Y232" s="161" t="s">
        <v>166</v>
      </c>
      <c r="Z232" s="150"/>
      <c r="AA232" s="150"/>
      <c r="AB232" s="150"/>
      <c r="AC232" s="150"/>
      <c r="AD232" s="150"/>
      <c r="AE232" s="150"/>
      <c r="AF232" s="150"/>
      <c r="AG232" s="150" t="s">
        <v>158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81">
        <v>184</v>
      </c>
      <c r="B233" s="182" t="s">
        <v>575</v>
      </c>
      <c r="C233" s="191" t="s">
        <v>576</v>
      </c>
      <c r="D233" s="183" t="s">
        <v>234</v>
      </c>
      <c r="E233" s="184">
        <v>3</v>
      </c>
      <c r="F233" s="185"/>
      <c r="G233" s="186">
        <f t="shared" si="63"/>
        <v>0</v>
      </c>
      <c r="H233" s="185"/>
      <c r="I233" s="186">
        <f t="shared" si="64"/>
        <v>0</v>
      </c>
      <c r="J233" s="185"/>
      <c r="K233" s="186">
        <f t="shared" si="65"/>
        <v>0</v>
      </c>
      <c r="L233" s="186">
        <v>21</v>
      </c>
      <c r="M233" s="186">
        <f t="shared" si="66"/>
        <v>0</v>
      </c>
      <c r="N233" s="184">
        <v>0</v>
      </c>
      <c r="O233" s="184">
        <f t="shared" si="67"/>
        <v>0</v>
      </c>
      <c r="P233" s="184">
        <v>0</v>
      </c>
      <c r="Q233" s="184">
        <f t="shared" si="68"/>
        <v>0</v>
      </c>
      <c r="R233" s="186"/>
      <c r="S233" s="186" t="s">
        <v>164</v>
      </c>
      <c r="T233" s="187" t="s">
        <v>165</v>
      </c>
      <c r="U233" s="161">
        <v>0</v>
      </c>
      <c r="V233" s="161">
        <f t="shared" si="69"/>
        <v>0</v>
      </c>
      <c r="W233" s="161"/>
      <c r="X233" s="161" t="s">
        <v>156</v>
      </c>
      <c r="Y233" s="161" t="s">
        <v>166</v>
      </c>
      <c r="Z233" s="150"/>
      <c r="AA233" s="150"/>
      <c r="AB233" s="150"/>
      <c r="AC233" s="150"/>
      <c r="AD233" s="150"/>
      <c r="AE233" s="150"/>
      <c r="AF233" s="150"/>
      <c r="AG233" s="150" t="s">
        <v>158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81">
        <v>185</v>
      </c>
      <c r="B234" s="182" t="s">
        <v>577</v>
      </c>
      <c r="C234" s="191" t="s">
        <v>578</v>
      </c>
      <c r="D234" s="183" t="s">
        <v>292</v>
      </c>
      <c r="E234" s="184">
        <v>3</v>
      </c>
      <c r="F234" s="185"/>
      <c r="G234" s="186">
        <f t="shared" si="63"/>
        <v>0</v>
      </c>
      <c r="H234" s="185"/>
      <c r="I234" s="186">
        <f t="shared" si="64"/>
        <v>0</v>
      </c>
      <c r="J234" s="185"/>
      <c r="K234" s="186">
        <f t="shared" si="65"/>
        <v>0</v>
      </c>
      <c r="L234" s="186">
        <v>21</v>
      </c>
      <c r="M234" s="186">
        <f t="shared" si="66"/>
        <v>0</v>
      </c>
      <c r="N234" s="184">
        <v>0</v>
      </c>
      <c r="O234" s="184">
        <f t="shared" si="67"/>
        <v>0</v>
      </c>
      <c r="P234" s="184">
        <v>0</v>
      </c>
      <c r="Q234" s="184">
        <f t="shared" si="68"/>
        <v>0</v>
      </c>
      <c r="R234" s="186"/>
      <c r="S234" s="186" t="s">
        <v>164</v>
      </c>
      <c r="T234" s="187" t="s">
        <v>165</v>
      </c>
      <c r="U234" s="161">
        <v>0</v>
      </c>
      <c r="V234" s="161">
        <f t="shared" si="69"/>
        <v>0</v>
      </c>
      <c r="W234" s="161"/>
      <c r="X234" s="161" t="s">
        <v>156</v>
      </c>
      <c r="Y234" s="161" t="s">
        <v>166</v>
      </c>
      <c r="Z234" s="150"/>
      <c r="AA234" s="150"/>
      <c r="AB234" s="150"/>
      <c r="AC234" s="150"/>
      <c r="AD234" s="150"/>
      <c r="AE234" s="150"/>
      <c r="AF234" s="150"/>
      <c r="AG234" s="150" t="s">
        <v>158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81">
        <v>186</v>
      </c>
      <c r="B235" s="182" t="s">
        <v>579</v>
      </c>
      <c r="C235" s="191" t="s">
        <v>580</v>
      </c>
      <c r="D235" s="183" t="s">
        <v>234</v>
      </c>
      <c r="E235" s="184">
        <v>1</v>
      </c>
      <c r="F235" s="185"/>
      <c r="G235" s="186">
        <f t="shared" si="63"/>
        <v>0</v>
      </c>
      <c r="H235" s="185"/>
      <c r="I235" s="186">
        <f t="shared" si="64"/>
        <v>0</v>
      </c>
      <c r="J235" s="185"/>
      <c r="K235" s="186">
        <f t="shared" si="65"/>
        <v>0</v>
      </c>
      <c r="L235" s="186">
        <v>21</v>
      </c>
      <c r="M235" s="186">
        <f t="shared" si="66"/>
        <v>0</v>
      </c>
      <c r="N235" s="184">
        <v>0</v>
      </c>
      <c r="O235" s="184">
        <f t="shared" si="67"/>
        <v>0</v>
      </c>
      <c r="P235" s="184">
        <v>0</v>
      </c>
      <c r="Q235" s="184">
        <f t="shared" si="68"/>
        <v>0</v>
      </c>
      <c r="R235" s="186"/>
      <c r="S235" s="186" t="s">
        <v>164</v>
      </c>
      <c r="T235" s="187" t="s">
        <v>165</v>
      </c>
      <c r="U235" s="161">
        <v>0</v>
      </c>
      <c r="V235" s="161">
        <f t="shared" si="69"/>
        <v>0</v>
      </c>
      <c r="W235" s="161"/>
      <c r="X235" s="161" t="s">
        <v>156</v>
      </c>
      <c r="Y235" s="161" t="s">
        <v>166</v>
      </c>
      <c r="Z235" s="150"/>
      <c r="AA235" s="150"/>
      <c r="AB235" s="150"/>
      <c r="AC235" s="150"/>
      <c r="AD235" s="150"/>
      <c r="AE235" s="150"/>
      <c r="AF235" s="150"/>
      <c r="AG235" s="150" t="s">
        <v>158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81">
        <v>187</v>
      </c>
      <c r="B236" s="182" t="s">
        <v>581</v>
      </c>
      <c r="C236" s="191" t="s">
        <v>582</v>
      </c>
      <c r="D236" s="183" t="s">
        <v>292</v>
      </c>
      <c r="E236" s="184">
        <v>6</v>
      </c>
      <c r="F236" s="185"/>
      <c r="G236" s="186">
        <f t="shared" si="63"/>
        <v>0</v>
      </c>
      <c r="H236" s="185"/>
      <c r="I236" s="186">
        <f t="shared" si="64"/>
        <v>0</v>
      </c>
      <c r="J236" s="185"/>
      <c r="K236" s="186">
        <f t="shared" si="65"/>
        <v>0</v>
      </c>
      <c r="L236" s="186">
        <v>21</v>
      </c>
      <c r="M236" s="186">
        <f t="shared" si="66"/>
        <v>0</v>
      </c>
      <c r="N236" s="184">
        <v>0</v>
      </c>
      <c r="O236" s="184">
        <f t="shared" si="67"/>
        <v>0</v>
      </c>
      <c r="P236" s="184">
        <v>0</v>
      </c>
      <c r="Q236" s="184">
        <f t="shared" si="68"/>
        <v>0</v>
      </c>
      <c r="R236" s="186"/>
      <c r="S236" s="186" t="s">
        <v>164</v>
      </c>
      <c r="T236" s="187" t="s">
        <v>165</v>
      </c>
      <c r="U236" s="161">
        <v>0</v>
      </c>
      <c r="V236" s="161">
        <f t="shared" si="69"/>
        <v>0</v>
      </c>
      <c r="W236" s="161"/>
      <c r="X236" s="161" t="s">
        <v>156</v>
      </c>
      <c r="Y236" s="161" t="s">
        <v>166</v>
      </c>
      <c r="Z236" s="150"/>
      <c r="AA236" s="150"/>
      <c r="AB236" s="150"/>
      <c r="AC236" s="150"/>
      <c r="AD236" s="150"/>
      <c r="AE236" s="150"/>
      <c r="AF236" s="150"/>
      <c r="AG236" s="150" t="s">
        <v>158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81">
        <v>188</v>
      </c>
      <c r="B237" s="182" t="s">
        <v>583</v>
      </c>
      <c r="C237" s="191" t="s">
        <v>584</v>
      </c>
      <c r="D237" s="183" t="s">
        <v>163</v>
      </c>
      <c r="E237" s="184">
        <v>6</v>
      </c>
      <c r="F237" s="185"/>
      <c r="G237" s="186">
        <f t="shared" si="63"/>
        <v>0</v>
      </c>
      <c r="H237" s="185"/>
      <c r="I237" s="186">
        <f t="shared" si="64"/>
        <v>0</v>
      </c>
      <c r="J237" s="185"/>
      <c r="K237" s="186">
        <f t="shared" si="65"/>
        <v>0</v>
      </c>
      <c r="L237" s="186">
        <v>21</v>
      </c>
      <c r="M237" s="186">
        <f t="shared" si="66"/>
        <v>0</v>
      </c>
      <c r="N237" s="184">
        <v>0</v>
      </c>
      <c r="O237" s="184">
        <f t="shared" si="67"/>
        <v>0</v>
      </c>
      <c r="P237" s="184">
        <v>0</v>
      </c>
      <c r="Q237" s="184">
        <f t="shared" si="68"/>
        <v>0</v>
      </c>
      <c r="R237" s="186"/>
      <c r="S237" s="186" t="s">
        <v>164</v>
      </c>
      <c r="T237" s="187" t="s">
        <v>165</v>
      </c>
      <c r="U237" s="161">
        <v>0</v>
      </c>
      <c r="V237" s="161">
        <f t="shared" si="69"/>
        <v>0</v>
      </c>
      <c r="W237" s="161"/>
      <c r="X237" s="161" t="s">
        <v>156</v>
      </c>
      <c r="Y237" s="161" t="s">
        <v>166</v>
      </c>
      <c r="Z237" s="150"/>
      <c r="AA237" s="150"/>
      <c r="AB237" s="150"/>
      <c r="AC237" s="150"/>
      <c r="AD237" s="150"/>
      <c r="AE237" s="150"/>
      <c r="AF237" s="150"/>
      <c r="AG237" s="150" t="s">
        <v>158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81">
        <v>189</v>
      </c>
      <c r="B238" s="182" t="s">
        <v>585</v>
      </c>
      <c r="C238" s="191" t="s">
        <v>586</v>
      </c>
      <c r="D238" s="183" t="s">
        <v>186</v>
      </c>
      <c r="E238" s="184">
        <v>16</v>
      </c>
      <c r="F238" s="185"/>
      <c r="G238" s="186">
        <f t="shared" si="63"/>
        <v>0</v>
      </c>
      <c r="H238" s="185"/>
      <c r="I238" s="186">
        <f t="shared" si="64"/>
        <v>0</v>
      </c>
      <c r="J238" s="185"/>
      <c r="K238" s="186">
        <f t="shared" si="65"/>
        <v>0</v>
      </c>
      <c r="L238" s="186">
        <v>21</v>
      </c>
      <c r="M238" s="186">
        <f t="shared" si="66"/>
        <v>0</v>
      </c>
      <c r="N238" s="184">
        <v>4.0299999999999997E-3</v>
      </c>
      <c r="O238" s="184">
        <f t="shared" si="67"/>
        <v>0.06</v>
      </c>
      <c r="P238" s="184">
        <v>0</v>
      </c>
      <c r="Q238" s="184">
        <f t="shared" si="68"/>
        <v>0</v>
      </c>
      <c r="R238" s="186"/>
      <c r="S238" s="186" t="s">
        <v>164</v>
      </c>
      <c r="T238" s="187" t="s">
        <v>155</v>
      </c>
      <c r="U238" s="161">
        <v>0.6</v>
      </c>
      <c r="V238" s="161">
        <f t="shared" si="69"/>
        <v>9.6</v>
      </c>
      <c r="W238" s="161"/>
      <c r="X238" s="161" t="s">
        <v>156</v>
      </c>
      <c r="Y238" s="161" t="s">
        <v>166</v>
      </c>
      <c r="Z238" s="150"/>
      <c r="AA238" s="150"/>
      <c r="AB238" s="150"/>
      <c r="AC238" s="150"/>
      <c r="AD238" s="150"/>
      <c r="AE238" s="150"/>
      <c r="AF238" s="150"/>
      <c r="AG238" s="150" t="s">
        <v>158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81">
        <v>190</v>
      </c>
      <c r="B239" s="182" t="s">
        <v>587</v>
      </c>
      <c r="C239" s="191" t="s">
        <v>588</v>
      </c>
      <c r="D239" s="183" t="s">
        <v>163</v>
      </c>
      <c r="E239" s="184">
        <v>10</v>
      </c>
      <c r="F239" s="185"/>
      <c r="G239" s="186">
        <f t="shared" si="63"/>
        <v>0</v>
      </c>
      <c r="H239" s="185"/>
      <c r="I239" s="186">
        <f t="shared" si="64"/>
        <v>0</v>
      </c>
      <c r="J239" s="185"/>
      <c r="K239" s="186">
        <f t="shared" si="65"/>
        <v>0</v>
      </c>
      <c r="L239" s="186">
        <v>21</v>
      </c>
      <c r="M239" s="186">
        <f t="shared" si="66"/>
        <v>0</v>
      </c>
      <c r="N239" s="184">
        <v>0</v>
      </c>
      <c r="O239" s="184">
        <f t="shared" si="67"/>
        <v>0</v>
      </c>
      <c r="P239" s="184">
        <v>0</v>
      </c>
      <c r="Q239" s="184">
        <f t="shared" si="68"/>
        <v>0</v>
      </c>
      <c r="R239" s="186"/>
      <c r="S239" s="186" t="s">
        <v>164</v>
      </c>
      <c r="T239" s="187" t="s">
        <v>165</v>
      </c>
      <c r="U239" s="161">
        <v>0</v>
      </c>
      <c r="V239" s="161">
        <f t="shared" si="69"/>
        <v>0</v>
      </c>
      <c r="W239" s="161"/>
      <c r="X239" s="161" t="s">
        <v>156</v>
      </c>
      <c r="Y239" s="161" t="s">
        <v>166</v>
      </c>
      <c r="Z239" s="150"/>
      <c r="AA239" s="150"/>
      <c r="AB239" s="150"/>
      <c r="AC239" s="150"/>
      <c r="AD239" s="150"/>
      <c r="AE239" s="150"/>
      <c r="AF239" s="150"/>
      <c r="AG239" s="150" t="s">
        <v>158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81">
        <v>191</v>
      </c>
      <c r="B240" s="182" t="s">
        <v>589</v>
      </c>
      <c r="C240" s="191" t="s">
        <v>590</v>
      </c>
      <c r="D240" s="183" t="s">
        <v>163</v>
      </c>
      <c r="E240" s="184">
        <v>6</v>
      </c>
      <c r="F240" s="185"/>
      <c r="G240" s="186">
        <f t="shared" si="63"/>
        <v>0</v>
      </c>
      <c r="H240" s="185"/>
      <c r="I240" s="186">
        <f t="shared" si="64"/>
        <v>0</v>
      </c>
      <c r="J240" s="185"/>
      <c r="K240" s="186">
        <f t="shared" si="65"/>
        <v>0</v>
      </c>
      <c r="L240" s="186">
        <v>21</v>
      </c>
      <c r="M240" s="186">
        <f t="shared" si="66"/>
        <v>0</v>
      </c>
      <c r="N240" s="184">
        <v>0</v>
      </c>
      <c r="O240" s="184">
        <f t="shared" si="67"/>
        <v>0</v>
      </c>
      <c r="P240" s="184">
        <v>0</v>
      </c>
      <c r="Q240" s="184">
        <f t="shared" si="68"/>
        <v>0</v>
      </c>
      <c r="R240" s="186"/>
      <c r="S240" s="186" t="s">
        <v>164</v>
      </c>
      <c r="T240" s="187" t="s">
        <v>165</v>
      </c>
      <c r="U240" s="161">
        <v>0</v>
      </c>
      <c r="V240" s="161">
        <f t="shared" si="69"/>
        <v>0</v>
      </c>
      <c r="W240" s="161"/>
      <c r="X240" s="161" t="s">
        <v>278</v>
      </c>
      <c r="Y240" s="161" t="s">
        <v>166</v>
      </c>
      <c r="Z240" s="150"/>
      <c r="AA240" s="150"/>
      <c r="AB240" s="150"/>
      <c r="AC240" s="150"/>
      <c r="AD240" s="150"/>
      <c r="AE240" s="150"/>
      <c r="AF240" s="150"/>
      <c r="AG240" s="150" t="s">
        <v>279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ht="22.5" outlineLevel="1" x14ac:dyDescent="0.2">
      <c r="A241" s="174">
        <v>192</v>
      </c>
      <c r="B241" s="175" t="s">
        <v>591</v>
      </c>
      <c r="C241" s="192" t="s">
        <v>592</v>
      </c>
      <c r="D241" s="176" t="s">
        <v>292</v>
      </c>
      <c r="E241" s="177">
        <v>1</v>
      </c>
      <c r="F241" s="178"/>
      <c r="G241" s="179">
        <f t="shared" si="63"/>
        <v>0</v>
      </c>
      <c r="H241" s="178"/>
      <c r="I241" s="179">
        <f t="shared" si="64"/>
        <v>0</v>
      </c>
      <c r="J241" s="178"/>
      <c r="K241" s="179">
        <f t="shared" si="65"/>
        <v>0</v>
      </c>
      <c r="L241" s="179">
        <v>21</v>
      </c>
      <c r="M241" s="179">
        <f t="shared" si="66"/>
        <v>0</v>
      </c>
      <c r="N241" s="177">
        <v>0</v>
      </c>
      <c r="O241" s="177">
        <f t="shared" si="67"/>
        <v>0</v>
      </c>
      <c r="P241" s="177">
        <v>0</v>
      </c>
      <c r="Q241" s="177">
        <f t="shared" si="68"/>
        <v>0</v>
      </c>
      <c r="R241" s="179"/>
      <c r="S241" s="179" t="s">
        <v>164</v>
      </c>
      <c r="T241" s="180" t="s">
        <v>165</v>
      </c>
      <c r="U241" s="161">
        <v>0</v>
      </c>
      <c r="V241" s="161">
        <f t="shared" si="69"/>
        <v>0</v>
      </c>
      <c r="W241" s="161"/>
      <c r="X241" s="161" t="s">
        <v>278</v>
      </c>
      <c r="Y241" s="161" t="s">
        <v>166</v>
      </c>
      <c r="Z241" s="150"/>
      <c r="AA241" s="150"/>
      <c r="AB241" s="150"/>
      <c r="AC241" s="150"/>
      <c r="AD241" s="150"/>
      <c r="AE241" s="150"/>
      <c r="AF241" s="150"/>
      <c r="AG241" s="150" t="s">
        <v>279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>
        <v>193</v>
      </c>
      <c r="B242" s="158" t="s">
        <v>563</v>
      </c>
      <c r="C242" s="193" t="s">
        <v>564</v>
      </c>
      <c r="D242" s="159" t="s">
        <v>0</v>
      </c>
      <c r="E242" s="189"/>
      <c r="F242" s="162"/>
      <c r="G242" s="161">
        <f t="shared" si="63"/>
        <v>0</v>
      </c>
      <c r="H242" s="162"/>
      <c r="I242" s="161">
        <f t="shared" si="64"/>
        <v>0</v>
      </c>
      <c r="J242" s="162"/>
      <c r="K242" s="161">
        <f t="shared" si="65"/>
        <v>0</v>
      </c>
      <c r="L242" s="161">
        <v>21</v>
      </c>
      <c r="M242" s="161">
        <f t="shared" si="66"/>
        <v>0</v>
      </c>
      <c r="N242" s="160">
        <v>0</v>
      </c>
      <c r="O242" s="160">
        <f t="shared" si="67"/>
        <v>0</v>
      </c>
      <c r="P242" s="160">
        <v>0</v>
      </c>
      <c r="Q242" s="160">
        <f t="shared" si="68"/>
        <v>0</v>
      </c>
      <c r="R242" s="161" t="s">
        <v>200</v>
      </c>
      <c r="S242" s="161" t="s">
        <v>154</v>
      </c>
      <c r="T242" s="161" t="s">
        <v>155</v>
      </c>
      <c r="U242" s="161">
        <v>0</v>
      </c>
      <c r="V242" s="161">
        <f t="shared" si="69"/>
        <v>0</v>
      </c>
      <c r="W242" s="161"/>
      <c r="X242" s="161" t="s">
        <v>175</v>
      </c>
      <c r="Y242" s="161" t="s">
        <v>166</v>
      </c>
      <c r="Z242" s="150"/>
      <c r="AA242" s="150"/>
      <c r="AB242" s="150"/>
      <c r="AC242" s="150"/>
      <c r="AD242" s="150"/>
      <c r="AE242" s="150"/>
      <c r="AF242" s="150"/>
      <c r="AG242" s="150" t="s">
        <v>176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2" x14ac:dyDescent="0.2">
      <c r="A243" s="157"/>
      <c r="B243" s="158"/>
      <c r="C243" s="259" t="s">
        <v>487</v>
      </c>
      <c r="D243" s="260"/>
      <c r="E243" s="260"/>
      <c r="F243" s="260"/>
      <c r="G243" s="260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0"/>
      <c r="AA243" s="150"/>
      <c r="AB243" s="150"/>
      <c r="AC243" s="150"/>
      <c r="AD243" s="150"/>
      <c r="AE243" s="150"/>
      <c r="AF243" s="150"/>
      <c r="AG243" s="150" t="s">
        <v>178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x14ac:dyDescent="0.2">
      <c r="A244" s="167" t="s">
        <v>148</v>
      </c>
      <c r="B244" s="168" t="s">
        <v>107</v>
      </c>
      <c r="C244" s="190" t="s">
        <v>108</v>
      </c>
      <c r="D244" s="169"/>
      <c r="E244" s="170"/>
      <c r="F244" s="171"/>
      <c r="G244" s="171">
        <f>SUMIF(AG245:AG293,"&lt;&gt;NOR",G245:G293)</f>
        <v>0</v>
      </c>
      <c r="H244" s="171"/>
      <c r="I244" s="171">
        <f>SUM(I245:I293)</f>
        <v>0</v>
      </c>
      <c r="J244" s="171"/>
      <c r="K244" s="171">
        <f>SUM(K245:K293)</f>
        <v>0</v>
      </c>
      <c r="L244" s="171"/>
      <c r="M244" s="171">
        <f>SUM(M245:M293)</f>
        <v>0</v>
      </c>
      <c r="N244" s="170"/>
      <c r="O244" s="170">
        <f>SUM(O245:O293)</f>
        <v>0.8600000000000001</v>
      </c>
      <c r="P244" s="170"/>
      <c r="Q244" s="170">
        <f>SUM(Q245:Q293)</f>
        <v>0</v>
      </c>
      <c r="R244" s="171"/>
      <c r="S244" s="171"/>
      <c r="T244" s="172"/>
      <c r="U244" s="166"/>
      <c r="V244" s="166">
        <f>SUM(V245:V293)</f>
        <v>71.33</v>
      </c>
      <c r="W244" s="166"/>
      <c r="X244" s="166"/>
      <c r="Y244" s="166"/>
      <c r="AG244" t="s">
        <v>149</v>
      </c>
    </row>
    <row r="245" spans="1:60" outlineLevel="1" x14ac:dyDescent="0.2">
      <c r="A245" s="181">
        <v>194</v>
      </c>
      <c r="B245" s="182" t="s">
        <v>593</v>
      </c>
      <c r="C245" s="191" t="s">
        <v>594</v>
      </c>
      <c r="D245" s="183" t="s">
        <v>406</v>
      </c>
      <c r="E245" s="184">
        <v>48</v>
      </c>
      <c r="F245" s="185"/>
      <c r="G245" s="186">
        <f t="shared" ref="G245:G263" si="70">ROUND(E245*F245,2)</f>
        <v>0</v>
      </c>
      <c r="H245" s="185"/>
      <c r="I245" s="186">
        <f t="shared" ref="I245:I263" si="71">ROUND(E245*H245,2)</f>
        <v>0</v>
      </c>
      <c r="J245" s="185"/>
      <c r="K245" s="186">
        <f t="shared" ref="K245:K263" si="72">ROUND(E245*J245,2)</f>
        <v>0</v>
      </c>
      <c r="L245" s="186">
        <v>21</v>
      </c>
      <c r="M245" s="186">
        <f t="shared" ref="M245:M263" si="73">G245*(1+L245/100)</f>
        <v>0</v>
      </c>
      <c r="N245" s="184">
        <v>1.1299999999999999E-3</v>
      </c>
      <c r="O245" s="184">
        <f t="shared" ref="O245:O263" si="74">ROUND(E245*N245,2)</f>
        <v>0.05</v>
      </c>
      <c r="P245" s="184">
        <v>0</v>
      </c>
      <c r="Q245" s="184">
        <f t="shared" ref="Q245:Q263" si="75">ROUND(E245*P245,2)</f>
        <v>0</v>
      </c>
      <c r="R245" s="186" t="s">
        <v>200</v>
      </c>
      <c r="S245" s="186" t="s">
        <v>154</v>
      </c>
      <c r="T245" s="187" t="s">
        <v>155</v>
      </c>
      <c r="U245" s="161">
        <v>0.114</v>
      </c>
      <c r="V245" s="161">
        <f t="shared" ref="V245:V263" si="76">ROUND(E245*U245,2)</f>
        <v>5.47</v>
      </c>
      <c r="W245" s="161"/>
      <c r="X245" s="161" t="s">
        <v>156</v>
      </c>
      <c r="Y245" s="161" t="s">
        <v>166</v>
      </c>
      <c r="Z245" s="150"/>
      <c r="AA245" s="150"/>
      <c r="AB245" s="150"/>
      <c r="AC245" s="150"/>
      <c r="AD245" s="150"/>
      <c r="AE245" s="150"/>
      <c r="AF245" s="150"/>
      <c r="AG245" s="150" t="s">
        <v>158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81">
        <v>195</v>
      </c>
      <c r="B246" s="182" t="s">
        <v>595</v>
      </c>
      <c r="C246" s="191" t="s">
        <v>596</v>
      </c>
      <c r="D246" s="183" t="s">
        <v>292</v>
      </c>
      <c r="E246" s="184">
        <v>1</v>
      </c>
      <c r="F246" s="185"/>
      <c r="G246" s="186">
        <f t="shared" si="70"/>
        <v>0</v>
      </c>
      <c r="H246" s="185"/>
      <c r="I246" s="186">
        <f t="shared" si="71"/>
        <v>0</v>
      </c>
      <c r="J246" s="185"/>
      <c r="K246" s="186">
        <f t="shared" si="72"/>
        <v>0</v>
      </c>
      <c r="L246" s="186">
        <v>21</v>
      </c>
      <c r="M246" s="186">
        <f t="shared" si="73"/>
        <v>0</v>
      </c>
      <c r="N246" s="184">
        <v>4.727E-2</v>
      </c>
      <c r="O246" s="184">
        <f t="shared" si="74"/>
        <v>0.05</v>
      </c>
      <c r="P246" s="184">
        <v>0</v>
      </c>
      <c r="Q246" s="184">
        <f t="shared" si="75"/>
        <v>0</v>
      </c>
      <c r="R246" s="186" t="s">
        <v>200</v>
      </c>
      <c r="S246" s="186" t="s">
        <v>154</v>
      </c>
      <c r="T246" s="187" t="s">
        <v>194</v>
      </c>
      <c r="U246" s="161">
        <v>2.3199999999999998</v>
      </c>
      <c r="V246" s="161">
        <f t="shared" si="76"/>
        <v>2.3199999999999998</v>
      </c>
      <c r="W246" s="161"/>
      <c r="X246" s="161" t="s">
        <v>156</v>
      </c>
      <c r="Y246" s="161" t="s">
        <v>166</v>
      </c>
      <c r="Z246" s="150"/>
      <c r="AA246" s="150"/>
      <c r="AB246" s="150"/>
      <c r="AC246" s="150"/>
      <c r="AD246" s="150"/>
      <c r="AE246" s="150"/>
      <c r="AF246" s="150"/>
      <c r="AG246" s="150" t="s">
        <v>158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81">
        <v>196</v>
      </c>
      <c r="B247" s="182" t="s">
        <v>597</v>
      </c>
      <c r="C247" s="191" t="s">
        <v>598</v>
      </c>
      <c r="D247" s="183" t="s">
        <v>292</v>
      </c>
      <c r="E247" s="184">
        <v>1</v>
      </c>
      <c r="F247" s="185"/>
      <c r="G247" s="186">
        <f t="shared" si="70"/>
        <v>0</v>
      </c>
      <c r="H247" s="185"/>
      <c r="I247" s="186">
        <f t="shared" si="71"/>
        <v>0</v>
      </c>
      <c r="J247" s="185"/>
      <c r="K247" s="186">
        <f t="shared" si="72"/>
        <v>0</v>
      </c>
      <c r="L247" s="186">
        <v>21</v>
      </c>
      <c r="M247" s="186">
        <f t="shared" si="73"/>
        <v>0</v>
      </c>
      <c r="N247" s="184">
        <v>4.7600000000000003E-3</v>
      </c>
      <c r="O247" s="184">
        <f t="shared" si="74"/>
        <v>0</v>
      </c>
      <c r="P247" s="184">
        <v>0</v>
      </c>
      <c r="Q247" s="184">
        <f t="shared" si="75"/>
        <v>0</v>
      </c>
      <c r="R247" s="186" t="s">
        <v>200</v>
      </c>
      <c r="S247" s="186" t="s">
        <v>154</v>
      </c>
      <c r="T247" s="187" t="s">
        <v>194</v>
      </c>
      <c r="U247" s="161">
        <v>0.83099999999999996</v>
      </c>
      <c r="V247" s="161">
        <f t="shared" si="76"/>
        <v>0.83</v>
      </c>
      <c r="W247" s="161"/>
      <c r="X247" s="161" t="s">
        <v>156</v>
      </c>
      <c r="Y247" s="161" t="s">
        <v>166</v>
      </c>
      <c r="Z247" s="150"/>
      <c r="AA247" s="150"/>
      <c r="AB247" s="150"/>
      <c r="AC247" s="150"/>
      <c r="AD247" s="150"/>
      <c r="AE247" s="150"/>
      <c r="AF247" s="150"/>
      <c r="AG247" s="150" t="s">
        <v>158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81">
        <v>197</v>
      </c>
      <c r="B248" s="182" t="s">
        <v>599</v>
      </c>
      <c r="C248" s="191" t="s">
        <v>600</v>
      </c>
      <c r="D248" s="183" t="s">
        <v>406</v>
      </c>
      <c r="E248" s="184">
        <v>4</v>
      </c>
      <c r="F248" s="185"/>
      <c r="G248" s="186">
        <f t="shared" si="70"/>
        <v>0</v>
      </c>
      <c r="H248" s="185"/>
      <c r="I248" s="186">
        <f t="shared" si="71"/>
        <v>0</v>
      </c>
      <c r="J248" s="185"/>
      <c r="K248" s="186">
        <f t="shared" si="72"/>
        <v>0</v>
      </c>
      <c r="L248" s="186">
        <v>21</v>
      </c>
      <c r="M248" s="186">
        <f t="shared" si="73"/>
        <v>0</v>
      </c>
      <c r="N248" s="184">
        <v>0</v>
      </c>
      <c r="O248" s="184">
        <f t="shared" si="74"/>
        <v>0</v>
      </c>
      <c r="P248" s="184">
        <v>0</v>
      </c>
      <c r="Q248" s="184">
        <f t="shared" si="75"/>
        <v>0</v>
      </c>
      <c r="R248" s="186" t="s">
        <v>200</v>
      </c>
      <c r="S248" s="186" t="s">
        <v>154</v>
      </c>
      <c r="T248" s="187" t="s">
        <v>155</v>
      </c>
      <c r="U248" s="161">
        <v>0.28100000000000003</v>
      </c>
      <c r="V248" s="161">
        <f t="shared" si="76"/>
        <v>1.1200000000000001</v>
      </c>
      <c r="W248" s="161"/>
      <c r="X248" s="161" t="s">
        <v>156</v>
      </c>
      <c r="Y248" s="161" t="s">
        <v>166</v>
      </c>
      <c r="Z248" s="150"/>
      <c r="AA248" s="150"/>
      <c r="AB248" s="150"/>
      <c r="AC248" s="150"/>
      <c r="AD248" s="150"/>
      <c r="AE248" s="150"/>
      <c r="AF248" s="150"/>
      <c r="AG248" s="150" t="s">
        <v>158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81">
        <v>198</v>
      </c>
      <c r="B249" s="182" t="s">
        <v>601</v>
      </c>
      <c r="C249" s="191" t="s">
        <v>602</v>
      </c>
      <c r="D249" s="183" t="s">
        <v>406</v>
      </c>
      <c r="E249" s="184">
        <v>4</v>
      </c>
      <c r="F249" s="185"/>
      <c r="G249" s="186">
        <f t="shared" si="70"/>
        <v>0</v>
      </c>
      <c r="H249" s="185"/>
      <c r="I249" s="186">
        <f t="shared" si="71"/>
        <v>0</v>
      </c>
      <c r="J249" s="185"/>
      <c r="K249" s="186">
        <f t="shared" si="72"/>
        <v>0</v>
      </c>
      <c r="L249" s="186">
        <v>21</v>
      </c>
      <c r="M249" s="186">
        <f t="shared" si="73"/>
        <v>0</v>
      </c>
      <c r="N249" s="184">
        <v>5.9000000000000003E-4</v>
      </c>
      <c r="O249" s="184">
        <f t="shared" si="74"/>
        <v>0</v>
      </c>
      <c r="P249" s="184">
        <v>0</v>
      </c>
      <c r="Q249" s="184">
        <f t="shared" si="75"/>
        <v>0</v>
      </c>
      <c r="R249" s="186" t="s">
        <v>200</v>
      </c>
      <c r="S249" s="186" t="s">
        <v>154</v>
      </c>
      <c r="T249" s="187" t="s">
        <v>155</v>
      </c>
      <c r="U249" s="161">
        <v>0.53</v>
      </c>
      <c r="V249" s="161">
        <f t="shared" si="76"/>
        <v>2.12</v>
      </c>
      <c r="W249" s="161"/>
      <c r="X249" s="161" t="s">
        <v>156</v>
      </c>
      <c r="Y249" s="161" t="s">
        <v>166</v>
      </c>
      <c r="Z249" s="150"/>
      <c r="AA249" s="150"/>
      <c r="AB249" s="150"/>
      <c r="AC249" s="150"/>
      <c r="AD249" s="150"/>
      <c r="AE249" s="150"/>
      <c r="AF249" s="150"/>
      <c r="AG249" s="150" t="s">
        <v>158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81">
        <v>199</v>
      </c>
      <c r="B250" s="182" t="s">
        <v>407</v>
      </c>
      <c r="C250" s="191" t="s">
        <v>408</v>
      </c>
      <c r="D250" s="183" t="s">
        <v>406</v>
      </c>
      <c r="E250" s="184">
        <v>2</v>
      </c>
      <c r="F250" s="185"/>
      <c r="G250" s="186">
        <f t="shared" si="70"/>
        <v>0</v>
      </c>
      <c r="H250" s="185"/>
      <c r="I250" s="186">
        <f t="shared" si="71"/>
        <v>0</v>
      </c>
      <c r="J250" s="185"/>
      <c r="K250" s="186">
        <f t="shared" si="72"/>
        <v>0</v>
      </c>
      <c r="L250" s="186">
        <v>21</v>
      </c>
      <c r="M250" s="186">
        <f t="shared" si="73"/>
        <v>0</v>
      </c>
      <c r="N250" s="184">
        <v>5.9000000000000003E-4</v>
      </c>
      <c r="O250" s="184">
        <f t="shared" si="74"/>
        <v>0</v>
      </c>
      <c r="P250" s="184">
        <v>0</v>
      </c>
      <c r="Q250" s="184">
        <f t="shared" si="75"/>
        <v>0</v>
      </c>
      <c r="R250" s="186" t="s">
        <v>200</v>
      </c>
      <c r="S250" s="186" t="s">
        <v>154</v>
      </c>
      <c r="T250" s="187" t="s">
        <v>155</v>
      </c>
      <c r="U250" s="161">
        <v>0.55100000000000005</v>
      </c>
      <c r="V250" s="161">
        <f t="shared" si="76"/>
        <v>1.1000000000000001</v>
      </c>
      <c r="W250" s="161"/>
      <c r="X250" s="161" t="s">
        <v>156</v>
      </c>
      <c r="Y250" s="161" t="s">
        <v>166</v>
      </c>
      <c r="Z250" s="150"/>
      <c r="AA250" s="150"/>
      <c r="AB250" s="150"/>
      <c r="AC250" s="150"/>
      <c r="AD250" s="150"/>
      <c r="AE250" s="150"/>
      <c r="AF250" s="150"/>
      <c r="AG250" s="150" t="s">
        <v>158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81">
        <v>200</v>
      </c>
      <c r="B251" s="182" t="s">
        <v>603</v>
      </c>
      <c r="C251" s="191" t="s">
        <v>604</v>
      </c>
      <c r="D251" s="183" t="s">
        <v>163</v>
      </c>
      <c r="E251" s="184">
        <v>10</v>
      </c>
      <c r="F251" s="185"/>
      <c r="G251" s="186">
        <f t="shared" si="70"/>
        <v>0</v>
      </c>
      <c r="H251" s="185"/>
      <c r="I251" s="186">
        <f t="shared" si="71"/>
        <v>0</v>
      </c>
      <c r="J251" s="185"/>
      <c r="K251" s="186">
        <f t="shared" si="72"/>
        <v>0</v>
      </c>
      <c r="L251" s="186">
        <v>21</v>
      </c>
      <c r="M251" s="186">
        <f t="shared" si="73"/>
        <v>0</v>
      </c>
      <c r="N251" s="184">
        <v>0</v>
      </c>
      <c r="O251" s="184">
        <f t="shared" si="74"/>
        <v>0</v>
      </c>
      <c r="P251" s="184">
        <v>0</v>
      </c>
      <c r="Q251" s="184">
        <f t="shared" si="75"/>
        <v>0</v>
      </c>
      <c r="R251" s="186"/>
      <c r="S251" s="186" t="s">
        <v>164</v>
      </c>
      <c r="T251" s="187" t="s">
        <v>165</v>
      </c>
      <c r="U251" s="161">
        <v>0.28100000000000003</v>
      </c>
      <c r="V251" s="161">
        <f t="shared" si="76"/>
        <v>2.81</v>
      </c>
      <c r="W251" s="161"/>
      <c r="X251" s="161" t="s">
        <v>156</v>
      </c>
      <c r="Y251" s="161" t="s">
        <v>166</v>
      </c>
      <c r="Z251" s="150"/>
      <c r="AA251" s="150"/>
      <c r="AB251" s="150"/>
      <c r="AC251" s="150"/>
      <c r="AD251" s="150"/>
      <c r="AE251" s="150"/>
      <c r="AF251" s="150"/>
      <c r="AG251" s="150" t="s">
        <v>158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81">
        <v>201</v>
      </c>
      <c r="B252" s="182" t="s">
        <v>605</v>
      </c>
      <c r="C252" s="191" t="s">
        <v>606</v>
      </c>
      <c r="D252" s="183" t="s">
        <v>406</v>
      </c>
      <c r="E252" s="184">
        <v>1</v>
      </c>
      <c r="F252" s="185"/>
      <c r="G252" s="186">
        <f t="shared" si="70"/>
        <v>0</v>
      </c>
      <c r="H252" s="185"/>
      <c r="I252" s="186">
        <f t="shared" si="71"/>
        <v>0</v>
      </c>
      <c r="J252" s="185"/>
      <c r="K252" s="186">
        <f t="shared" si="72"/>
        <v>0</v>
      </c>
      <c r="L252" s="186">
        <v>21</v>
      </c>
      <c r="M252" s="186">
        <f t="shared" si="73"/>
        <v>0</v>
      </c>
      <c r="N252" s="184">
        <v>1.383E-2</v>
      </c>
      <c r="O252" s="184">
        <f t="shared" si="74"/>
        <v>0.01</v>
      </c>
      <c r="P252" s="184">
        <v>0</v>
      </c>
      <c r="Q252" s="184">
        <f t="shared" si="75"/>
        <v>0</v>
      </c>
      <c r="R252" s="186"/>
      <c r="S252" s="186" t="s">
        <v>164</v>
      </c>
      <c r="T252" s="187" t="s">
        <v>165</v>
      </c>
      <c r="U252" s="161">
        <v>19.273</v>
      </c>
      <c r="V252" s="161">
        <f t="shared" si="76"/>
        <v>19.27</v>
      </c>
      <c r="W252" s="161"/>
      <c r="X252" s="161" t="s">
        <v>156</v>
      </c>
      <c r="Y252" s="161" t="s">
        <v>166</v>
      </c>
      <c r="Z252" s="150"/>
      <c r="AA252" s="150"/>
      <c r="AB252" s="150"/>
      <c r="AC252" s="150"/>
      <c r="AD252" s="150"/>
      <c r="AE252" s="150"/>
      <c r="AF252" s="150"/>
      <c r="AG252" s="150" t="s">
        <v>158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81">
        <v>202</v>
      </c>
      <c r="B253" s="182" t="s">
        <v>607</v>
      </c>
      <c r="C253" s="191" t="s">
        <v>608</v>
      </c>
      <c r="D253" s="183" t="s">
        <v>609</v>
      </c>
      <c r="E253" s="184">
        <v>16</v>
      </c>
      <c r="F253" s="185"/>
      <c r="G253" s="186">
        <f t="shared" si="70"/>
        <v>0</v>
      </c>
      <c r="H253" s="185"/>
      <c r="I253" s="186">
        <f t="shared" si="71"/>
        <v>0</v>
      </c>
      <c r="J253" s="185"/>
      <c r="K253" s="186">
        <f t="shared" si="72"/>
        <v>0</v>
      </c>
      <c r="L253" s="186">
        <v>21</v>
      </c>
      <c r="M253" s="186">
        <f t="shared" si="73"/>
        <v>0</v>
      </c>
      <c r="N253" s="184">
        <v>0</v>
      </c>
      <c r="O253" s="184">
        <f t="shared" si="74"/>
        <v>0</v>
      </c>
      <c r="P253" s="184">
        <v>0</v>
      </c>
      <c r="Q253" s="184">
        <f t="shared" si="75"/>
        <v>0</v>
      </c>
      <c r="R253" s="186"/>
      <c r="S253" s="186" t="s">
        <v>164</v>
      </c>
      <c r="T253" s="187" t="s">
        <v>165</v>
      </c>
      <c r="U253" s="161">
        <v>0</v>
      </c>
      <c r="V253" s="161">
        <f t="shared" si="76"/>
        <v>0</v>
      </c>
      <c r="W253" s="161"/>
      <c r="X253" s="161" t="s">
        <v>156</v>
      </c>
      <c r="Y253" s="161" t="s">
        <v>166</v>
      </c>
      <c r="Z253" s="150"/>
      <c r="AA253" s="150"/>
      <c r="AB253" s="150"/>
      <c r="AC253" s="150"/>
      <c r="AD253" s="150"/>
      <c r="AE253" s="150"/>
      <c r="AF253" s="150"/>
      <c r="AG253" s="150" t="s">
        <v>158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81">
        <v>203</v>
      </c>
      <c r="B254" s="182" t="s">
        <v>610</v>
      </c>
      <c r="C254" s="191" t="s">
        <v>611</v>
      </c>
      <c r="D254" s="183" t="s">
        <v>186</v>
      </c>
      <c r="E254" s="184">
        <v>5.65</v>
      </c>
      <c r="F254" s="185"/>
      <c r="G254" s="186">
        <f t="shared" si="70"/>
        <v>0</v>
      </c>
      <c r="H254" s="185"/>
      <c r="I254" s="186">
        <f t="shared" si="71"/>
        <v>0</v>
      </c>
      <c r="J254" s="185"/>
      <c r="K254" s="186">
        <f t="shared" si="72"/>
        <v>0</v>
      </c>
      <c r="L254" s="186">
        <v>21</v>
      </c>
      <c r="M254" s="186">
        <f t="shared" si="73"/>
        <v>0</v>
      </c>
      <c r="N254" s="184">
        <v>6.6350000000000006E-2</v>
      </c>
      <c r="O254" s="184">
        <f t="shared" si="74"/>
        <v>0.37</v>
      </c>
      <c r="P254" s="184">
        <v>0</v>
      </c>
      <c r="Q254" s="184">
        <f t="shared" si="75"/>
        <v>0</v>
      </c>
      <c r="R254" s="186"/>
      <c r="S254" s="186" t="s">
        <v>164</v>
      </c>
      <c r="T254" s="187" t="s">
        <v>194</v>
      </c>
      <c r="U254" s="161">
        <v>0.88</v>
      </c>
      <c r="V254" s="161">
        <f t="shared" si="76"/>
        <v>4.97</v>
      </c>
      <c r="W254" s="161"/>
      <c r="X254" s="161" t="s">
        <v>156</v>
      </c>
      <c r="Y254" s="161" t="s">
        <v>166</v>
      </c>
      <c r="Z254" s="150"/>
      <c r="AA254" s="150"/>
      <c r="AB254" s="150"/>
      <c r="AC254" s="150"/>
      <c r="AD254" s="150"/>
      <c r="AE254" s="150"/>
      <c r="AF254" s="150"/>
      <c r="AG254" s="150" t="s">
        <v>158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81">
        <v>204</v>
      </c>
      <c r="B255" s="182" t="s">
        <v>612</v>
      </c>
      <c r="C255" s="191" t="s">
        <v>613</v>
      </c>
      <c r="D255" s="183" t="s">
        <v>406</v>
      </c>
      <c r="E255" s="184">
        <v>2</v>
      </c>
      <c r="F255" s="185"/>
      <c r="G255" s="186">
        <f t="shared" si="70"/>
        <v>0</v>
      </c>
      <c r="H255" s="185"/>
      <c r="I255" s="186">
        <f t="shared" si="71"/>
        <v>0</v>
      </c>
      <c r="J255" s="185"/>
      <c r="K255" s="186">
        <f t="shared" si="72"/>
        <v>0</v>
      </c>
      <c r="L255" s="186">
        <v>21</v>
      </c>
      <c r="M255" s="186">
        <f t="shared" si="73"/>
        <v>0</v>
      </c>
      <c r="N255" s="184">
        <v>3.3869999999999997E-2</v>
      </c>
      <c r="O255" s="184">
        <f t="shared" si="74"/>
        <v>7.0000000000000007E-2</v>
      </c>
      <c r="P255" s="184">
        <v>0</v>
      </c>
      <c r="Q255" s="184">
        <f t="shared" si="75"/>
        <v>0</v>
      </c>
      <c r="R255" s="186"/>
      <c r="S255" s="186" t="s">
        <v>164</v>
      </c>
      <c r="T255" s="187" t="s">
        <v>194</v>
      </c>
      <c r="U255" s="161">
        <v>9.2970000000000006</v>
      </c>
      <c r="V255" s="161">
        <f t="shared" si="76"/>
        <v>18.59</v>
      </c>
      <c r="W255" s="161"/>
      <c r="X255" s="161" t="s">
        <v>156</v>
      </c>
      <c r="Y255" s="161" t="s">
        <v>166</v>
      </c>
      <c r="Z255" s="150"/>
      <c r="AA255" s="150"/>
      <c r="AB255" s="150"/>
      <c r="AC255" s="150"/>
      <c r="AD255" s="150"/>
      <c r="AE255" s="150"/>
      <c r="AF255" s="150"/>
      <c r="AG255" s="150" t="s">
        <v>158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81">
        <v>205</v>
      </c>
      <c r="B256" s="182" t="s">
        <v>614</v>
      </c>
      <c r="C256" s="191" t="s">
        <v>615</v>
      </c>
      <c r="D256" s="183" t="s">
        <v>199</v>
      </c>
      <c r="E256" s="184">
        <v>2</v>
      </c>
      <c r="F256" s="185"/>
      <c r="G256" s="186">
        <f t="shared" si="70"/>
        <v>0</v>
      </c>
      <c r="H256" s="185"/>
      <c r="I256" s="186">
        <f t="shared" si="71"/>
        <v>0</v>
      </c>
      <c r="J256" s="185"/>
      <c r="K256" s="186">
        <f t="shared" si="72"/>
        <v>0</v>
      </c>
      <c r="L256" s="186">
        <v>21</v>
      </c>
      <c r="M256" s="186">
        <f t="shared" si="73"/>
        <v>0</v>
      </c>
      <c r="N256" s="184">
        <v>0</v>
      </c>
      <c r="O256" s="184">
        <f t="shared" si="74"/>
        <v>0</v>
      </c>
      <c r="P256" s="184">
        <v>0</v>
      </c>
      <c r="Q256" s="184">
        <f t="shared" si="75"/>
        <v>0</v>
      </c>
      <c r="R256" s="186"/>
      <c r="S256" s="186" t="s">
        <v>154</v>
      </c>
      <c r="T256" s="187" t="s">
        <v>155</v>
      </c>
      <c r="U256" s="161">
        <v>2.0129999999999999</v>
      </c>
      <c r="V256" s="161">
        <f t="shared" si="76"/>
        <v>4.03</v>
      </c>
      <c r="W256" s="161"/>
      <c r="X256" s="161" t="s">
        <v>156</v>
      </c>
      <c r="Y256" s="161" t="s">
        <v>166</v>
      </c>
      <c r="Z256" s="150"/>
      <c r="AA256" s="150"/>
      <c r="AB256" s="150"/>
      <c r="AC256" s="150"/>
      <c r="AD256" s="150"/>
      <c r="AE256" s="150"/>
      <c r="AF256" s="150"/>
      <c r="AG256" s="150" t="s">
        <v>158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81">
        <v>206</v>
      </c>
      <c r="B257" s="182" t="s">
        <v>616</v>
      </c>
      <c r="C257" s="191" t="s">
        <v>617</v>
      </c>
      <c r="D257" s="183" t="s">
        <v>406</v>
      </c>
      <c r="E257" s="184">
        <v>4</v>
      </c>
      <c r="F257" s="185"/>
      <c r="G257" s="186">
        <f t="shared" si="70"/>
        <v>0</v>
      </c>
      <c r="H257" s="185"/>
      <c r="I257" s="186">
        <f t="shared" si="71"/>
        <v>0</v>
      </c>
      <c r="J257" s="185"/>
      <c r="K257" s="186">
        <f t="shared" si="72"/>
        <v>0</v>
      </c>
      <c r="L257" s="186">
        <v>21</v>
      </c>
      <c r="M257" s="186">
        <f t="shared" si="73"/>
        <v>0</v>
      </c>
      <c r="N257" s="184">
        <v>5.9000000000000003E-4</v>
      </c>
      <c r="O257" s="184">
        <f t="shared" si="74"/>
        <v>0</v>
      </c>
      <c r="P257" s="184">
        <v>0</v>
      </c>
      <c r="Q257" s="184">
        <f t="shared" si="75"/>
        <v>0</v>
      </c>
      <c r="R257" s="186"/>
      <c r="S257" s="186" t="s">
        <v>164</v>
      </c>
      <c r="T257" s="187" t="s">
        <v>194</v>
      </c>
      <c r="U257" s="161">
        <v>0.53</v>
      </c>
      <c r="V257" s="161">
        <f t="shared" si="76"/>
        <v>2.12</v>
      </c>
      <c r="W257" s="161"/>
      <c r="X257" s="161" t="s">
        <v>156</v>
      </c>
      <c r="Y257" s="161" t="s">
        <v>166</v>
      </c>
      <c r="Z257" s="150"/>
      <c r="AA257" s="150"/>
      <c r="AB257" s="150"/>
      <c r="AC257" s="150"/>
      <c r="AD257" s="150"/>
      <c r="AE257" s="150"/>
      <c r="AF257" s="150"/>
      <c r="AG257" s="150" t="s">
        <v>158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81">
        <v>207</v>
      </c>
      <c r="B258" s="182" t="s">
        <v>618</v>
      </c>
      <c r="C258" s="191" t="s">
        <v>619</v>
      </c>
      <c r="D258" s="183" t="s">
        <v>163</v>
      </c>
      <c r="E258" s="184">
        <v>5</v>
      </c>
      <c r="F258" s="185"/>
      <c r="G258" s="186">
        <f t="shared" si="70"/>
        <v>0</v>
      </c>
      <c r="H258" s="185"/>
      <c r="I258" s="186">
        <f t="shared" si="71"/>
        <v>0</v>
      </c>
      <c r="J258" s="185"/>
      <c r="K258" s="186">
        <f t="shared" si="72"/>
        <v>0</v>
      </c>
      <c r="L258" s="186">
        <v>21</v>
      </c>
      <c r="M258" s="186">
        <f t="shared" si="73"/>
        <v>0</v>
      </c>
      <c r="N258" s="184">
        <v>0</v>
      </c>
      <c r="O258" s="184">
        <f t="shared" si="74"/>
        <v>0</v>
      </c>
      <c r="P258" s="184">
        <v>0</v>
      </c>
      <c r="Q258" s="184">
        <f t="shared" si="75"/>
        <v>0</v>
      </c>
      <c r="R258" s="186"/>
      <c r="S258" s="186" t="s">
        <v>164</v>
      </c>
      <c r="T258" s="187" t="s">
        <v>165</v>
      </c>
      <c r="U258" s="161">
        <v>0</v>
      </c>
      <c r="V258" s="161">
        <f t="shared" si="76"/>
        <v>0</v>
      </c>
      <c r="W258" s="161"/>
      <c r="X258" s="161" t="s">
        <v>156</v>
      </c>
      <c r="Y258" s="161" t="s">
        <v>166</v>
      </c>
      <c r="Z258" s="150"/>
      <c r="AA258" s="150"/>
      <c r="AB258" s="150"/>
      <c r="AC258" s="150"/>
      <c r="AD258" s="150"/>
      <c r="AE258" s="150"/>
      <c r="AF258" s="150"/>
      <c r="AG258" s="150" t="s">
        <v>158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81">
        <v>208</v>
      </c>
      <c r="B259" s="182" t="s">
        <v>620</v>
      </c>
      <c r="C259" s="191" t="s">
        <v>621</v>
      </c>
      <c r="D259" s="183" t="s">
        <v>406</v>
      </c>
      <c r="E259" s="184">
        <v>8</v>
      </c>
      <c r="F259" s="185"/>
      <c r="G259" s="186">
        <f t="shared" si="70"/>
        <v>0</v>
      </c>
      <c r="H259" s="185"/>
      <c r="I259" s="186">
        <f t="shared" si="71"/>
        <v>0</v>
      </c>
      <c r="J259" s="185"/>
      <c r="K259" s="186">
        <f t="shared" si="72"/>
        <v>0</v>
      </c>
      <c r="L259" s="186">
        <v>21</v>
      </c>
      <c r="M259" s="186">
        <f t="shared" si="73"/>
        <v>0</v>
      </c>
      <c r="N259" s="184">
        <v>3.4199999999999999E-3</v>
      </c>
      <c r="O259" s="184">
        <f t="shared" si="74"/>
        <v>0.03</v>
      </c>
      <c r="P259" s="184">
        <v>0</v>
      </c>
      <c r="Q259" s="184">
        <f t="shared" si="75"/>
        <v>0</v>
      </c>
      <c r="R259" s="186"/>
      <c r="S259" s="186" t="s">
        <v>164</v>
      </c>
      <c r="T259" s="187" t="s">
        <v>155</v>
      </c>
      <c r="U259" s="161">
        <v>0.59299999999999997</v>
      </c>
      <c r="V259" s="161">
        <f t="shared" si="76"/>
        <v>4.74</v>
      </c>
      <c r="W259" s="161"/>
      <c r="X259" s="161" t="s">
        <v>156</v>
      </c>
      <c r="Y259" s="161" t="s">
        <v>166</v>
      </c>
      <c r="Z259" s="150"/>
      <c r="AA259" s="150"/>
      <c r="AB259" s="150"/>
      <c r="AC259" s="150"/>
      <c r="AD259" s="150"/>
      <c r="AE259" s="150"/>
      <c r="AF259" s="150"/>
      <c r="AG259" s="150" t="s">
        <v>158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81">
        <v>209</v>
      </c>
      <c r="B260" s="182" t="s">
        <v>622</v>
      </c>
      <c r="C260" s="191" t="s">
        <v>623</v>
      </c>
      <c r="D260" s="183" t="s">
        <v>199</v>
      </c>
      <c r="E260" s="184">
        <v>1</v>
      </c>
      <c r="F260" s="185"/>
      <c r="G260" s="186">
        <f t="shared" si="70"/>
        <v>0</v>
      </c>
      <c r="H260" s="185"/>
      <c r="I260" s="186">
        <f t="shared" si="71"/>
        <v>0</v>
      </c>
      <c r="J260" s="185"/>
      <c r="K260" s="186">
        <f t="shared" si="72"/>
        <v>0</v>
      </c>
      <c r="L260" s="186">
        <v>21</v>
      </c>
      <c r="M260" s="186">
        <f t="shared" si="73"/>
        <v>0</v>
      </c>
      <c r="N260" s="184">
        <v>8.0000000000000004E-4</v>
      </c>
      <c r="O260" s="184">
        <f t="shared" si="74"/>
        <v>0</v>
      </c>
      <c r="P260" s="184">
        <v>0</v>
      </c>
      <c r="Q260" s="184">
        <f t="shared" si="75"/>
        <v>0</v>
      </c>
      <c r="R260" s="186"/>
      <c r="S260" s="186" t="s">
        <v>164</v>
      </c>
      <c r="T260" s="187" t="s">
        <v>165</v>
      </c>
      <c r="U260" s="161">
        <v>0</v>
      </c>
      <c r="V260" s="161">
        <f t="shared" si="76"/>
        <v>0</v>
      </c>
      <c r="W260" s="161"/>
      <c r="X260" s="161" t="s">
        <v>278</v>
      </c>
      <c r="Y260" s="161" t="s">
        <v>166</v>
      </c>
      <c r="Z260" s="150"/>
      <c r="AA260" s="150"/>
      <c r="AB260" s="150"/>
      <c r="AC260" s="150"/>
      <c r="AD260" s="150"/>
      <c r="AE260" s="150"/>
      <c r="AF260" s="150"/>
      <c r="AG260" s="150" t="s">
        <v>279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1" x14ac:dyDescent="0.2">
      <c r="A261" s="181">
        <v>210</v>
      </c>
      <c r="B261" s="182" t="s">
        <v>624</v>
      </c>
      <c r="C261" s="191" t="s">
        <v>625</v>
      </c>
      <c r="D261" s="183" t="s">
        <v>199</v>
      </c>
      <c r="E261" s="184">
        <v>2</v>
      </c>
      <c r="F261" s="185"/>
      <c r="G261" s="186">
        <f t="shared" si="70"/>
        <v>0</v>
      </c>
      <c r="H261" s="185"/>
      <c r="I261" s="186">
        <f t="shared" si="71"/>
        <v>0</v>
      </c>
      <c r="J261" s="185"/>
      <c r="K261" s="186">
        <f t="shared" si="72"/>
        <v>0</v>
      </c>
      <c r="L261" s="186">
        <v>21</v>
      </c>
      <c r="M261" s="186">
        <f t="shared" si="73"/>
        <v>0</v>
      </c>
      <c r="N261" s="184">
        <v>3.3E-3</v>
      </c>
      <c r="O261" s="184">
        <f t="shared" si="74"/>
        <v>0.01</v>
      </c>
      <c r="P261" s="184">
        <v>0</v>
      </c>
      <c r="Q261" s="184">
        <f t="shared" si="75"/>
        <v>0</v>
      </c>
      <c r="R261" s="186"/>
      <c r="S261" s="186" t="s">
        <v>164</v>
      </c>
      <c r="T261" s="187" t="s">
        <v>165</v>
      </c>
      <c r="U261" s="161">
        <v>0</v>
      </c>
      <c r="V261" s="161">
        <f t="shared" si="76"/>
        <v>0</v>
      </c>
      <c r="W261" s="161"/>
      <c r="X261" s="161" t="s">
        <v>278</v>
      </c>
      <c r="Y261" s="161" t="s">
        <v>166</v>
      </c>
      <c r="Z261" s="150"/>
      <c r="AA261" s="150"/>
      <c r="AB261" s="150"/>
      <c r="AC261" s="150"/>
      <c r="AD261" s="150"/>
      <c r="AE261" s="150"/>
      <c r="AF261" s="150"/>
      <c r="AG261" s="150" t="s">
        <v>279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81">
        <v>211</v>
      </c>
      <c r="B262" s="182" t="s">
        <v>626</v>
      </c>
      <c r="C262" s="191" t="s">
        <v>627</v>
      </c>
      <c r="D262" s="183" t="s">
        <v>199</v>
      </c>
      <c r="E262" s="184">
        <v>1</v>
      </c>
      <c r="F262" s="185"/>
      <c r="G262" s="186">
        <f t="shared" si="70"/>
        <v>0</v>
      </c>
      <c r="H262" s="185"/>
      <c r="I262" s="186">
        <f t="shared" si="71"/>
        <v>0</v>
      </c>
      <c r="J262" s="185"/>
      <c r="K262" s="186">
        <f t="shared" si="72"/>
        <v>0</v>
      </c>
      <c r="L262" s="186">
        <v>21</v>
      </c>
      <c r="M262" s="186">
        <f t="shared" si="73"/>
        <v>0</v>
      </c>
      <c r="N262" s="184">
        <v>1.0500000000000001E-2</v>
      </c>
      <c r="O262" s="184">
        <f t="shared" si="74"/>
        <v>0.01</v>
      </c>
      <c r="P262" s="184">
        <v>0</v>
      </c>
      <c r="Q262" s="184">
        <f t="shared" si="75"/>
        <v>0</v>
      </c>
      <c r="R262" s="186"/>
      <c r="S262" s="186" t="s">
        <v>164</v>
      </c>
      <c r="T262" s="187" t="s">
        <v>165</v>
      </c>
      <c r="U262" s="161">
        <v>0</v>
      </c>
      <c r="V262" s="161">
        <f t="shared" si="76"/>
        <v>0</v>
      </c>
      <c r="W262" s="161"/>
      <c r="X262" s="161" t="s">
        <v>278</v>
      </c>
      <c r="Y262" s="161" t="s">
        <v>166</v>
      </c>
      <c r="Z262" s="150"/>
      <c r="AA262" s="150"/>
      <c r="AB262" s="150"/>
      <c r="AC262" s="150"/>
      <c r="AD262" s="150"/>
      <c r="AE262" s="150"/>
      <c r="AF262" s="150"/>
      <c r="AG262" s="150" t="s">
        <v>279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74">
        <v>212</v>
      </c>
      <c r="B263" s="175" t="s">
        <v>628</v>
      </c>
      <c r="C263" s="192" t="s">
        <v>629</v>
      </c>
      <c r="D263" s="176" t="s">
        <v>406</v>
      </c>
      <c r="E263" s="177">
        <v>1</v>
      </c>
      <c r="F263" s="178"/>
      <c r="G263" s="179">
        <f t="shared" si="70"/>
        <v>0</v>
      </c>
      <c r="H263" s="178"/>
      <c r="I263" s="179">
        <f t="shared" si="71"/>
        <v>0</v>
      </c>
      <c r="J263" s="178"/>
      <c r="K263" s="179">
        <f t="shared" si="72"/>
        <v>0</v>
      </c>
      <c r="L263" s="179">
        <v>21</v>
      </c>
      <c r="M263" s="179">
        <f t="shared" si="73"/>
        <v>0</v>
      </c>
      <c r="N263" s="177">
        <v>0</v>
      </c>
      <c r="O263" s="177">
        <f t="shared" si="74"/>
        <v>0</v>
      </c>
      <c r="P263" s="177">
        <v>0</v>
      </c>
      <c r="Q263" s="177">
        <f t="shared" si="75"/>
        <v>0</v>
      </c>
      <c r="R263" s="179"/>
      <c r="S263" s="179" t="s">
        <v>164</v>
      </c>
      <c r="T263" s="180" t="s">
        <v>165</v>
      </c>
      <c r="U263" s="161">
        <v>0</v>
      </c>
      <c r="V263" s="161">
        <f t="shared" si="76"/>
        <v>0</v>
      </c>
      <c r="W263" s="161"/>
      <c r="X263" s="161" t="s">
        <v>278</v>
      </c>
      <c r="Y263" s="161" t="s">
        <v>166</v>
      </c>
      <c r="Z263" s="150"/>
      <c r="AA263" s="150"/>
      <c r="AB263" s="150"/>
      <c r="AC263" s="150"/>
      <c r="AD263" s="150"/>
      <c r="AE263" s="150"/>
      <c r="AF263" s="150"/>
      <c r="AG263" s="150" t="s">
        <v>279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2" x14ac:dyDescent="0.2">
      <c r="A264" s="157"/>
      <c r="B264" s="158"/>
      <c r="C264" s="255" t="s">
        <v>630</v>
      </c>
      <c r="D264" s="256"/>
      <c r="E264" s="256"/>
      <c r="F264" s="256"/>
      <c r="G264" s="256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0"/>
      <c r="AA264" s="150"/>
      <c r="AB264" s="150"/>
      <c r="AC264" s="150"/>
      <c r="AD264" s="150"/>
      <c r="AE264" s="150"/>
      <c r="AF264" s="150"/>
      <c r="AG264" s="150" t="s">
        <v>284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3" x14ac:dyDescent="0.2">
      <c r="A265" s="157"/>
      <c r="B265" s="158"/>
      <c r="C265" s="194" t="s">
        <v>631</v>
      </c>
      <c r="D265" s="163"/>
      <c r="E265" s="164"/>
      <c r="F265" s="165"/>
      <c r="G265" s="165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0"/>
      <c r="AA265" s="150"/>
      <c r="AB265" s="150"/>
      <c r="AC265" s="150"/>
      <c r="AD265" s="150"/>
      <c r="AE265" s="150"/>
      <c r="AF265" s="150"/>
      <c r="AG265" s="150" t="s">
        <v>284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3" x14ac:dyDescent="0.2">
      <c r="A266" s="157"/>
      <c r="B266" s="158"/>
      <c r="C266" s="257" t="s">
        <v>632</v>
      </c>
      <c r="D266" s="258"/>
      <c r="E266" s="258"/>
      <c r="F266" s="258"/>
      <c r="G266" s="258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0"/>
      <c r="AA266" s="150"/>
      <c r="AB266" s="150"/>
      <c r="AC266" s="150"/>
      <c r="AD266" s="150"/>
      <c r="AE266" s="150"/>
      <c r="AF266" s="150"/>
      <c r="AG266" s="150" t="s">
        <v>284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3" x14ac:dyDescent="0.2">
      <c r="A267" s="157"/>
      <c r="B267" s="158"/>
      <c r="C267" s="257" t="s">
        <v>633</v>
      </c>
      <c r="D267" s="258"/>
      <c r="E267" s="258"/>
      <c r="F267" s="258"/>
      <c r="G267" s="258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0"/>
      <c r="AA267" s="150"/>
      <c r="AB267" s="150"/>
      <c r="AC267" s="150"/>
      <c r="AD267" s="150"/>
      <c r="AE267" s="150"/>
      <c r="AF267" s="150"/>
      <c r="AG267" s="150" t="s">
        <v>284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3" x14ac:dyDescent="0.2">
      <c r="A268" s="157"/>
      <c r="B268" s="158"/>
      <c r="C268" s="257" t="s">
        <v>634</v>
      </c>
      <c r="D268" s="258"/>
      <c r="E268" s="258"/>
      <c r="F268" s="258"/>
      <c r="G268" s="258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0"/>
      <c r="AA268" s="150"/>
      <c r="AB268" s="150"/>
      <c r="AC268" s="150"/>
      <c r="AD268" s="150"/>
      <c r="AE268" s="150"/>
      <c r="AF268" s="150"/>
      <c r="AG268" s="150" t="s">
        <v>284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 x14ac:dyDescent="0.2">
      <c r="A269" s="157"/>
      <c r="B269" s="158"/>
      <c r="C269" s="257" t="s">
        <v>635</v>
      </c>
      <c r="D269" s="258"/>
      <c r="E269" s="258"/>
      <c r="F269" s="258"/>
      <c r="G269" s="258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0"/>
      <c r="AA269" s="150"/>
      <c r="AB269" s="150"/>
      <c r="AC269" s="150"/>
      <c r="AD269" s="150"/>
      <c r="AE269" s="150"/>
      <c r="AF269" s="150"/>
      <c r="AG269" s="150" t="s">
        <v>284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3" x14ac:dyDescent="0.2">
      <c r="A270" s="157"/>
      <c r="B270" s="158"/>
      <c r="C270" s="257" t="s">
        <v>636</v>
      </c>
      <c r="D270" s="258"/>
      <c r="E270" s="258"/>
      <c r="F270" s="258"/>
      <c r="G270" s="258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0"/>
      <c r="AA270" s="150"/>
      <c r="AB270" s="150"/>
      <c r="AC270" s="150"/>
      <c r="AD270" s="150"/>
      <c r="AE270" s="150"/>
      <c r="AF270" s="150"/>
      <c r="AG270" s="150" t="s">
        <v>284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3" x14ac:dyDescent="0.2">
      <c r="A271" s="157"/>
      <c r="B271" s="158"/>
      <c r="C271" s="257" t="s">
        <v>637</v>
      </c>
      <c r="D271" s="258"/>
      <c r="E271" s="258"/>
      <c r="F271" s="258"/>
      <c r="G271" s="258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0"/>
      <c r="AA271" s="150"/>
      <c r="AB271" s="150"/>
      <c r="AC271" s="150"/>
      <c r="AD271" s="150"/>
      <c r="AE271" s="150"/>
      <c r="AF271" s="150"/>
      <c r="AG271" s="150" t="s">
        <v>284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3" x14ac:dyDescent="0.2">
      <c r="A272" s="157"/>
      <c r="B272" s="158"/>
      <c r="C272" s="257" t="s">
        <v>638</v>
      </c>
      <c r="D272" s="258"/>
      <c r="E272" s="258"/>
      <c r="F272" s="258"/>
      <c r="G272" s="258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0"/>
      <c r="AA272" s="150"/>
      <c r="AB272" s="150"/>
      <c r="AC272" s="150"/>
      <c r="AD272" s="150"/>
      <c r="AE272" s="150"/>
      <c r="AF272" s="150"/>
      <c r="AG272" s="150" t="s">
        <v>284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3" x14ac:dyDescent="0.2">
      <c r="A273" s="157"/>
      <c r="B273" s="158"/>
      <c r="C273" s="257" t="s">
        <v>639</v>
      </c>
      <c r="D273" s="258"/>
      <c r="E273" s="258"/>
      <c r="F273" s="258"/>
      <c r="G273" s="258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0"/>
      <c r="AA273" s="150"/>
      <c r="AB273" s="150"/>
      <c r="AC273" s="150"/>
      <c r="AD273" s="150"/>
      <c r="AE273" s="150"/>
      <c r="AF273" s="150"/>
      <c r="AG273" s="150" t="s">
        <v>284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3" x14ac:dyDescent="0.2">
      <c r="A274" s="157"/>
      <c r="B274" s="158"/>
      <c r="C274" s="257" t="s">
        <v>640</v>
      </c>
      <c r="D274" s="258"/>
      <c r="E274" s="258"/>
      <c r="F274" s="258"/>
      <c r="G274" s="258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0"/>
      <c r="AA274" s="150"/>
      <c r="AB274" s="150"/>
      <c r="AC274" s="150"/>
      <c r="AD274" s="150"/>
      <c r="AE274" s="150"/>
      <c r="AF274" s="150"/>
      <c r="AG274" s="150" t="s">
        <v>284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3" x14ac:dyDescent="0.2">
      <c r="A275" s="157"/>
      <c r="B275" s="158"/>
      <c r="C275" s="257" t="s">
        <v>641</v>
      </c>
      <c r="D275" s="258"/>
      <c r="E275" s="258"/>
      <c r="F275" s="258"/>
      <c r="G275" s="258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0"/>
      <c r="AA275" s="150"/>
      <c r="AB275" s="150"/>
      <c r="AC275" s="150"/>
      <c r="AD275" s="150"/>
      <c r="AE275" s="150"/>
      <c r="AF275" s="150"/>
      <c r="AG275" s="150" t="s">
        <v>284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3" x14ac:dyDescent="0.2">
      <c r="A276" s="157"/>
      <c r="B276" s="158"/>
      <c r="C276" s="257" t="s">
        <v>642</v>
      </c>
      <c r="D276" s="258"/>
      <c r="E276" s="258"/>
      <c r="F276" s="258"/>
      <c r="G276" s="258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0"/>
      <c r="AA276" s="150"/>
      <c r="AB276" s="150"/>
      <c r="AC276" s="150"/>
      <c r="AD276" s="150"/>
      <c r="AE276" s="150"/>
      <c r="AF276" s="150"/>
      <c r="AG276" s="150" t="s">
        <v>284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 x14ac:dyDescent="0.2">
      <c r="A277" s="157"/>
      <c r="B277" s="158"/>
      <c r="C277" s="257" t="s">
        <v>643</v>
      </c>
      <c r="D277" s="258"/>
      <c r="E277" s="258"/>
      <c r="F277" s="258"/>
      <c r="G277" s="258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0"/>
      <c r="AA277" s="150"/>
      <c r="AB277" s="150"/>
      <c r="AC277" s="150"/>
      <c r="AD277" s="150"/>
      <c r="AE277" s="150"/>
      <c r="AF277" s="150"/>
      <c r="AG277" s="150" t="s">
        <v>284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74">
        <v>213</v>
      </c>
      <c r="B278" s="175" t="s">
        <v>644</v>
      </c>
      <c r="C278" s="192" t="s">
        <v>645</v>
      </c>
      <c r="D278" s="176" t="s">
        <v>646</v>
      </c>
      <c r="E278" s="177">
        <v>4</v>
      </c>
      <c r="F278" s="178"/>
      <c r="G278" s="179">
        <f>ROUND(E278*F278,2)</f>
        <v>0</v>
      </c>
      <c r="H278" s="178"/>
      <c r="I278" s="179">
        <f>ROUND(E278*H278,2)</f>
        <v>0</v>
      </c>
      <c r="J278" s="178"/>
      <c r="K278" s="179">
        <f>ROUND(E278*J278,2)</f>
        <v>0</v>
      </c>
      <c r="L278" s="179">
        <v>21</v>
      </c>
      <c r="M278" s="179">
        <f>G278*(1+L278/100)</f>
        <v>0</v>
      </c>
      <c r="N278" s="177">
        <v>0</v>
      </c>
      <c r="O278" s="177">
        <f>ROUND(E278*N278,2)</f>
        <v>0</v>
      </c>
      <c r="P278" s="177">
        <v>0</v>
      </c>
      <c r="Q278" s="177">
        <f>ROUND(E278*P278,2)</f>
        <v>0</v>
      </c>
      <c r="R278" s="179"/>
      <c r="S278" s="179" t="s">
        <v>164</v>
      </c>
      <c r="T278" s="180" t="s">
        <v>165</v>
      </c>
      <c r="U278" s="161">
        <v>0</v>
      </c>
      <c r="V278" s="161">
        <f>ROUND(E278*U278,2)</f>
        <v>0</v>
      </c>
      <c r="W278" s="161"/>
      <c r="X278" s="161" t="s">
        <v>278</v>
      </c>
      <c r="Y278" s="161" t="s">
        <v>166</v>
      </c>
      <c r="Z278" s="150"/>
      <c r="AA278" s="150"/>
      <c r="AB278" s="150"/>
      <c r="AC278" s="150"/>
      <c r="AD278" s="150"/>
      <c r="AE278" s="150"/>
      <c r="AF278" s="150"/>
      <c r="AG278" s="150" t="s">
        <v>279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2" x14ac:dyDescent="0.2">
      <c r="A279" s="157"/>
      <c r="B279" s="158"/>
      <c r="C279" s="255" t="s">
        <v>647</v>
      </c>
      <c r="D279" s="256"/>
      <c r="E279" s="256"/>
      <c r="F279" s="256"/>
      <c r="G279" s="256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0"/>
      <c r="AA279" s="150"/>
      <c r="AB279" s="150"/>
      <c r="AC279" s="150"/>
      <c r="AD279" s="150"/>
      <c r="AE279" s="150"/>
      <c r="AF279" s="150"/>
      <c r="AG279" s="150" t="s">
        <v>284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81">
        <v>214</v>
      </c>
      <c r="B280" s="182" t="s">
        <v>648</v>
      </c>
      <c r="C280" s="191" t="s">
        <v>649</v>
      </c>
      <c r="D280" s="183" t="s">
        <v>292</v>
      </c>
      <c r="E280" s="184">
        <v>7</v>
      </c>
      <c r="F280" s="185"/>
      <c r="G280" s="186">
        <f t="shared" ref="G280:G293" si="77">ROUND(E280*F280,2)</f>
        <v>0</v>
      </c>
      <c r="H280" s="185"/>
      <c r="I280" s="186">
        <f t="shared" ref="I280:I293" si="78">ROUND(E280*H280,2)</f>
        <v>0</v>
      </c>
      <c r="J280" s="185"/>
      <c r="K280" s="186">
        <f t="shared" ref="K280:K293" si="79">ROUND(E280*J280,2)</f>
        <v>0</v>
      </c>
      <c r="L280" s="186">
        <v>21</v>
      </c>
      <c r="M280" s="186">
        <f t="shared" ref="M280:M293" si="80">G280*(1+L280/100)</f>
        <v>0</v>
      </c>
      <c r="N280" s="184">
        <v>0</v>
      </c>
      <c r="O280" s="184">
        <f t="shared" ref="O280:O293" si="81">ROUND(E280*N280,2)</f>
        <v>0</v>
      </c>
      <c r="P280" s="184">
        <v>0</v>
      </c>
      <c r="Q280" s="184">
        <f t="shared" ref="Q280:Q293" si="82">ROUND(E280*P280,2)</f>
        <v>0</v>
      </c>
      <c r="R280" s="186"/>
      <c r="S280" s="186" t="s">
        <v>164</v>
      </c>
      <c r="T280" s="187" t="s">
        <v>165</v>
      </c>
      <c r="U280" s="161">
        <v>0</v>
      </c>
      <c r="V280" s="161">
        <f t="shared" ref="V280:V293" si="83">ROUND(E280*U280,2)</f>
        <v>0</v>
      </c>
      <c r="W280" s="161"/>
      <c r="X280" s="161" t="s">
        <v>278</v>
      </c>
      <c r="Y280" s="161" t="s">
        <v>166</v>
      </c>
      <c r="Z280" s="150"/>
      <c r="AA280" s="150"/>
      <c r="AB280" s="150"/>
      <c r="AC280" s="150"/>
      <c r="AD280" s="150"/>
      <c r="AE280" s="150"/>
      <c r="AF280" s="150"/>
      <c r="AG280" s="150" t="s">
        <v>279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81">
        <v>215</v>
      </c>
      <c r="B281" s="182" t="s">
        <v>650</v>
      </c>
      <c r="C281" s="191" t="s">
        <v>651</v>
      </c>
      <c r="D281" s="183" t="s">
        <v>292</v>
      </c>
      <c r="E281" s="184">
        <v>2</v>
      </c>
      <c r="F281" s="185"/>
      <c r="G281" s="186">
        <f t="shared" si="77"/>
        <v>0</v>
      </c>
      <c r="H281" s="185"/>
      <c r="I281" s="186">
        <f t="shared" si="78"/>
        <v>0</v>
      </c>
      <c r="J281" s="185"/>
      <c r="K281" s="186">
        <f t="shared" si="79"/>
        <v>0</v>
      </c>
      <c r="L281" s="186">
        <v>21</v>
      </c>
      <c r="M281" s="186">
        <f t="shared" si="80"/>
        <v>0</v>
      </c>
      <c r="N281" s="184">
        <v>0</v>
      </c>
      <c r="O281" s="184">
        <f t="shared" si="81"/>
        <v>0</v>
      </c>
      <c r="P281" s="184">
        <v>0</v>
      </c>
      <c r="Q281" s="184">
        <f t="shared" si="82"/>
        <v>0</v>
      </c>
      <c r="R281" s="186"/>
      <c r="S281" s="186" t="s">
        <v>164</v>
      </c>
      <c r="T281" s="187" t="s">
        <v>165</v>
      </c>
      <c r="U281" s="161">
        <v>0</v>
      </c>
      <c r="V281" s="161">
        <f t="shared" si="83"/>
        <v>0</v>
      </c>
      <c r="W281" s="161"/>
      <c r="X281" s="161" t="s">
        <v>278</v>
      </c>
      <c r="Y281" s="161" t="s">
        <v>166</v>
      </c>
      <c r="Z281" s="150"/>
      <c r="AA281" s="150"/>
      <c r="AB281" s="150"/>
      <c r="AC281" s="150"/>
      <c r="AD281" s="150"/>
      <c r="AE281" s="150"/>
      <c r="AF281" s="150"/>
      <c r="AG281" s="150" t="s">
        <v>279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81">
        <v>216</v>
      </c>
      <c r="B282" s="182" t="s">
        <v>652</v>
      </c>
      <c r="C282" s="191" t="s">
        <v>653</v>
      </c>
      <c r="D282" s="183" t="s">
        <v>292</v>
      </c>
      <c r="E282" s="184">
        <v>4</v>
      </c>
      <c r="F282" s="185"/>
      <c r="G282" s="186">
        <f t="shared" si="77"/>
        <v>0</v>
      </c>
      <c r="H282" s="185"/>
      <c r="I282" s="186">
        <f t="shared" si="78"/>
        <v>0</v>
      </c>
      <c r="J282" s="185"/>
      <c r="K282" s="186">
        <f t="shared" si="79"/>
        <v>0</v>
      </c>
      <c r="L282" s="186">
        <v>21</v>
      </c>
      <c r="M282" s="186">
        <f t="shared" si="80"/>
        <v>0</v>
      </c>
      <c r="N282" s="184">
        <v>0</v>
      </c>
      <c r="O282" s="184">
        <f t="shared" si="81"/>
        <v>0</v>
      </c>
      <c r="P282" s="184">
        <v>0</v>
      </c>
      <c r="Q282" s="184">
        <f t="shared" si="82"/>
        <v>0</v>
      </c>
      <c r="R282" s="186"/>
      <c r="S282" s="186" t="s">
        <v>164</v>
      </c>
      <c r="T282" s="187" t="s">
        <v>165</v>
      </c>
      <c r="U282" s="161">
        <v>0</v>
      </c>
      <c r="V282" s="161">
        <f t="shared" si="83"/>
        <v>0</v>
      </c>
      <c r="W282" s="161"/>
      <c r="X282" s="161" t="s">
        <v>278</v>
      </c>
      <c r="Y282" s="161" t="s">
        <v>166</v>
      </c>
      <c r="Z282" s="150"/>
      <c r="AA282" s="150"/>
      <c r="AB282" s="150"/>
      <c r="AC282" s="150"/>
      <c r="AD282" s="150"/>
      <c r="AE282" s="150"/>
      <c r="AF282" s="150"/>
      <c r="AG282" s="150" t="s">
        <v>279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81">
        <v>217</v>
      </c>
      <c r="B283" s="182" t="s">
        <v>654</v>
      </c>
      <c r="C283" s="191" t="s">
        <v>655</v>
      </c>
      <c r="D283" s="183" t="s">
        <v>292</v>
      </c>
      <c r="E283" s="184">
        <v>4</v>
      </c>
      <c r="F283" s="185"/>
      <c r="G283" s="186">
        <f t="shared" si="77"/>
        <v>0</v>
      </c>
      <c r="H283" s="185"/>
      <c r="I283" s="186">
        <f t="shared" si="78"/>
        <v>0</v>
      </c>
      <c r="J283" s="185"/>
      <c r="K283" s="186">
        <f t="shared" si="79"/>
        <v>0</v>
      </c>
      <c r="L283" s="186">
        <v>21</v>
      </c>
      <c r="M283" s="186">
        <f t="shared" si="80"/>
        <v>0</v>
      </c>
      <c r="N283" s="184">
        <v>0</v>
      </c>
      <c r="O283" s="184">
        <f t="shared" si="81"/>
        <v>0</v>
      </c>
      <c r="P283" s="184">
        <v>0</v>
      </c>
      <c r="Q283" s="184">
        <f t="shared" si="82"/>
        <v>0</v>
      </c>
      <c r="R283" s="186"/>
      <c r="S283" s="186" t="s">
        <v>164</v>
      </c>
      <c r="T283" s="187" t="s">
        <v>165</v>
      </c>
      <c r="U283" s="161">
        <v>0</v>
      </c>
      <c r="V283" s="161">
        <f t="shared" si="83"/>
        <v>0</v>
      </c>
      <c r="W283" s="161"/>
      <c r="X283" s="161" t="s">
        <v>278</v>
      </c>
      <c r="Y283" s="161" t="s">
        <v>166</v>
      </c>
      <c r="Z283" s="150"/>
      <c r="AA283" s="150"/>
      <c r="AB283" s="150"/>
      <c r="AC283" s="150"/>
      <c r="AD283" s="150"/>
      <c r="AE283" s="150"/>
      <c r="AF283" s="150"/>
      <c r="AG283" s="150" t="s">
        <v>279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81">
        <v>218</v>
      </c>
      <c r="B284" s="182" t="s">
        <v>656</v>
      </c>
      <c r="C284" s="191" t="s">
        <v>657</v>
      </c>
      <c r="D284" s="183" t="s">
        <v>292</v>
      </c>
      <c r="E284" s="184">
        <v>1</v>
      </c>
      <c r="F284" s="185"/>
      <c r="G284" s="186">
        <f t="shared" si="77"/>
        <v>0</v>
      </c>
      <c r="H284" s="185"/>
      <c r="I284" s="186">
        <f t="shared" si="78"/>
        <v>0</v>
      </c>
      <c r="J284" s="185"/>
      <c r="K284" s="186">
        <f t="shared" si="79"/>
        <v>0</v>
      </c>
      <c r="L284" s="186">
        <v>21</v>
      </c>
      <c r="M284" s="186">
        <f t="shared" si="80"/>
        <v>0</v>
      </c>
      <c r="N284" s="184">
        <v>0</v>
      </c>
      <c r="O284" s="184">
        <f t="shared" si="81"/>
        <v>0</v>
      </c>
      <c r="P284" s="184">
        <v>0</v>
      </c>
      <c r="Q284" s="184">
        <f t="shared" si="82"/>
        <v>0</v>
      </c>
      <c r="R284" s="186"/>
      <c r="S284" s="186" t="s">
        <v>164</v>
      </c>
      <c r="T284" s="187" t="s">
        <v>165</v>
      </c>
      <c r="U284" s="161">
        <v>0</v>
      </c>
      <c r="V284" s="161">
        <f t="shared" si="83"/>
        <v>0</v>
      </c>
      <c r="W284" s="161"/>
      <c r="X284" s="161" t="s">
        <v>278</v>
      </c>
      <c r="Y284" s="161" t="s">
        <v>166</v>
      </c>
      <c r="Z284" s="150"/>
      <c r="AA284" s="150"/>
      <c r="AB284" s="150"/>
      <c r="AC284" s="150"/>
      <c r="AD284" s="150"/>
      <c r="AE284" s="150"/>
      <c r="AF284" s="150"/>
      <c r="AG284" s="150" t="s">
        <v>279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81">
        <v>219</v>
      </c>
      <c r="B285" s="182" t="s">
        <v>658</v>
      </c>
      <c r="C285" s="191" t="s">
        <v>659</v>
      </c>
      <c r="D285" s="183" t="s">
        <v>292</v>
      </c>
      <c r="E285" s="184">
        <v>5</v>
      </c>
      <c r="F285" s="185"/>
      <c r="G285" s="186">
        <f t="shared" si="77"/>
        <v>0</v>
      </c>
      <c r="H285" s="185"/>
      <c r="I285" s="186">
        <f t="shared" si="78"/>
        <v>0</v>
      </c>
      <c r="J285" s="185"/>
      <c r="K285" s="186">
        <f t="shared" si="79"/>
        <v>0</v>
      </c>
      <c r="L285" s="186">
        <v>21</v>
      </c>
      <c r="M285" s="186">
        <f t="shared" si="80"/>
        <v>0</v>
      </c>
      <c r="N285" s="184">
        <v>0</v>
      </c>
      <c r="O285" s="184">
        <f t="shared" si="81"/>
        <v>0</v>
      </c>
      <c r="P285" s="184">
        <v>0</v>
      </c>
      <c r="Q285" s="184">
        <f t="shared" si="82"/>
        <v>0</v>
      </c>
      <c r="R285" s="186"/>
      <c r="S285" s="186" t="s">
        <v>164</v>
      </c>
      <c r="T285" s="187" t="s">
        <v>165</v>
      </c>
      <c r="U285" s="161">
        <v>0</v>
      </c>
      <c r="V285" s="161">
        <f t="shared" si="83"/>
        <v>0</v>
      </c>
      <c r="W285" s="161"/>
      <c r="X285" s="161" t="s">
        <v>278</v>
      </c>
      <c r="Y285" s="161" t="s">
        <v>166</v>
      </c>
      <c r="Z285" s="150"/>
      <c r="AA285" s="150"/>
      <c r="AB285" s="150"/>
      <c r="AC285" s="150"/>
      <c r="AD285" s="150"/>
      <c r="AE285" s="150"/>
      <c r="AF285" s="150"/>
      <c r="AG285" s="150" t="s">
        <v>279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81">
        <v>220</v>
      </c>
      <c r="B286" s="182" t="s">
        <v>660</v>
      </c>
      <c r="C286" s="191" t="s">
        <v>661</v>
      </c>
      <c r="D286" s="183" t="s">
        <v>292</v>
      </c>
      <c r="E286" s="184">
        <v>1</v>
      </c>
      <c r="F286" s="185"/>
      <c r="G286" s="186">
        <f t="shared" si="77"/>
        <v>0</v>
      </c>
      <c r="H286" s="185"/>
      <c r="I286" s="186">
        <f t="shared" si="78"/>
        <v>0</v>
      </c>
      <c r="J286" s="185"/>
      <c r="K286" s="186">
        <f t="shared" si="79"/>
        <v>0</v>
      </c>
      <c r="L286" s="186">
        <v>21</v>
      </c>
      <c r="M286" s="186">
        <f t="shared" si="80"/>
        <v>0</v>
      </c>
      <c r="N286" s="184">
        <v>0</v>
      </c>
      <c r="O286" s="184">
        <f t="shared" si="81"/>
        <v>0</v>
      </c>
      <c r="P286" s="184">
        <v>0</v>
      </c>
      <c r="Q286" s="184">
        <f t="shared" si="82"/>
        <v>0</v>
      </c>
      <c r="R286" s="186"/>
      <c r="S286" s="186" t="s">
        <v>164</v>
      </c>
      <c r="T286" s="187" t="s">
        <v>165</v>
      </c>
      <c r="U286" s="161">
        <v>0</v>
      </c>
      <c r="V286" s="161">
        <f t="shared" si="83"/>
        <v>0</v>
      </c>
      <c r="W286" s="161"/>
      <c r="X286" s="161" t="s">
        <v>278</v>
      </c>
      <c r="Y286" s="161" t="s">
        <v>166</v>
      </c>
      <c r="Z286" s="150"/>
      <c r="AA286" s="150"/>
      <c r="AB286" s="150"/>
      <c r="AC286" s="150"/>
      <c r="AD286" s="150"/>
      <c r="AE286" s="150"/>
      <c r="AF286" s="150"/>
      <c r="AG286" s="150" t="s">
        <v>279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81">
        <v>221</v>
      </c>
      <c r="B287" s="182" t="s">
        <v>662</v>
      </c>
      <c r="C287" s="191" t="s">
        <v>663</v>
      </c>
      <c r="D287" s="183" t="s">
        <v>292</v>
      </c>
      <c r="E287" s="184">
        <v>8</v>
      </c>
      <c r="F287" s="185"/>
      <c r="G287" s="186">
        <f t="shared" si="77"/>
        <v>0</v>
      </c>
      <c r="H287" s="185"/>
      <c r="I287" s="186">
        <f t="shared" si="78"/>
        <v>0</v>
      </c>
      <c r="J287" s="185"/>
      <c r="K287" s="186">
        <f t="shared" si="79"/>
        <v>0</v>
      </c>
      <c r="L287" s="186">
        <v>21</v>
      </c>
      <c r="M287" s="186">
        <f t="shared" si="80"/>
        <v>0</v>
      </c>
      <c r="N287" s="184">
        <v>0</v>
      </c>
      <c r="O287" s="184">
        <f t="shared" si="81"/>
        <v>0</v>
      </c>
      <c r="P287" s="184">
        <v>0</v>
      </c>
      <c r="Q287" s="184">
        <f t="shared" si="82"/>
        <v>0</v>
      </c>
      <c r="R287" s="186"/>
      <c r="S287" s="186" t="s">
        <v>164</v>
      </c>
      <c r="T287" s="187" t="s">
        <v>165</v>
      </c>
      <c r="U287" s="161">
        <v>0</v>
      </c>
      <c r="V287" s="161">
        <f t="shared" si="83"/>
        <v>0</v>
      </c>
      <c r="W287" s="161"/>
      <c r="X287" s="161" t="s">
        <v>278</v>
      </c>
      <c r="Y287" s="161" t="s">
        <v>166</v>
      </c>
      <c r="Z287" s="150"/>
      <c r="AA287" s="150"/>
      <c r="AB287" s="150"/>
      <c r="AC287" s="150"/>
      <c r="AD287" s="150"/>
      <c r="AE287" s="150"/>
      <c r="AF287" s="150"/>
      <c r="AG287" s="150" t="s">
        <v>279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81">
        <v>222</v>
      </c>
      <c r="B288" s="182" t="s">
        <v>664</v>
      </c>
      <c r="C288" s="191" t="s">
        <v>478</v>
      </c>
      <c r="D288" s="183" t="s">
        <v>292</v>
      </c>
      <c r="E288" s="184">
        <v>8</v>
      </c>
      <c r="F288" s="185"/>
      <c r="G288" s="186">
        <f t="shared" si="77"/>
        <v>0</v>
      </c>
      <c r="H288" s="185"/>
      <c r="I288" s="186">
        <f t="shared" si="78"/>
        <v>0</v>
      </c>
      <c r="J288" s="185"/>
      <c r="K288" s="186">
        <f t="shared" si="79"/>
        <v>0</v>
      </c>
      <c r="L288" s="186">
        <v>21</v>
      </c>
      <c r="M288" s="186">
        <f t="shared" si="80"/>
        <v>0</v>
      </c>
      <c r="N288" s="184">
        <v>0</v>
      </c>
      <c r="O288" s="184">
        <f t="shared" si="81"/>
        <v>0</v>
      </c>
      <c r="P288" s="184">
        <v>0</v>
      </c>
      <c r="Q288" s="184">
        <f t="shared" si="82"/>
        <v>0</v>
      </c>
      <c r="R288" s="186"/>
      <c r="S288" s="186" t="s">
        <v>164</v>
      </c>
      <c r="T288" s="187" t="s">
        <v>165</v>
      </c>
      <c r="U288" s="161">
        <v>0</v>
      </c>
      <c r="V288" s="161">
        <f t="shared" si="83"/>
        <v>0</v>
      </c>
      <c r="W288" s="161"/>
      <c r="X288" s="161" t="s">
        <v>278</v>
      </c>
      <c r="Y288" s="161" t="s">
        <v>166</v>
      </c>
      <c r="Z288" s="150"/>
      <c r="AA288" s="150"/>
      <c r="AB288" s="150"/>
      <c r="AC288" s="150"/>
      <c r="AD288" s="150"/>
      <c r="AE288" s="150"/>
      <c r="AF288" s="150"/>
      <c r="AG288" s="150" t="s">
        <v>279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81">
        <v>223</v>
      </c>
      <c r="B289" s="182" t="s">
        <v>665</v>
      </c>
      <c r="C289" s="191" t="s">
        <v>666</v>
      </c>
      <c r="D289" s="183" t="s">
        <v>292</v>
      </c>
      <c r="E289" s="184">
        <v>1</v>
      </c>
      <c r="F289" s="185"/>
      <c r="G289" s="186">
        <f t="shared" si="77"/>
        <v>0</v>
      </c>
      <c r="H289" s="185"/>
      <c r="I289" s="186">
        <f t="shared" si="78"/>
        <v>0</v>
      </c>
      <c r="J289" s="185"/>
      <c r="K289" s="186">
        <f t="shared" si="79"/>
        <v>0</v>
      </c>
      <c r="L289" s="186">
        <v>21</v>
      </c>
      <c r="M289" s="186">
        <f t="shared" si="80"/>
        <v>0</v>
      </c>
      <c r="N289" s="184">
        <v>8.3269999999999997E-2</v>
      </c>
      <c r="O289" s="184">
        <f t="shared" si="81"/>
        <v>0.08</v>
      </c>
      <c r="P289" s="184">
        <v>0</v>
      </c>
      <c r="Q289" s="184">
        <f t="shared" si="82"/>
        <v>0</v>
      </c>
      <c r="R289" s="186"/>
      <c r="S289" s="186" t="s">
        <v>164</v>
      </c>
      <c r="T289" s="187" t="s">
        <v>165</v>
      </c>
      <c r="U289" s="161">
        <v>1.84</v>
      </c>
      <c r="V289" s="161">
        <f t="shared" si="83"/>
        <v>1.84</v>
      </c>
      <c r="W289" s="161"/>
      <c r="X289" s="161" t="s">
        <v>278</v>
      </c>
      <c r="Y289" s="161" t="s">
        <v>166</v>
      </c>
      <c r="Z289" s="150"/>
      <c r="AA289" s="150"/>
      <c r="AB289" s="150"/>
      <c r="AC289" s="150"/>
      <c r="AD289" s="150"/>
      <c r="AE289" s="150"/>
      <c r="AF289" s="150"/>
      <c r="AG289" s="150" t="s">
        <v>279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81">
        <v>224</v>
      </c>
      <c r="B290" s="182" t="s">
        <v>667</v>
      </c>
      <c r="C290" s="191" t="s">
        <v>668</v>
      </c>
      <c r="D290" s="183" t="s">
        <v>292</v>
      </c>
      <c r="E290" s="184">
        <v>1</v>
      </c>
      <c r="F290" s="185"/>
      <c r="G290" s="186">
        <f t="shared" si="77"/>
        <v>0</v>
      </c>
      <c r="H290" s="185"/>
      <c r="I290" s="186">
        <f t="shared" si="78"/>
        <v>0</v>
      </c>
      <c r="J290" s="185"/>
      <c r="K290" s="186">
        <f t="shared" si="79"/>
        <v>0</v>
      </c>
      <c r="L290" s="186">
        <v>21</v>
      </c>
      <c r="M290" s="186">
        <f t="shared" si="80"/>
        <v>0</v>
      </c>
      <c r="N290" s="184">
        <v>0.18126999999999999</v>
      </c>
      <c r="O290" s="184">
        <f t="shared" si="81"/>
        <v>0.18</v>
      </c>
      <c r="P290" s="184">
        <v>0</v>
      </c>
      <c r="Q290" s="184">
        <f t="shared" si="82"/>
        <v>0</v>
      </c>
      <c r="R290" s="186"/>
      <c r="S290" s="186" t="s">
        <v>164</v>
      </c>
      <c r="T290" s="187" t="s">
        <v>165</v>
      </c>
      <c r="U290" s="161">
        <v>0</v>
      </c>
      <c r="V290" s="161">
        <f t="shared" si="83"/>
        <v>0</v>
      </c>
      <c r="W290" s="161"/>
      <c r="X290" s="161" t="s">
        <v>278</v>
      </c>
      <c r="Y290" s="161" t="s">
        <v>166</v>
      </c>
      <c r="Z290" s="150"/>
      <c r="AA290" s="150"/>
      <c r="AB290" s="150"/>
      <c r="AC290" s="150"/>
      <c r="AD290" s="150"/>
      <c r="AE290" s="150"/>
      <c r="AF290" s="150"/>
      <c r="AG290" s="150" t="s">
        <v>279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81">
        <v>225</v>
      </c>
      <c r="B291" s="182" t="s">
        <v>669</v>
      </c>
      <c r="C291" s="191" t="s">
        <v>670</v>
      </c>
      <c r="D291" s="183" t="s">
        <v>292</v>
      </c>
      <c r="E291" s="184">
        <v>2</v>
      </c>
      <c r="F291" s="185"/>
      <c r="G291" s="186">
        <f t="shared" si="77"/>
        <v>0</v>
      </c>
      <c r="H291" s="185"/>
      <c r="I291" s="186">
        <f t="shared" si="78"/>
        <v>0</v>
      </c>
      <c r="J291" s="185"/>
      <c r="K291" s="186">
        <f t="shared" si="79"/>
        <v>0</v>
      </c>
      <c r="L291" s="186">
        <v>21</v>
      </c>
      <c r="M291" s="186">
        <f t="shared" si="80"/>
        <v>0</v>
      </c>
      <c r="N291" s="184">
        <v>0</v>
      </c>
      <c r="O291" s="184">
        <f t="shared" si="81"/>
        <v>0</v>
      </c>
      <c r="P291" s="184">
        <v>0</v>
      </c>
      <c r="Q291" s="184">
        <f t="shared" si="82"/>
        <v>0</v>
      </c>
      <c r="R291" s="186"/>
      <c r="S291" s="186" t="s">
        <v>164</v>
      </c>
      <c r="T291" s="187" t="s">
        <v>165</v>
      </c>
      <c r="U291" s="161">
        <v>0</v>
      </c>
      <c r="V291" s="161">
        <f t="shared" si="83"/>
        <v>0</v>
      </c>
      <c r="W291" s="161"/>
      <c r="X291" s="161" t="s">
        <v>278</v>
      </c>
      <c r="Y291" s="161" t="s">
        <v>166</v>
      </c>
      <c r="Z291" s="150"/>
      <c r="AA291" s="150"/>
      <c r="AB291" s="150"/>
      <c r="AC291" s="150"/>
      <c r="AD291" s="150"/>
      <c r="AE291" s="150"/>
      <c r="AF291" s="150"/>
      <c r="AG291" s="150" t="s">
        <v>279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74">
        <v>226</v>
      </c>
      <c r="B292" s="175" t="s">
        <v>671</v>
      </c>
      <c r="C292" s="192" t="s">
        <v>672</v>
      </c>
      <c r="D292" s="176" t="s">
        <v>292</v>
      </c>
      <c r="E292" s="177">
        <v>2</v>
      </c>
      <c r="F292" s="178"/>
      <c r="G292" s="179">
        <f t="shared" si="77"/>
        <v>0</v>
      </c>
      <c r="H292" s="178"/>
      <c r="I292" s="179">
        <f t="shared" si="78"/>
        <v>0</v>
      </c>
      <c r="J292" s="178"/>
      <c r="K292" s="179">
        <f t="shared" si="79"/>
        <v>0</v>
      </c>
      <c r="L292" s="179">
        <v>21</v>
      </c>
      <c r="M292" s="179">
        <f t="shared" si="80"/>
        <v>0</v>
      </c>
      <c r="N292" s="177">
        <v>0</v>
      </c>
      <c r="O292" s="177">
        <f t="shared" si="81"/>
        <v>0</v>
      </c>
      <c r="P292" s="177">
        <v>0</v>
      </c>
      <c r="Q292" s="177">
        <f t="shared" si="82"/>
        <v>0</v>
      </c>
      <c r="R292" s="179"/>
      <c r="S292" s="179" t="s">
        <v>164</v>
      </c>
      <c r="T292" s="180" t="s">
        <v>165</v>
      </c>
      <c r="U292" s="161">
        <v>0</v>
      </c>
      <c r="V292" s="161">
        <f t="shared" si="83"/>
        <v>0</v>
      </c>
      <c r="W292" s="161"/>
      <c r="X292" s="161" t="s">
        <v>278</v>
      </c>
      <c r="Y292" s="161" t="s">
        <v>166</v>
      </c>
      <c r="Z292" s="150"/>
      <c r="AA292" s="150"/>
      <c r="AB292" s="150"/>
      <c r="AC292" s="150"/>
      <c r="AD292" s="150"/>
      <c r="AE292" s="150"/>
      <c r="AF292" s="150"/>
      <c r="AG292" s="150" t="s">
        <v>279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>
        <v>227</v>
      </c>
      <c r="B293" s="158" t="s">
        <v>673</v>
      </c>
      <c r="C293" s="193" t="s">
        <v>674</v>
      </c>
      <c r="D293" s="159" t="s">
        <v>0</v>
      </c>
      <c r="E293" s="189"/>
      <c r="F293" s="162"/>
      <c r="G293" s="161">
        <f t="shared" si="77"/>
        <v>0</v>
      </c>
      <c r="H293" s="162"/>
      <c r="I293" s="161">
        <f t="shared" si="78"/>
        <v>0</v>
      </c>
      <c r="J293" s="162"/>
      <c r="K293" s="161">
        <f t="shared" si="79"/>
        <v>0</v>
      </c>
      <c r="L293" s="161">
        <v>21</v>
      </c>
      <c r="M293" s="161">
        <f t="shared" si="80"/>
        <v>0</v>
      </c>
      <c r="N293" s="160">
        <v>0</v>
      </c>
      <c r="O293" s="160">
        <f t="shared" si="81"/>
        <v>0</v>
      </c>
      <c r="P293" s="160">
        <v>0</v>
      </c>
      <c r="Q293" s="160">
        <f t="shared" si="82"/>
        <v>0</v>
      </c>
      <c r="R293" s="161" t="s">
        <v>200</v>
      </c>
      <c r="S293" s="161" t="s">
        <v>154</v>
      </c>
      <c r="T293" s="161" t="s">
        <v>194</v>
      </c>
      <c r="U293" s="161">
        <v>0</v>
      </c>
      <c r="V293" s="161">
        <f t="shared" si="83"/>
        <v>0</v>
      </c>
      <c r="W293" s="161"/>
      <c r="X293" s="161" t="s">
        <v>175</v>
      </c>
      <c r="Y293" s="161" t="s">
        <v>166</v>
      </c>
      <c r="Z293" s="150"/>
      <c r="AA293" s="150"/>
      <c r="AB293" s="150"/>
      <c r="AC293" s="150"/>
      <c r="AD293" s="150"/>
      <c r="AE293" s="150"/>
      <c r="AF293" s="150"/>
      <c r="AG293" s="150" t="s">
        <v>176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x14ac:dyDescent="0.2">
      <c r="A294" s="167" t="s">
        <v>148</v>
      </c>
      <c r="B294" s="168" t="s">
        <v>109</v>
      </c>
      <c r="C294" s="190" t="s">
        <v>110</v>
      </c>
      <c r="D294" s="169"/>
      <c r="E294" s="170"/>
      <c r="F294" s="171"/>
      <c r="G294" s="171">
        <f>SUMIF(AG295:AG346,"&lt;&gt;NOR",G295:G346)</f>
        <v>0</v>
      </c>
      <c r="H294" s="171"/>
      <c r="I294" s="171">
        <f>SUM(I295:I346)</f>
        <v>0</v>
      </c>
      <c r="J294" s="171"/>
      <c r="K294" s="171">
        <f>SUM(K295:K346)</f>
        <v>0</v>
      </c>
      <c r="L294" s="171"/>
      <c r="M294" s="171">
        <f>SUM(M295:M346)</f>
        <v>0</v>
      </c>
      <c r="N294" s="170"/>
      <c r="O294" s="170">
        <f>SUM(O295:O346)</f>
        <v>5.620000000000001</v>
      </c>
      <c r="P294" s="170"/>
      <c r="Q294" s="170">
        <f>SUM(Q295:Q346)</f>
        <v>0</v>
      </c>
      <c r="R294" s="171"/>
      <c r="S294" s="171"/>
      <c r="T294" s="172"/>
      <c r="U294" s="166"/>
      <c r="V294" s="166">
        <f>SUM(V295:V346)</f>
        <v>569.96000000000015</v>
      </c>
      <c r="W294" s="166"/>
      <c r="X294" s="166"/>
      <c r="Y294" s="166"/>
      <c r="AG294" t="s">
        <v>149</v>
      </c>
    </row>
    <row r="295" spans="1:60" outlineLevel="1" x14ac:dyDescent="0.2">
      <c r="A295" s="181">
        <v>228</v>
      </c>
      <c r="B295" s="182" t="s">
        <v>675</v>
      </c>
      <c r="C295" s="191" t="s">
        <v>676</v>
      </c>
      <c r="D295" s="183" t="s">
        <v>199</v>
      </c>
      <c r="E295" s="184">
        <v>2</v>
      </c>
      <c r="F295" s="185"/>
      <c r="G295" s="186">
        <f>ROUND(E295*F295,2)</f>
        <v>0</v>
      </c>
      <c r="H295" s="185"/>
      <c r="I295" s="186">
        <f>ROUND(E295*H295,2)</f>
        <v>0</v>
      </c>
      <c r="J295" s="185"/>
      <c r="K295" s="186">
        <f>ROUND(E295*J295,2)</f>
        <v>0</v>
      </c>
      <c r="L295" s="186">
        <v>21</v>
      </c>
      <c r="M295" s="186">
        <f>G295*(1+L295/100)</f>
        <v>0</v>
      </c>
      <c r="N295" s="184">
        <v>4.8399999999999997E-3</v>
      </c>
      <c r="O295" s="184">
        <f>ROUND(E295*N295,2)</f>
        <v>0.01</v>
      </c>
      <c r="P295" s="184">
        <v>0</v>
      </c>
      <c r="Q295" s="184">
        <f>ROUND(E295*P295,2)</f>
        <v>0</v>
      </c>
      <c r="R295" s="186" t="s">
        <v>187</v>
      </c>
      <c r="S295" s="186" t="s">
        <v>154</v>
      </c>
      <c r="T295" s="187" t="s">
        <v>155</v>
      </c>
      <c r="U295" s="161">
        <v>3.226</v>
      </c>
      <c r="V295" s="161">
        <f>ROUND(E295*U295,2)</f>
        <v>6.45</v>
      </c>
      <c r="W295" s="161"/>
      <c r="X295" s="161" t="s">
        <v>156</v>
      </c>
      <c r="Y295" s="161" t="s">
        <v>166</v>
      </c>
      <c r="Z295" s="150"/>
      <c r="AA295" s="150"/>
      <c r="AB295" s="150"/>
      <c r="AC295" s="150"/>
      <c r="AD295" s="150"/>
      <c r="AE295" s="150"/>
      <c r="AF295" s="150"/>
      <c r="AG295" s="150" t="s">
        <v>158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81">
        <v>229</v>
      </c>
      <c r="B296" s="182" t="s">
        <v>677</v>
      </c>
      <c r="C296" s="191" t="s">
        <v>678</v>
      </c>
      <c r="D296" s="183" t="s">
        <v>199</v>
      </c>
      <c r="E296" s="184">
        <v>8</v>
      </c>
      <c r="F296" s="185"/>
      <c r="G296" s="186">
        <f>ROUND(E296*F296,2)</f>
        <v>0</v>
      </c>
      <c r="H296" s="185"/>
      <c r="I296" s="186">
        <f>ROUND(E296*H296,2)</f>
        <v>0</v>
      </c>
      <c r="J296" s="185"/>
      <c r="K296" s="186">
        <f>ROUND(E296*J296,2)</f>
        <v>0</v>
      </c>
      <c r="L296" s="186">
        <v>21</v>
      </c>
      <c r="M296" s="186">
        <f>G296*(1+L296/100)</f>
        <v>0</v>
      </c>
      <c r="N296" s="184">
        <v>4.6800000000000001E-3</v>
      </c>
      <c r="O296" s="184">
        <f>ROUND(E296*N296,2)</f>
        <v>0.04</v>
      </c>
      <c r="P296" s="184">
        <v>0</v>
      </c>
      <c r="Q296" s="184">
        <f>ROUND(E296*P296,2)</f>
        <v>0</v>
      </c>
      <c r="R296" s="186" t="s">
        <v>187</v>
      </c>
      <c r="S296" s="186" t="s">
        <v>154</v>
      </c>
      <c r="T296" s="187" t="s">
        <v>155</v>
      </c>
      <c r="U296" s="161">
        <v>3.1230000000000002</v>
      </c>
      <c r="V296" s="161">
        <f>ROUND(E296*U296,2)</f>
        <v>24.98</v>
      </c>
      <c r="W296" s="161"/>
      <c r="X296" s="161" t="s">
        <v>156</v>
      </c>
      <c r="Y296" s="161" t="s">
        <v>166</v>
      </c>
      <c r="Z296" s="150"/>
      <c r="AA296" s="150"/>
      <c r="AB296" s="150"/>
      <c r="AC296" s="150"/>
      <c r="AD296" s="150"/>
      <c r="AE296" s="150"/>
      <c r="AF296" s="150"/>
      <c r="AG296" s="150" t="s">
        <v>158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81">
        <v>230</v>
      </c>
      <c r="B297" s="182" t="s">
        <v>679</v>
      </c>
      <c r="C297" s="191" t="s">
        <v>680</v>
      </c>
      <c r="D297" s="183" t="s">
        <v>199</v>
      </c>
      <c r="E297" s="184">
        <v>2</v>
      </c>
      <c r="F297" s="185"/>
      <c r="G297" s="186">
        <f>ROUND(E297*F297,2)</f>
        <v>0</v>
      </c>
      <c r="H297" s="185"/>
      <c r="I297" s="186">
        <f>ROUND(E297*H297,2)</f>
        <v>0</v>
      </c>
      <c r="J297" s="185"/>
      <c r="K297" s="186">
        <f>ROUND(E297*J297,2)</f>
        <v>0</v>
      </c>
      <c r="L297" s="186">
        <v>21</v>
      </c>
      <c r="M297" s="186">
        <f>G297*(1+L297/100)</f>
        <v>0</v>
      </c>
      <c r="N297" s="184">
        <v>5.9699999999999996E-3</v>
      </c>
      <c r="O297" s="184">
        <f>ROUND(E297*N297,2)</f>
        <v>0.01</v>
      </c>
      <c r="P297" s="184">
        <v>0</v>
      </c>
      <c r="Q297" s="184">
        <f>ROUND(E297*P297,2)</f>
        <v>0</v>
      </c>
      <c r="R297" s="186" t="s">
        <v>187</v>
      </c>
      <c r="S297" s="186" t="s">
        <v>154</v>
      </c>
      <c r="T297" s="187" t="s">
        <v>155</v>
      </c>
      <c r="U297" s="161">
        <v>3.9740000000000002</v>
      </c>
      <c r="V297" s="161">
        <f>ROUND(E297*U297,2)</f>
        <v>7.95</v>
      </c>
      <c r="W297" s="161"/>
      <c r="X297" s="161" t="s">
        <v>156</v>
      </c>
      <c r="Y297" s="161" t="s">
        <v>166</v>
      </c>
      <c r="Z297" s="150"/>
      <c r="AA297" s="150"/>
      <c r="AB297" s="150"/>
      <c r="AC297" s="150"/>
      <c r="AD297" s="150"/>
      <c r="AE297" s="150"/>
      <c r="AF297" s="150"/>
      <c r="AG297" s="150" t="s">
        <v>158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ht="22.5" outlineLevel="1" x14ac:dyDescent="0.2">
      <c r="A298" s="174">
        <v>231</v>
      </c>
      <c r="B298" s="175" t="s">
        <v>681</v>
      </c>
      <c r="C298" s="192" t="s">
        <v>682</v>
      </c>
      <c r="D298" s="176" t="s">
        <v>186</v>
      </c>
      <c r="E298" s="177">
        <v>6</v>
      </c>
      <c r="F298" s="178"/>
      <c r="G298" s="179">
        <f>ROUND(E298*F298,2)</f>
        <v>0</v>
      </c>
      <c r="H298" s="178"/>
      <c r="I298" s="179">
        <f>ROUND(E298*H298,2)</f>
        <v>0</v>
      </c>
      <c r="J298" s="178"/>
      <c r="K298" s="179">
        <f>ROUND(E298*J298,2)</f>
        <v>0</v>
      </c>
      <c r="L298" s="179">
        <v>21</v>
      </c>
      <c r="M298" s="179">
        <f>G298*(1+L298/100)</f>
        <v>0</v>
      </c>
      <c r="N298" s="177">
        <v>5.7600000000000004E-3</v>
      </c>
      <c r="O298" s="177">
        <f>ROUND(E298*N298,2)</f>
        <v>0.03</v>
      </c>
      <c r="P298" s="177">
        <v>0</v>
      </c>
      <c r="Q298" s="177">
        <f>ROUND(E298*P298,2)</f>
        <v>0</v>
      </c>
      <c r="R298" s="179" t="s">
        <v>200</v>
      </c>
      <c r="S298" s="179" t="s">
        <v>154</v>
      </c>
      <c r="T298" s="180" t="s">
        <v>155</v>
      </c>
      <c r="U298" s="161">
        <v>0.47299999999999998</v>
      </c>
      <c r="V298" s="161">
        <f>ROUND(E298*U298,2)</f>
        <v>2.84</v>
      </c>
      <c r="W298" s="161"/>
      <c r="X298" s="161" t="s">
        <v>156</v>
      </c>
      <c r="Y298" s="161" t="s">
        <v>166</v>
      </c>
      <c r="Z298" s="150"/>
      <c r="AA298" s="150"/>
      <c r="AB298" s="150"/>
      <c r="AC298" s="150"/>
      <c r="AD298" s="150"/>
      <c r="AE298" s="150"/>
      <c r="AF298" s="150"/>
      <c r="AG298" s="150" t="s">
        <v>158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2" x14ac:dyDescent="0.2">
      <c r="A299" s="157"/>
      <c r="B299" s="158"/>
      <c r="C299" s="255" t="s">
        <v>683</v>
      </c>
      <c r="D299" s="256"/>
      <c r="E299" s="256"/>
      <c r="F299" s="256"/>
      <c r="G299" s="256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0"/>
      <c r="AA299" s="150"/>
      <c r="AB299" s="150"/>
      <c r="AC299" s="150"/>
      <c r="AD299" s="150"/>
      <c r="AE299" s="150"/>
      <c r="AF299" s="150"/>
      <c r="AG299" s="150" t="s">
        <v>284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ht="22.5" outlineLevel="1" x14ac:dyDescent="0.2">
      <c r="A300" s="174">
        <v>232</v>
      </c>
      <c r="B300" s="175" t="s">
        <v>684</v>
      </c>
      <c r="C300" s="192" t="s">
        <v>685</v>
      </c>
      <c r="D300" s="176" t="s">
        <v>186</v>
      </c>
      <c r="E300" s="177">
        <v>56</v>
      </c>
      <c r="F300" s="178"/>
      <c r="G300" s="179">
        <f>ROUND(E300*F300,2)</f>
        <v>0</v>
      </c>
      <c r="H300" s="178"/>
      <c r="I300" s="179">
        <f>ROUND(E300*H300,2)</f>
        <v>0</v>
      </c>
      <c r="J300" s="178"/>
      <c r="K300" s="179">
        <f>ROUND(E300*J300,2)</f>
        <v>0</v>
      </c>
      <c r="L300" s="179">
        <v>21</v>
      </c>
      <c r="M300" s="179">
        <f>G300*(1+L300/100)</f>
        <v>0</v>
      </c>
      <c r="N300" s="177">
        <v>8.2699999999999996E-3</v>
      </c>
      <c r="O300" s="177">
        <f>ROUND(E300*N300,2)</f>
        <v>0.46</v>
      </c>
      <c r="P300" s="177">
        <v>0</v>
      </c>
      <c r="Q300" s="177">
        <f>ROUND(E300*P300,2)</f>
        <v>0</v>
      </c>
      <c r="R300" s="179" t="s">
        <v>200</v>
      </c>
      <c r="S300" s="179" t="s">
        <v>154</v>
      </c>
      <c r="T300" s="180" t="s">
        <v>155</v>
      </c>
      <c r="U300" s="161">
        <v>0.73499999999999999</v>
      </c>
      <c r="V300" s="161">
        <f>ROUND(E300*U300,2)</f>
        <v>41.16</v>
      </c>
      <c r="W300" s="161"/>
      <c r="X300" s="161" t="s">
        <v>156</v>
      </c>
      <c r="Y300" s="161" t="s">
        <v>157</v>
      </c>
      <c r="Z300" s="150"/>
      <c r="AA300" s="150"/>
      <c r="AB300" s="150"/>
      <c r="AC300" s="150"/>
      <c r="AD300" s="150"/>
      <c r="AE300" s="150"/>
      <c r="AF300" s="150"/>
      <c r="AG300" s="150" t="s">
        <v>158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2" x14ac:dyDescent="0.2">
      <c r="A301" s="157"/>
      <c r="B301" s="158"/>
      <c r="C301" s="255" t="s">
        <v>683</v>
      </c>
      <c r="D301" s="256"/>
      <c r="E301" s="256"/>
      <c r="F301" s="256"/>
      <c r="G301" s="256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0"/>
      <c r="AA301" s="150"/>
      <c r="AB301" s="150"/>
      <c r="AC301" s="150"/>
      <c r="AD301" s="150"/>
      <c r="AE301" s="150"/>
      <c r="AF301" s="150"/>
      <c r="AG301" s="150" t="s">
        <v>284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ht="22.5" outlineLevel="1" x14ac:dyDescent="0.2">
      <c r="A302" s="174">
        <v>233</v>
      </c>
      <c r="B302" s="175" t="s">
        <v>686</v>
      </c>
      <c r="C302" s="192" t="s">
        <v>687</v>
      </c>
      <c r="D302" s="176" t="s">
        <v>186</v>
      </c>
      <c r="E302" s="177">
        <v>46</v>
      </c>
      <c r="F302" s="178"/>
      <c r="G302" s="179">
        <f>ROUND(E302*F302,2)</f>
        <v>0</v>
      </c>
      <c r="H302" s="178"/>
      <c r="I302" s="179">
        <f>ROUND(E302*H302,2)</f>
        <v>0</v>
      </c>
      <c r="J302" s="178"/>
      <c r="K302" s="179">
        <f>ROUND(E302*J302,2)</f>
        <v>0</v>
      </c>
      <c r="L302" s="179">
        <v>21</v>
      </c>
      <c r="M302" s="179">
        <f>G302*(1+L302/100)</f>
        <v>0</v>
      </c>
      <c r="N302" s="177">
        <v>1.0120000000000001E-2</v>
      </c>
      <c r="O302" s="177">
        <f>ROUND(E302*N302,2)</f>
        <v>0.47</v>
      </c>
      <c r="P302" s="177">
        <v>0</v>
      </c>
      <c r="Q302" s="177">
        <f>ROUND(E302*P302,2)</f>
        <v>0</v>
      </c>
      <c r="R302" s="179" t="s">
        <v>200</v>
      </c>
      <c r="S302" s="179" t="s">
        <v>154</v>
      </c>
      <c r="T302" s="180" t="s">
        <v>155</v>
      </c>
      <c r="U302" s="161">
        <v>0.82799999999999996</v>
      </c>
      <c r="V302" s="161">
        <f>ROUND(E302*U302,2)</f>
        <v>38.090000000000003</v>
      </c>
      <c r="W302" s="161"/>
      <c r="X302" s="161" t="s">
        <v>156</v>
      </c>
      <c r="Y302" s="161" t="s">
        <v>157</v>
      </c>
      <c r="Z302" s="150"/>
      <c r="AA302" s="150"/>
      <c r="AB302" s="150"/>
      <c r="AC302" s="150"/>
      <c r="AD302" s="150"/>
      <c r="AE302" s="150"/>
      <c r="AF302" s="150"/>
      <c r="AG302" s="150" t="s">
        <v>158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2" x14ac:dyDescent="0.2">
      <c r="A303" s="157"/>
      <c r="B303" s="158"/>
      <c r="C303" s="255" t="s">
        <v>683</v>
      </c>
      <c r="D303" s="256"/>
      <c r="E303" s="256"/>
      <c r="F303" s="256"/>
      <c r="G303" s="256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0"/>
      <c r="AA303" s="150"/>
      <c r="AB303" s="150"/>
      <c r="AC303" s="150"/>
      <c r="AD303" s="150"/>
      <c r="AE303" s="150"/>
      <c r="AF303" s="150"/>
      <c r="AG303" s="150" t="s">
        <v>284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22.5" outlineLevel="1" x14ac:dyDescent="0.2">
      <c r="A304" s="174">
        <v>234</v>
      </c>
      <c r="B304" s="175" t="s">
        <v>688</v>
      </c>
      <c r="C304" s="192" t="s">
        <v>689</v>
      </c>
      <c r="D304" s="176" t="s">
        <v>186</v>
      </c>
      <c r="E304" s="177">
        <v>14</v>
      </c>
      <c r="F304" s="178"/>
      <c r="G304" s="179">
        <f>ROUND(E304*F304,2)</f>
        <v>0</v>
      </c>
      <c r="H304" s="178"/>
      <c r="I304" s="179">
        <f>ROUND(E304*H304,2)</f>
        <v>0</v>
      </c>
      <c r="J304" s="178"/>
      <c r="K304" s="179">
        <f>ROUND(E304*J304,2)</f>
        <v>0</v>
      </c>
      <c r="L304" s="179">
        <v>21</v>
      </c>
      <c r="M304" s="179">
        <f>G304*(1+L304/100)</f>
        <v>0</v>
      </c>
      <c r="N304" s="177">
        <v>9.8499999999999994E-3</v>
      </c>
      <c r="O304" s="177">
        <f>ROUND(E304*N304,2)</f>
        <v>0.14000000000000001</v>
      </c>
      <c r="P304" s="177">
        <v>0</v>
      </c>
      <c r="Q304" s="177">
        <f>ROUND(E304*P304,2)</f>
        <v>0</v>
      </c>
      <c r="R304" s="179" t="s">
        <v>200</v>
      </c>
      <c r="S304" s="179" t="s">
        <v>154</v>
      </c>
      <c r="T304" s="180" t="s">
        <v>155</v>
      </c>
      <c r="U304" s="161">
        <v>0.91900000000000004</v>
      </c>
      <c r="V304" s="161">
        <f>ROUND(E304*U304,2)</f>
        <v>12.87</v>
      </c>
      <c r="W304" s="161"/>
      <c r="X304" s="161" t="s">
        <v>156</v>
      </c>
      <c r="Y304" s="161" t="s">
        <v>157</v>
      </c>
      <c r="Z304" s="150"/>
      <c r="AA304" s="150"/>
      <c r="AB304" s="150"/>
      <c r="AC304" s="150"/>
      <c r="AD304" s="150"/>
      <c r="AE304" s="150"/>
      <c r="AF304" s="150"/>
      <c r="AG304" s="150" t="s">
        <v>158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2" x14ac:dyDescent="0.2">
      <c r="A305" s="157"/>
      <c r="B305" s="158"/>
      <c r="C305" s="255" t="s">
        <v>683</v>
      </c>
      <c r="D305" s="256"/>
      <c r="E305" s="256"/>
      <c r="F305" s="256"/>
      <c r="G305" s="256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0"/>
      <c r="AA305" s="150"/>
      <c r="AB305" s="150"/>
      <c r="AC305" s="150"/>
      <c r="AD305" s="150"/>
      <c r="AE305" s="150"/>
      <c r="AF305" s="150"/>
      <c r="AG305" s="150" t="s">
        <v>284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ht="22.5" outlineLevel="1" x14ac:dyDescent="0.2">
      <c r="A306" s="174">
        <v>235</v>
      </c>
      <c r="B306" s="175" t="s">
        <v>690</v>
      </c>
      <c r="C306" s="192" t="s">
        <v>691</v>
      </c>
      <c r="D306" s="176" t="s">
        <v>186</v>
      </c>
      <c r="E306" s="177">
        <v>68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1.362E-2</v>
      </c>
      <c r="O306" s="177">
        <f>ROUND(E306*N306,2)</f>
        <v>0.93</v>
      </c>
      <c r="P306" s="177">
        <v>0</v>
      </c>
      <c r="Q306" s="177">
        <f>ROUND(E306*P306,2)</f>
        <v>0</v>
      </c>
      <c r="R306" s="179" t="s">
        <v>200</v>
      </c>
      <c r="S306" s="179" t="s">
        <v>154</v>
      </c>
      <c r="T306" s="180" t="s">
        <v>155</v>
      </c>
      <c r="U306" s="161">
        <v>1.04</v>
      </c>
      <c r="V306" s="161">
        <f>ROUND(E306*U306,2)</f>
        <v>70.72</v>
      </c>
      <c r="W306" s="161"/>
      <c r="X306" s="161" t="s">
        <v>156</v>
      </c>
      <c r="Y306" s="161" t="s">
        <v>157</v>
      </c>
      <c r="Z306" s="150"/>
      <c r="AA306" s="150"/>
      <c r="AB306" s="150"/>
      <c r="AC306" s="150"/>
      <c r="AD306" s="150"/>
      <c r="AE306" s="150"/>
      <c r="AF306" s="150"/>
      <c r="AG306" s="150" t="s">
        <v>158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2" x14ac:dyDescent="0.2">
      <c r="A307" s="157"/>
      <c r="B307" s="158"/>
      <c r="C307" s="255" t="s">
        <v>683</v>
      </c>
      <c r="D307" s="256"/>
      <c r="E307" s="256"/>
      <c r="F307" s="256"/>
      <c r="G307" s="256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0"/>
      <c r="AA307" s="150"/>
      <c r="AB307" s="150"/>
      <c r="AC307" s="150"/>
      <c r="AD307" s="150"/>
      <c r="AE307" s="150"/>
      <c r="AF307" s="150"/>
      <c r="AG307" s="150" t="s">
        <v>284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22.5" outlineLevel="1" x14ac:dyDescent="0.2">
      <c r="A308" s="174">
        <v>236</v>
      </c>
      <c r="B308" s="175" t="s">
        <v>692</v>
      </c>
      <c r="C308" s="192" t="s">
        <v>693</v>
      </c>
      <c r="D308" s="176" t="s">
        <v>186</v>
      </c>
      <c r="E308" s="177">
        <v>14</v>
      </c>
      <c r="F308" s="178"/>
      <c r="G308" s="179">
        <f>ROUND(E308*F308,2)</f>
        <v>0</v>
      </c>
      <c r="H308" s="178"/>
      <c r="I308" s="179">
        <f>ROUND(E308*H308,2)</f>
        <v>0</v>
      </c>
      <c r="J308" s="178"/>
      <c r="K308" s="179">
        <f>ROUND(E308*J308,2)</f>
        <v>0</v>
      </c>
      <c r="L308" s="179">
        <v>21</v>
      </c>
      <c r="M308" s="179">
        <f>G308*(1+L308/100)</f>
        <v>0</v>
      </c>
      <c r="N308" s="177">
        <v>1.7129999999999999E-2</v>
      </c>
      <c r="O308" s="177">
        <f>ROUND(E308*N308,2)</f>
        <v>0.24</v>
      </c>
      <c r="P308" s="177">
        <v>0</v>
      </c>
      <c r="Q308" s="177">
        <f>ROUND(E308*P308,2)</f>
        <v>0</v>
      </c>
      <c r="R308" s="179" t="s">
        <v>200</v>
      </c>
      <c r="S308" s="179" t="s">
        <v>154</v>
      </c>
      <c r="T308" s="180" t="s">
        <v>155</v>
      </c>
      <c r="U308" s="161">
        <v>1.206</v>
      </c>
      <c r="V308" s="161">
        <f>ROUND(E308*U308,2)</f>
        <v>16.88</v>
      </c>
      <c r="W308" s="161"/>
      <c r="X308" s="161" t="s">
        <v>156</v>
      </c>
      <c r="Y308" s="161" t="s">
        <v>157</v>
      </c>
      <c r="Z308" s="150"/>
      <c r="AA308" s="150"/>
      <c r="AB308" s="150"/>
      <c r="AC308" s="150"/>
      <c r="AD308" s="150"/>
      <c r="AE308" s="150"/>
      <c r="AF308" s="150"/>
      <c r="AG308" s="150" t="s">
        <v>158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2" x14ac:dyDescent="0.2">
      <c r="A309" s="157"/>
      <c r="B309" s="158"/>
      <c r="C309" s="255" t="s">
        <v>683</v>
      </c>
      <c r="D309" s="256"/>
      <c r="E309" s="256"/>
      <c r="F309" s="256"/>
      <c r="G309" s="256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0"/>
      <c r="AA309" s="150"/>
      <c r="AB309" s="150"/>
      <c r="AC309" s="150"/>
      <c r="AD309" s="150"/>
      <c r="AE309" s="150"/>
      <c r="AF309" s="150"/>
      <c r="AG309" s="150" t="s">
        <v>284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74">
        <v>237</v>
      </c>
      <c r="B310" s="175" t="s">
        <v>694</v>
      </c>
      <c r="C310" s="192" t="s">
        <v>695</v>
      </c>
      <c r="D310" s="176" t="s">
        <v>186</v>
      </c>
      <c r="E310" s="177">
        <v>39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2.1729999999999999E-2</v>
      </c>
      <c r="O310" s="177">
        <f>ROUND(E310*N310,2)</f>
        <v>0.85</v>
      </c>
      <c r="P310" s="177">
        <v>0</v>
      </c>
      <c r="Q310" s="177">
        <f>ROUND(E310*P310,2)</f>
        <v>0</v>
      </c>
      <c r="R310" s="179" t="s">
        <v>200</v>
      </c>
      <c r="S310" s="179" t="s">
        <v>154</v>
      </c>
      <c r="T310" s="180" t="s">
        <v>155</v>
      </c>
      <c r="U310" s="161">
        <v>1.4</v>
      </c>
      <c r="V310" s="161">
        <f>ROUND(E310*U310,2)</f>
        <v>54.6</v>
      </c>
      <c r="W310" s="161"/>
      <c r="X310" s="161" t="s">
        <v>156</v>
      </c>
      <c r="Y310" s="161" t="s">
        <v>157</v>
      </c>
      <c r="Z310" s="150"/>
      <c r="AA310" s="150"/>
      <c r="AB310" s="150"/>
      <c r="AC310" s="150"/>
      <c r="AD310" s="150"/>
      <c r="AE310" s="150"/>
      <c r="AF310" s="150"/>
      <c r="AG310" s="150" t="s">
        <v>158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2" x14ac:dyDescent="0.2">
      <c r="A311" s="157"/>
      <c r="B311" s="158"/>
      <c r="C311" s="255" t="s">
        <v>683</v>
      </c>
      <c r="D311" s="256"/>
      <c r="E311" s="256"/>
      <c r="F311" s="256"/>
      <c r="G311" s="256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0"/>
      <c r="AA311" s="150"/>
      <c r="AB311" s="150"/>
      <c r="AC311" s="150"/>
      <c r="AD311" s="150"/>
      <c r="AE311" s="150"/>
      <c r="AF311" s="150"/>
      <c r="AG311" s="150" t="s">
        <v>284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ht="22.5" outlineLevel="1" x14ac:dyDescent="0.2">
      <c r="A312" s="174">
        <v>238</v>
      </c>
      <c r="B312" s="175" t="s">
        <v>696</v>
      </c>
      <c r="C312" s="192" t="s">
        <v>697</v>
      </c>
      <c r="D312" s="176" t="s">
        <v>186</v>
      </c>
      <c r="E312" s="177">
        <v>25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2.3859999999999999E-2</v>
      </c>
      <c r="O312" s="177">
        <f>ROUND(E312*N312,2)</f>
        <v>0.6</v>
      </c>
      <c r="P312" s="177">
        <v>0</v>
      </c>
      <c r="Q312" s="177">
        <f>ROUND(E312*P312,2)</f>
        <v>0</v>
      </c>
      <c r="R312" s="179" t="s">
        <v>200</v>
      </c>
      <c r="S312" s="179" t="s">
        <v>154</v>
      </c>
      <c r="T312" s="180" t="s">
        <v>155</v>
      </c>
      <c r="U312" s="161">
        <v>1.6120000000000001</v>
      </c>
      <c r="V312" s="161">
        <f>ROUND(E312*U312,2)</f>
        <v>40.299999999999997</v>
      </c>
      <c r="W312" s="161"/>
      <c r="X312" s="161" t="s">
        <v>156</v>
      </c>
      <c r="Y312" s="161" t="s">
        <v>157</v>
      </c>
      <c r="Z312" s="150"/>
      <c r="AA312" s="150"/>
      <c r="AB312" s="150"/>
      <c r="AC312" s="150"/>
      <c r="AD312" s="150"/>
      <c r="AE312" s="150"/>
      <c r="AF312" s="150"/>
      <c r="AG312" s="150" t="s">
        <v>158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2" x14ac:dyDescent="0.2">
      <c r="A313" s="157"/>
      <c r="B313" s="158"/>
      <c r="C313" s="255" t="s">
        <v>683</v>
      </c>
      <c r="D313" s="256"/>
      <c r="E313" s="256"/>
      <c r="F313" s="256"/>
      <c r="G313" s="256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0"/>
      <c r="AA313" s="150"/>
      <c r="AB313" s="150"/>
      <c r="AC313" s="150"/>
      <c r="AD313" s="150"/>
      <c r="AE313" s="150"/>
      <c r="AF313" s="150"/>
      <c r="AG313" s="150" t="s">
        <v>284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ht="22.5" outlineLevel="1" x14ac:dyDescent="0.2">
      <c r="A314" s="174">
        <v>239</v>
      </c>
      <c r="B314" s="175" t="s">
        <v>698</v>
      </c>
      <c r="C314" s="192" t="s">
        <v>699</v>
      </c>
      <c r="D314" s="176" t="s">
        <v>186</v>
      </c>
      <c r="E314" s="177">
        <v>8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4.045E-2</v>
      </c>
      <c r="O314" s="177">
        <f>ROUND(E314*N314,2)</f>
        <v>0.32</v>
      </c>
      <c r="P314" s="177">
        <v>0</v>
      </c>
      <c r="Q314" s="177">
        <f>ROUND(E314*P314,2)</f>
        <v>0</v>
      </c>
      <c r="R314" s="179" t="s">
        <v>200</v>
      </c>
      <c r="S314" s="179" t="s">
        <v>154</v>
      </c>
      <c r="T314" s="180" t="s">
        <v>155</v>
      </c>
      <c r="U314" s="161">
        <v>2.2050000000000001</v>
      </c>
      <c r="V314" s="161">
        <f>ROUND(E314*U314,2)</f>
        <v>17.64</v>
      </c>
      <c r="W314" s="161"/>
      <c r="X314" s="161" t="s">
        <v>156</v>
      </c>
      <c r="Y314" s="161" t="s">
        <v>157</v>
      </c>
      <c r="Z314" s="150"/>
      <c r="AA314" s="150"/>
      <c r="AB314" s="150"/>
      <c r="AC314" s="150"/>
      <c r="AD314" s="150"/>
      <c r="AE314" s="150"/>
      <c r="AF314" s="150"/>
      <c r="AG314" s="150" t="s">
        <v>158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2" x14ac:dyDescent="0.2">
      <c r="A315" s="157"/>
      <c r="B315" s="158"/>
      <c r="C315" s="255" t="s">
        <v>683</v>
      </c>
      <c r="D315" s="256"/>
      <c r="E315" s="256"/>
      <c r="F315" s="256"/>
      <c r="G315" s="256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0"/>
      <c r="AA315" s="150"/>
      <c r="AB315" s="150"/>
      <c r="AC315" s="150"/>
      <c r="AD315" s="150"/>
      <c r="AE315" s="150"/>
      <c r="AF315" s="150"/>
      <c r="AG315" s="150" t="s">
        <v>284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81">
        <v>240</v>
      </c>
      <c r="B316" s="182" t="s">
        <v>700</v>
      </c>
      <c r="C316" s="191" t="s">
        <v>701</v>
      </c>
      <c r="D316" s="183" t="s">
        <v>199</v>
      </c>
      <c r="E316" s="184">
        <v>25</v>
      </c>
      <c r="F316" s="185"/>
      <c r="G316" s="186">
        <f t="shared" ref="G316:G323" si="84">ROUND(E316*F316,2)</f>
        <v>0</v>
      </c>
      <c r="H316" s="185"/>
      <c r="I316" s="186">
        <f t="shared" ref="I316:I323" si="85">ROUND(E316*H316,2)</f>
        <v>0</v>
      </c>
      <c r="J316" s="185"/>
      <c r="K316" s="186">
        <f t="shared" ref="K316:K323" si="86">ROUND(E316*J316,2)</f>
        <v>0</v>
      </c>
      <c r="L316" s="186">
        <v>21</v>
      </c>
      <c r="M316" s="186">
        <f t="shared" ref="M316:M323" si="87">G316*(1+L316/100)</f>
        <v>0</v>
      </c>
      <c r="N316" s="184">
        <v>6.0999999999999997E-4</v>
      </c>
      <c r="O316" s="184">
        <f t="shared" ref="O316:O323" si="88">ROUND(E316*N316,2)</f>
        <v>0.02</v>
      </c>
      <c r="P316" s="184">
        <v>0</v>
      </c>
      <c r="Q316" s="184">
        <f t="shared" ref="Q316:Q323" si="89">ROUND(E316*P316,2)</f>
        <v>0</v>
      </c>
      <c r="R316" s="186" t="s">
        <v>200</v>
      </c>
      <c r="S316" s="186" t="s">
        <v>154</v>
      </c>
      <c r="T316" s="187" t="s">
        <v>155</v>
      </c>
      <c r="U316" s="161">
        <v>0.31319999999999998</v>
      </c>
      <c r="V316" s="161">
        <f t="shared" ref="V316:V323" si="90">ROUND(E316*U316,2)</f>
        <v>7.83</v>
      </c>
      <c r="W316" s="161"/>
      <c r="X316" s="161" t="s">
        <v>156</v>
      </c>
      <c r="Y316" s="161" t="s">
        <v>262</v>
      </c>
      <c r="Z316" s="150"/>
      <c r="AA316" s="150"/>
      <c r="AB316" s="150"/>
      <c r="AC316" s="150"/>
      <c r="AD316" s="150"/>
      <c r="AE316" s="150"/>
      <c r="AF316" s="150"/>
      <c r="AG316" s="150" t="s">
        <v>158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81">
        <v>241</v>
      </c>
      <c r="B317" s="182" t="s">
        <v>702</v>
      </c>
      <c r="C317" s="191" t="s">
        <v>703</v>
      </c>
      <c r="D317" s="183" t="s">
        <v>199</v>
      </c>
      <c r="E317" s="184">
        <v>10</v>
      </c>
      <c r="F317" s="185"/>
      <c r="G317" s="186">
        <f t="shared" si="84"/>
        <v>0</v>
      </c>
      <c r="H317" s="185"/>
      <c r="I317" s="186">
        <f t="shared" si="85"/>
        <v>0</v>
      </c>
      <c r="J317" s="185"/>
      <c r="K317" s="186">
        <f t="shared" si="86"/>
        <v>0</v>
      </c>
      <c r="L317" s="186">
        <v>21</v>
      </c>
      <c r="M317" s="186">
        <f t="shared" si="87"/>
        <v>0</v>
      </c>
      <c r="N317" s="184">
        <v>8.0999999999999996E-4</v>
      </c>
      <c r="O317" s="184">
        <f t="shared" si="88"/>
        <v>0.01</v>
      </c>
      <c r="P317" s="184">
        <v>0</v>
      </c>
      <c r="Q317" s="184">
        <f t="shared" si="89"/>
        <v>0</v>
      </c>
      <c r="R317" s="186" t="s">
        <v>200</v>
      </c>
      <c r="S317" s="186" t="s">
        <v>154</v>
      </c>
      <c r="T317" s="187" t="s">
        <v>155</v>
      </c>
      <c r="U317" s="161">
        <v>0.41760000000000003</v>
      </c>
      <c r="V317" s="161">
        <f t="shared" si="90"/>
        <v>4.18</v>
      </c>
      <c r="W317" s="161"/>
      <c r="X317" s="161" t="s">
        <v>156</v>
      </c>
      <c r="Y317" s="161" t="s">
        <v>262</v>
      </c>
      <c r="Z317" s="150"/>
      <c r="AA317" s="150"/>
      <c r="AB317" s="150"/>
      <c r="AC317" s="150"/>
      <c r="AD317" s="150"/>
      <c r="AE317" s="150"/>
      <c r="AF317" s="150"/>
      <c r="AG317" s="150" t="s">
        <v>158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81">
        <v>242</v>
      </c>
      <c r="B318" s="182" t="s">
        <v>704</v>
      </c>
      <c r="C318" s="191" t="s">
        <v>705</v>
      </c>
      <c r="D318" s="183" t="s">
        <v>199</v>
      </c>
      <c r="E318" s="184">
        <v>30</v>
      </c>
      <c r="F318" s="185"/>
      <c r="G318" s="186">
        <f t="shared" si="84"/>
        <v>0</v>
      </c>
      <c r="H318" s="185"/>
      <c r="I318" s="186">
        <f t="shared" si="85"/>
        <v>0</v>
      </c>
      <c r="J318" s="185"/>
      <c r="K318" s="186">
        <f t="shared" si="86"/>
        <v>0</v>
      </c>
      <c r="L318" s="186">
        <v>21</v>
      </c>
      <c r="M318" s="186">
        <f t="shared" si="87"/>
        <v>0</v>
      </c>
      <c r="N318" s="184">
        <v>9.5E-4</v>
      </c>
      <c r="O318" s="184">
        <f t="shared" si="88"/>
        <v>0.03</v>
      </c>
      <c r="P318" s="184">
        <v>0</v>
      </c>
      <c r="Q318" s="184">
        <f t="shared" si="89"/>
        <v>0</v>
      </c>
      <c r="R318" s="186" t="s">
        <v>200</v>
      </c>
      <c r="S318" s="186" t="s">
        <v>154</v>
      </c>
      <c r="T318" s="187" t="s">
        <v>155</v>
      </c>
      <c r="U318" s="161">
        <v>0.48909999999999998</v>
      </c>
      <c r="V318" s="161">
        <f t="shared" si="90"/>
        <v>14.67</v>
      </c>
      <c r="W318" s="161"/>
      <c r="X318" s="161" t="s">
        <v>156</v>
      </c>
      <c r="Y318" s="161" t="s">
        <v>262</v>
      </c>
      <c r="Z318" s="150"/>
      <c r="AA318" s="150"/>
      <c r="AB318" s="150"/>
      <c r="AC318" s="150"/>
      <c r="AD318" s="150"/>
      <c r="AE318" s="150"/>
      <c r="AF318" s="150"/>
      <c r="AG318" s="150" t="s">
        <v>158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81">
        <v>243</v>
      </c>
      <c r="B319" s="182" t="s">
        <v>706</v>
      </c>
      <c r="C319" s="191" t="s">
        <v>707</v>
      </c>
      <c r="D319" s="183" t="s">
        <v>199</v>
      </c>
      <c r="E319" s="184">
        <v>8</v>
      </c>
      <c r="F319" s="185"/>
      <c r="G319" s="186">
        <f t="shared" si="84"/>
        <v>0</v>
      </c>
      <c r="H319" s="185"/>
      <c r="I319" s="186">
        <f t="shared" si="85"/>
        <v>0</v>
      </c>
      <c r="J319" s="185"/>
      <c r="K319" s="186">
        <f t="shared" si="86"/>
        <v>0</v>
      </c>
      <c r="L319" s="186">
        <v>21</v>
      </c>
      <c r="M319" s="186">
        <f t="shared" si="87"/>
        <v>0</v>
      </c>
      <c r="N319" s="184">
        <v>1.16E-3</v>
      </c>
      <c r="O319" s="184">
        <f t="shared" si="88"/>
        <v>0.01</v>
      </c>
      <c r="P319" s="184">
        <v>0</v>
      </c>
      <c r="Q319" s="184">
        <f t="shared" si="89"/>
        <v>0</v>
      </c>
      <c r="R319" s="186" t="s">
        <v>200</v>
      </c>
      <c r="S319" s="186" t="s">
        <v>154</v>
      </c>
      <c r="T319" s="187" t="s">
        <v>155</v>
      </c>
      <c r="U319" s="161">
        <v>0.59350000000000003</v>
      </c>
      <c r="V319" s="161">
        <f t="shared" si="90"/>
        <v>4.75</v>
      </c>
      <c r="W319" s="161"/>
      <c r="X319" s="161" t="s">
        <v>156</v>
      </c>
      <c r="Y319" s="161" t="s">
        <v>262</v>
      </c>
      <c r="Z319" s="150"/>
      <c r="AA319" s="150"/>
      <c r="AB319" s="150"/>
      <c r="AC319" s="150"/>
      <c r="AD319" s="150"/>
      <c r="AE319" s="150"/>
      <c r="AF319" s="150"/>
      <c r="AG319" s="150" t="s">
        <v>158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81">
        <v>244</v>
      </c>
      <c r="B320" s="182" t="s">
        <v>708</v>
      </c>
      <c r="C320" s="191" t="s">
        <v>709</v>
      </c>
      <c r="D320" s="183" t="s">
        <v>199</v>
      </c>
      <c r="E320" s="184">
        <v>20</v>
      </c>
      <c r="F320" s="185"/>
      <c r="G320" s="186">
        <f t="shared" si="84"/>
        <v>0</v>
      </c>
      <c r="H320" s="185"/>
      <c r="I320" s="186">
        <f t="shared" si="85"/>
        <v>0</v>
      </c>
      <c r="J320" s="185"/>
      <c r="K320" s="186">
        <f t="shared" si="86"/>
        <v>0</v>
      </c>
      <c r="L320" s="186">
        <v>21</v>
      </c>
      <c r="M320" s="186">
        <f t="shared" si="87"/>
        <v>0</v>
      </c>
      <c r="N320" s="184">
        <v>1.42E-3</v>
      </c>
      <c r="O320" s="184">
        <f t="shared" si="88"/>
        <v>0.03</v>
      </c>
      <c r="P320" s="184">
        <v>0</v>
      </c>
      <c r="Q320" s="184">
        <f t="shared" si="89"/>
        <v>0</v>
      </c>
      <c r="R320" s="186" t="s">
        <v>200</v>
      </c>
      <c r="S320" s="186" t="s">
        <v>154</v>
      </c>
      <c r="T320" s="187" t="s">
        <v>155</v>
      </c>
      <c r="U320" s="161">
        <v>0.73080000000000001</v>
      </c>
      <c r="V320" s="161">
        <f t="shared" si="90"/>
        <v>14.62</v>
      </c>
      <c r="W320" s="161"/>
      <c r="X320" s="161" t="s">
        <v>156</v>
      </c>
      <c r="Y320" s="161" t="s">
        <v>262</v>
      </c>
      <c r="Z320" s="150"/>
      <c r="AA320" s="150"/>
      <c r="AB320" s="150"/>
      <c r="AC320" s="150"/>
      <c r="AD320" s="150"/>
      <c r="AE320" s="150"/>
      <c r="AF320" s="150"/>
      <c r="AG320" s="150" t="s">
        <v>158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81">
        <v>245</v>
      </c>
      <c r="B321" s="182" t="s">
        <v>710</v>
      </c>
      <c r="C321" s="191" t="s">
        <v>711</v>
      </c>
      <c r="D321" s="183" t="s">
        <v>199</v>
      </c>
      <c r="E321" s="184">
        <v>12</v>
      </c>
      <c r="F321" s="185"/>
      <c r="G321" s="186">
        <f t="shared" si="84"/>
        <v>0</v>
      </c>
      <c r="H321" s="185"/>
      <c r="I321" s="186">
        <f t="shared" si="85"/>
        <v>0</v>
      </c>
      <c r="J321" s="185"/>
      <c r="K321" s="186">
        <f t="shared" si="86"/>
        <v>0</v>
      </c>
      <c r="L321" s="186">
        <v>21</v>
      </c>
      <c r="M321" s="186">
        <f t="shared" si="87"/>
        <v>0</v>
      </c>
      <c r="N321" s="184">
        <v>1.6999999999999999E-3</v>
      </c>
      <c r="O321" s="184">
        <f t="shared" si="88"/>
        <v>0.02</v>
      </c>
      <c r="P321" s="184">
        <v>0</v>
      </c>
      <c r="Q321" s="184">
        <f t="shared" si="89"/>
        <v>0</v>
      </c>
      <c r="R321" s="186" t="s">
        <v>200</v>
      </c>
      <c r="S321" s="186" t="s">
        <v>154</v>
      </c>
      <c r="T321" s="187" t="s">
        <v>155</v>
      </c>
      <c r="U321" s="161">
        <v>0.87370000000000003</v>
      </c>
      <c r="V321" s="161">
        <f t="shared" si="90"/>
        <v>10.48</v>
      </c>
      <c r="W321" s="161"/>
      <c r="X321" s="161" t="s">
        <v>156</v>
      </c>
      <c r="Y321" s="161" t="s">
        <v>262</v>
      </c>
      <c r="Z321" s="150"/>
      <c r="AA321" s="150"/>
      <c r="AB321" s="150"/>
      <c r="AC321" s="150"/>
      <c r="AD321" s="150"/>
      <c r="AE321" s="150"/>
      <c r="AF321" s="150"/>
      <c r="AG321" s="150" t="s">
        <v>158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81">
        <v>246</v>
      </c>
      <c r="B322" s="182" t="s">
        <v>712</v>
      </c>
      <c r="C322" s="191" t="s">
        <v>713</v>
      </c>
      <c r="D322" s="183" t="s">
        <v>199</v>
      </c>
      <c r="E322" s="184">
        <v>4</v>
      </c>
      <c r="F322" s="185"/>
      <c r="G322" s="186">
        <f t="shared" si="84"/>
        <v>0</v>
      </c>
      <c r="H322" s="185"/>
      <c r="I322" s="186">
        <f t="shared" si="85"/>
        <v>0</v>
      </c>
      <c r="J322" s="185"/>
      <c r="K322" s="186">
        <f t="shared" si="86"/>
        <v>0</v>
      </c>
      <c r="L322" s="186">
        <v>21</v>
      </c>
      <c r="M322" s="186">
        <f t="shared" si="87"/>
        <v>0</v>
      </c>
      <c r="N322" s="184">
        <v>1.01E-3</v>
      </c>
      <c r="O322" s="184">
        <f t="shared" si="88"/>
        <v>0</v>
      </c>
      <c r="P322" s="184">
        <v>0</v>
      </c>
      <c r="Q322" s="184">
        <f t="shared" si="89"/>
        <v>0</v>
      </c>
      <c r="R322" s="186" t="s">
        <v>200</v>
      </c>
      <c r="S322" s="186" t="s">
        <v>154</v>
      </c>
      <c r="T322" s="187" t="s">
        <v>155</v>
      </c>
      <c r="U322" s="161">
        <v>1.0367</v>
      </c>
      <c r="V322" s="161">
        <f t="shared" si="90"/>
        <v>4.1500000000000004</v>
      </c>
      <c r="W322" s="161"/>
      <c r="X322" s="161" t="s">
        <v>156</v>
      </c>
      <c r="Y322" s="161" t="s">
        <v>262</v>
      </c>
      <c r="Z322" s="150"/>
      <c r="AA322" s="150"/>
      <c r="AB322" s="150"/>
      <c r="AC322" s="150"/>
      <c r="AD322" s="150"/>
      <c r="AE322" s="150"/>
      <c r="AF322" s="150"/>
      <c r="AG322" s="150" t="s">
        <v>158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ht="22.5" outlineLevel="1" x14ac:dyDescent="0.2">
      <c r="A323" s="174">
        <v>247</v>
      </c>
      <c r="B323" s="175" t="s">
        <v>714</v>
      </c>
      <c r="C323" s="192" t="s">
        <v>715</v>
      </c>
      <c r="D323" s="176" t="s">
        <v>186</v>
      </c>
      <c r="E323" s="177">
        <v>102</v>
      </c>
      <c r="F323" s="178"/>
      <c r="G323" s="179">
        <f t="shared" si="84"/>
        <v>0</v>
      </c>
      <c r="H323" s="178"/>
      <c r="I323" s="179">
        <f t="shared" si="85"/>
        <v>0</v>
      </c>
      <c r="J323" s="178"/>
      <c r="K323" s="179">
        <f t="shared" si="86"/>
        <v>0</v>
      </c>
      <c r="L323" s="179">
        <v>21</v>
      </c>
      <c r="M323" s="179">
        <f t="shared" si="87"/>
        <v>0</v>
      </c>
      <c r="N323" s="177">
        <v>0</v>
      </c>
      <c r="O323" s="177">
        <f t="shared" si="88"/>
        <v>0</v>
      </c>
      <c r="P323" s="177">
        <v>0</v>
      </c>
      <c r="Q323" s="177">
        <f t="shared" si="89"/>
        <v>0</v>
      </c>
      <c r="R323" s="179" t="s">
        <v>200</v>
      </c>
      <c r="S323" s="179" t="s">
        <v>154</v>
      </c>
      <c r="T323" s="180" t="s">
        <v>155</v>
      </c>
      <c r="U323" s="161">
        <v>3.2000000000000001E-2</v>
      </c>
      <c r="V323" s="161">
        <f t="shared" si="90"/>
        <v>3.26</v>
      </c>
      <c r="W323" s="161"/>
      <c r="X323" s="161" t="s">
        <v>156</v>
      </c>
      <c r="Y323" s="161" t="s">
        <v>166</v>
      </c>
      <c r="Z323" s="150"/>
      <c r="AA323" s="150"/>
      <c r="AB323" s="150"/>
      <c r="AC323" s="150"/>
      <c r="AD323" s="150"/>
      <c r="AE323" s="150"/>
      <c r="AF323" s="150"/>
      <c r="AG323" s="150" t="s">
        <v>158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2" x14ac:dyDescent="0.2">
      <c r="A324" s="157"/>
      <c r="B324" s="158"/>
      <c r="C324" s="255" t="s">
        <v>716</v>
      </c>
      <c r="D324" s="256"/>
      <c r="E324" s="256"/>
      <c r="F324" s="256"/>
      <c r="G324" s="256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0"/>
      <c r="AA324" s="150"/>
      <c r="AB324" s="150"/>
      <c r="AC324" s="150"/>
      <c r="AD324" s="150"/>
      <c r="AE324" s="150"/>
      <c r="AF324" s="150"/>
      <c r="AG324" s="150" t="s">
        <v>284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ht="22.5" outlineLevel="1" x14ac:dyDescent="0.2">
      <c r="A325" s="174">
        <v>248</v>
      </c>
      <c r="B325" s="175" t="s">
        <v>717</v>
      </c>
      <c r="C325" s="192" t="s">
        <v>718</v>
      </c>
      <c r="D325" s="176" t="s">
        <v>186</v>
      </c>
      <c r="E325" s="177">
        <v>14</v>
      </c>
      <c r="F325" s="178"/>
      <c r="G325" s="179">
        <f>ROUND(E325*F325,2)</f>
        <v>0</v>
      </c>
      <c r="H325" s="178"/>
      <c r="I325" s="179">
        <f>ROUND(E325*H325,2)</f>
        <v>0</v>
      </c>
      <c r="J325" s="178"/>
      <c r="K325" s="179">
        <f>ROUND(E325*J325,2)</f>
        <v>0</v>
      </c>
      <c r="L325" s="179">
        <v>21</v>
      </c>
      <c r="M325" s="179">
        <f>G325*(1+L325/100)</f>
        <v>0</v>
      </c>
      <c r="N325" s="177">
        <v>0</v>
      </c>
      <c r="O325" s="177">
        <f>ROUND(E325*N325,2)</f>
        <v>0</v>
      </c>
      <c r="P325" s="177">
        <v>0</v>
      </c>
      <c r="Q325" s="177">
        <f>ROUND(E325*P325,2)</f>
        <v>0</v>
      </c>
      <c r="R325" s="179" t="s">
        <v>200</v>
      </c>
      <c r="S325" s="179" t="s">
        <v>154</v>
      </c>
      <c r="T325" s="180" t="s">
        <v>155</v>
      </c>
      <c r="U325" s="161">
        <v>4.1000000000000002E-2</v>
      </c>
      <c r="V325" s="161">
        <f>ROUND(E325*U325,2)</f>
        <v>0.56999999999999995</v>
      </c>
      <c r="W325" s="161"/>
      <c r="X325" s="161" t="s">
        <v>156</v>
      </c>
      <c r="Y325" s="161" t="s">
        <v>166</v>
      </c>
      <c r="Z325" s="150"/>
      <c r="AA325" s="150"/>
      <c r="AB325" s="150"/>
      <c r="AC325" s="150"/>
      <c r="AD325" s="150"/>
      <c r="AE325" s="150"/>
      <c r="AF325" s="150"/>
      <c r="AG325" s="150" t="s">
        <v>158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2" x14ac:dyDescent="0.2">
      <c r="A326" s="157"/>
      <c r="B326" s="158"/>
      <c r="C326" s="255" t="s">
        <v>716</v>
      </c>
      <c r="D326" s="256"/>
      <c r="E326" s="256"/>
      <c r="F326" s="256"/>
      <c r="G326" s="256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0"/>
      <c r="AA326" s="150"/>
      <c r="AB326" s="150"/>
      <c r="AC326" s="150"/>
      <c r="AD326" s="150"/>
      <c r="AE326" s="150"/>
      <c r="AF326" s="150"/>
      <c r="AG326" s="150" t="s">
        <v>284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74">
        <v>249</v>
      </c>
      <c r="B327" s="175" t="s">
        <v>719</v>
      </c>
      <c r="C327" s="192" t="s">
        <v>720</v>
      </c>
      <c r="D327" s="176" t="s">
        <v>186</v>
      </c>
      <c r="E327" s="177">
        <v>68</v>
      </c>
      <c r="F327" s="178"/>
      <c r="G327" s="179">
        <f>ROUND(E327*F327,2)</f>
        <v>0</v>
      </c>
      <c r="H327" s="178"/>
      <c r="I327" s="179">
        <f>ROUND(E327*H327,2)</f>
        <v>0</v>
      </c>
      <c r="J327" s="178"/>
      <c r="K327" s="179">
        <f>ROUND(E327*J327,2)</f>
        <v>0</v>
      </c>
      <c r="L327" s="179">
        <v>21</v>
      </c>
      <c r="M327" s="179">
        <f>G327*(1+L327/100)</f>
        <v>0</v>
      </c>
      <c r="N327" s="177">
        <v>0</v>
      </c>
      <c r="O327" s="177">
        <f>ROUND(E327*N327,2)</f>
        <v>0</v>
      </c>
      <c r="P327" s="177">
        <v>0</v>
      </c>
      <c r="Q327" s="177">
        <f>ROUND(E327*P327,2)</f>
        <v>0</v>
      </c>
      <c r="R327" s="179" t="s">
        <v>200</v>
      </c>
      <c r="S327" s="179" t="s">
        <v>154</v>
      </c>
      <c r="T327" s="180" t="s">
        <v>155</v>
      </c>
      <c r="U327" s="161">
        <v>4.2000000000000003E-2</v>
      </c>
      <c r="V327" s="161">
        <f>ROUND(E327*U327,2)</f>
        <v>2.86</v>
      </c>
      <c r="W327" s="161"/>
      <c r="X327" s="161" t="s">
        <v>156</v>
      </c>
      <c r="Y327" s="161" t="s">
        <v>166</v>
      </c>
      <c r="Z327" s="150"/>
      <c r="AA327" s="150"/>
      <c r="AB327" s="150"/>
      <c r="AC327" s="150"/>
      <c r="AD327" s="150"/>
      <c r="AE327" s="150"/>
      <c r="AF327" s="150"/>
      <c r="AG327" s="150" t="s">
        <v>158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2" x14ac:dyDescent="0.2">
      <c r="A328" s="157"/>
      <c r="B328" s="158"/>
      <c r="C328" s="255" t="s">
        <v>716</v>
      </c>
      <c r="D328" s="256"/>
      <c r="E328" s="256"/>
      <c r="F328" s="256"/>
      <c r="G328" s="256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0"/>
      <c r="AA328" s="150"/>
      <c r="AB328" s="150"/>
      <c r="AC328" s="150"/>
      <c r="AD328" s="150"/>
      <c r="AE328" s="150"/>
      <c r="AF328" s="150"/>
      <c r="AG328" s="150" t="s">
        <v>284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74">
        <v>250</v>
      </c>
      <c r="B329" s="175" t="s">
        <v>721</v>
      </c>
      <c r="C329" s="192" t="s">
        <v>722</v>
      </c>
      <c r="D329" s="176" t="s">
        <v>186</v>
      </c>
      <c r="E329" s="177">
        <v>53</v>
      </c>
      <c r="F329" s="178"/>
      <c r="G329" s="179">
        <f>ROUND(E329*F329,2)</f>
        <v>0</v>
      </c>
      <c r="H329" s="178"/>
      <c r="I329" s="179">
        <f>ROUND(E329*H329,2)</f>
        <v>0</v>
      </c>
      <c r="J329" s="178"/>
      <c r="K329" s="179">
        <f>ROUND(E329*J329,2)</f>
        <v>0</v>
      </c>
      <c r="L329" s="179">
        <v>21</v>
      </c>
      <c r="M329" s="179">
        <f>G329*(1+L329/100)</f>
        <v>0</v>
      </c>
      <c r="N329" s="177">
        <v>0</v>
      </c>
      <c r="O329" s="177">
        <f>ROUND(E329*N329,2)</f>
        <v>0</v>
      </c>
      <c r="P329" s="177">
        <v>0</v>
      </c>
      <c r="Q329" s="177">
        <f>ROUND(E329*P329,2)</f>
        <v>0</v>
      </c>
      <c r="R329" s="179" t="s">
        <v>200</v>
      </c>
      <c r="S329" s="179" t="s">
        <v>154</v>
      </c>
      <c r="T329" s="180" t="s">
        <v>155</v>
      </c>
      <c r="U329" s="161">
        <v>5.2999999999999999E-2</v>
      </c>
      <c r="V329" s="161">
        <f>ROUND(E329*U329,2)</f>
        <v>2.81</v>
      </c>
      <c r="W329" s="161"/>
      <c r="X329" s="161" t="s">
        <v>156</v>
      </c>
      <c r="Y329" s="161" t="s">
        <v>166</v>
      </c>
      <c r="Z329" s="150"/>
      <c r="AA329" s="150"/>
      <c r="AB329" s="150"/>
      <c r="AC329" s="150"/>
      <c r="AD329" s="150"/>
      <c r="AE329" s="150"/>
      <c r="AF329" s="150"/>
      <c r="AG329" s="150" t="s">
        <v>158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2" x14ac:dyDescent="0.2">
      <c r="A330" s="157"/>
      <c r="B330" s="158"/>
      <c r="C330" s="255" t="s">
        <v>716</v>
      </c>
      <c r="D330" s="256"/>
      <c r="E330" s="256"/>
      <c r="F330" s="256"/>
      <c r="G330" s="256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0"/>
      <c r="AA330" s="150"/>
      <c r="AB330" s="150"/>
      <c r="AC330" s="150"/>
      <c r="AD330" s="150"/>
      <c r="AE330" s="150"/>
      <c r="AF330" s="150"/>
      <c r="AG330" s="150" t="s">
        <v>284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74">
        <v>251</v>
      </c>
      <c r="B331" s="175" t="s">
        <v>723</v>
      </c>
      <c r="C331" s="192" t="s">
        <v>724</v>
      </c>
      <c r="D331" s="176" t="s">
        <v>186</v>
      </c>
      <c r="E331" s="177">
        <v>25</v>
      </c>
      <c r="F331" s="178"/>
      <c r="G331" s="179">
        <f>ROUND(E331*F331,2)</f>
        <v>0</v>
      </c>
      <c r="H331" s="178"/>
      <c r="I331" s="179">
        <f>ROUND(E331*H331,2)</f>
        <v>0</v>
      </c>
      <c r="J331" s="178"/>
      <c r="K331" s="179">
        <f>ROUND(E331*J331,2)</f>
        <v>0</v>
      </c>
      <c r="L331" s="179">
        <v>21</v>
      </c>
      <c r="M331" s="179">
        <f>G331*(1+L331/100)</f>
        <v>0</v>
      </c>
      <c r="N331" s="177">
        <v>0</v>
      </c>
      <c r="O331" s="177">
        <f>ROUND(E331*N331,2)</f>
        <v>0</v>
      </c>
      <c r="P331" s="177">
        <v>0</v>
      </c>
      <c r="Q331" s="177">
        <f>ROUND(E331*P331,2)</f>
        <v>0</v>
      </c>
      <c r="R331" s="179" t="s">
        <v>200</v>
      </c>
      <c r="S331" s="179" t="s">
        <v>154</v>
      </c>
      <c r="T331" s="180" t="s">
        <v>155</v>
      </c>
      <c r="U331" s="161">
        <v>6.3E-2</v>
      </c>
      <c r="V331" s="161">
        <f>ROUND(E331*U331,2)</f>
        <v>1.58</v>
      </c>
      <c r="W331" s="161"/>
      <c r="X331" s="161" t="s">
        <v>156</v>
      </c>
      <c r="Y331" s="161" t="s">
        <v>166</v>
      </c>
      <c r="Z331" s="150"/>
      <c r="AA331" s="150"/>
      <c r="AB331" s="150"/>
      <c r="AC331" s="150"/>
      <c r="AD331" s="150"/>
      <c r="AE331" s="150"/>
      <c r="AF331" s="150"/>
      <c r="AG331" s="150" t="s">
        <v>158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2" x14ac:dyDescent="0.2">
      <c r="A332" s="157"/>
      <c r="B332" s="158"/>
      <c r="C332" s="255" t="s">
        <v>716</v>
      </c>
      <c r="D332" s="256"/>
      <c r="E332" s="256"/>
      <c r="F332" s="256"/>
      <c r="G332" s="256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0"/>
      <c r="AA332" s="150"/>
      <c r="AB332" s="150"/>
      <c r="AC332" s="150"/>
      <c r="AD332" s="150"/>
      <c r="AE332" s="150"/>
      <c r="AF332" s="150"/>
      <c r="AG332" s="150" t="s">
        <v>284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74">
        <v>252</v>
      </c>
      <c r="B333" s="175" t="s">
        <v>725</v>
      </c>
      <c r="C333" s="192" t="s">
        <v>726</v>
      </c>
      <c r="D333" s="176" t="s">
        <v>186</v>
      </c>
      <c r="E333" s="177">
        <v>8</v>
      </c>
      <c r="F333" s="178"/>
      <c r="G333" s="179">
        <f>ROUND(E333*F333,2)</f>
        <v>0</v>
      </c>
      <c r="H333" s="178"/>
      <c r="I333" s="179">
        <f>ROUND(E333*H333,2)</f>
        <v>0</v>
      </c>
      <c r="J333" s="178"/>
      <c r="K333" s="179">
        <f>ROUND(E333*J333,2)</f>
        <v>0</v>
      </c>
      <c r="L333" s="179">
        <v>21</v>
      </c>
      <c r="M333" s="179">
        <f>G333*(1+L333/100)</f>
        <v>0</v>
      </c>
      <c r="N333" s="177">
        <v>0</v>
      </c>
      <c r="O333" s="177">
        <f>ROUND(E333*N333,2)</f>
        <v>0</v>
      </c>
      <c r="P333" s="177">
        <v>0</v>
      </c>
      <c r="Q333" s="177">
        <f>ROUND(E333*P333,2)</f>
        <v>0</v>
      </c>
      <c r="R333" s="179" t="s">
        <v>200</v>
      </c>
      <c r="S333" s="179" t="s">
        <v>154</v>
      </c>
      <c r="T333" s="180" t="s">
        <v>155</v>
      </c>
      <c r="U333" s="161">
        <v>8.4000000000000005E-2</v>
      </c>
      <c r="V333" s="161">
        <f>ROUND(E333*U333,2)</f>
        <v>0.67</v>
      </c>
      <c r="W333" s="161"/>
      <c r="X333" s="161" t="s">
        <v>156</v>
      </c>
      <c r="Y333" s="161" t="s">
        <v>166</v>
      </c>
      <c r="Z333" s="150"/>
      <c r="AA333" s="150"/>
      <c r="AB333" s="150"/>
      <c r="AC333" s="150"/>
      <c r="AD333" s="150"/>
      <c r="AE333" s="150"/>
      <c r="AF333" s="150"/>
      <c r="AG333" s="150" t="s">
        <v>158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2" x14ac:dyDescent="0.2">
      <c r="A334" s="157"/>
      <c r="B334" s="158"/>
      <c r="C334" s="255" t="s">
        <v>716</v>
      </c>
      <c r="D334" s="256"/>
      <c r="E334" s="256"/>
      <c r="F334" s="256"/>
      <c r="G334" s="256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0"/>
      <c r="AA334" s="150"/>
      <c r="AB334" s="150"/>
      <c r="AC334" s="150"/>
      <c r="AD334" s="150"/>
      <c r="AE334" s="150"/>
      <c r="AF334" s="150"/>
      <c r="AG334" s="150" t="s">
        <v>284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81">
        <v>253</v>
      </c>
      <c r="B335" s="182" t="s">
        <v>727</v>
      </c>
      <c r="C335" s="191" t="s">
        <v>728</v>
      </c>
      <c r="D335" s="183" t="s">
        <v>186</v>
      </c>
      <c r="E335" s="184">
        <v>6</v>
      </c>
      <c r="F335" s="185"/>
      <c r="G335" s="186">
        <f>ROUND(E335*F335,2)</f>
        <v>0</v>
      </c>
      <c r="H335" s="185"/>
      <c r="I335" s="186">
        <f>ROUND(E335*H335,2)</f>
        <v>0</v>
      </c>
      <c r="J335" s="185"/>
      <c r="K335" s="186">
        <f>ROUND(E335*J335,2)</f>
        <v>0</v>
      </c>
      <c r="L335" s="186">
        <v>21</v>
      </c>
      <c r="M335" s="186">
        <f>G335*(1+L335/100)</f>
        <v>0</v>
      </c>
      <c r="N335" s="184">
        <v>5.9199999999999999E-3</v>
      </c>
      <c r="O335" s="184">
        <f>ROUND(E335*N335,2)</f>
        <v>0.04</v>
      </c>
      <c r="P335" s="184">
        <v>0</v>
      </c>
      <c r="Q335" s="184">
        <f>ROUND(E335*P335,2)</f>
        <v>0</v>
      </c>
      <c r="R335" s="186"/>
      <c r="S335" s="186" t="s">
        <v>164</v>
      </c>
      <c r="T335" s="187" t="s">
        <v>155</v>
      </c>
      <c r="U335" s="161">
        <v>0.41160000000000002</v>
      </c>
      <c r="V335" s="161">
        <f>ROUND(E335*U335,2)</f>
        <v>2.4700000000000002</v>
      </c>
      <c r="W335" s="161"/>
      <c r="X335" s="161" t="s">
        <v>156</v>
      </c>
      <c r="Y335" s="161" t="s">
        <v>262</v>
      </c>
      <c r="Z335" s="150"/>
      <c r="AA335" s="150"/>
      <c r="AB335" s="150"/>
      <c r="AC335" s="150"/>
      <c r="AD335" s="150"/>
      <c r="AE335" s="150"/>
      <c r="AF335" s="150"/>
      <c r="AG335" s="150" t="s">
        <v>158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74">
        <v>254</v>
      </c>
      <c r="B336" s="175" t="s">
        <v>729</v>
      </c>
      <c r="C336" s="192" t="s">
        <v>730</v>
      </c>
      <c r="D336" s="176" t="s">
        <v>186</v>
      </c>
      <c r="E336" s="177">
        <v>56</v>
      </c>
      <c r="F336" s="178"/>
      <c r="G336" s="179">
        <f>ROUND(E336*F336,2)</f>
        <v>0</v>
      </c>
      <c r="H336" s="178"/>
      <c r="I336" s="179">
        <f>ROUND(E336*H336,2)</f>
        <v>0</v>
      </c>
      <c r="J336" s="178"/>
      <c r="K336" s="179">
        <f>ROUND(E336*J336,2)</f>
        <v>0</v>
      </c>
      <c r="L336" s="179">
        <v>21</v>
      </c>
      <c r="M336" s="179">
        <f>G336*(1+L336/100)</f>
        <v>0</v>
      </c>
      <c r="N336" s="177">
        <v>5.0299999999999997E-3</v>
      </c>
      <c r="O336" s="177">
        <f>ROUND(E336*N336,2)</f>
        <v>0.28000000000000003</v>
      </c>
      <c r="P336" s="177">
        <v>0</v>
      </c>
      <c r="Q336" s="177">
        <f>ROUND(E336*P336,2)</f>
        <v>0</v>
      </c>
      <c r="R336" s="179"/>
      <c r="S336" s="179" t="s">
        <v>164</v>
      </c>
      <c r="T336" s="180" t="s">
        <v>155</v>
      </c>
      <c r="U336" s="161">
        <v>0.47355999999999998</v>
      </c>
      <c r="V336" s="161">
        <f>ROUND(E336*U336,2)</f>
        <v>26.52</v>
      </c>
      <c r="W336" s="161"/>
      <c r="X336" s="161" t="s">
        <v>156</v>
      </c>
      <c r="Y336" s="161" t="s">
        <v>262</v>
      </c>
      <c r="Z336" s="150"/>
      <c r="AA336" s="150"/>
      <c r="AB336" s="150"/>
      <c r="AC336" s="150"/>
      <c r="AD336" s="150"/>
      <c r="AE336" s="150"/>
      <c r="AF336" s="150"/>
      <c r="AG336" s="150" t="s">
        <v>158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2" x14ac:dyDescent="0.2">
      <c r="A337" s="157"/>
      <c r="B337" s="158"/>
      <c r="C337" s="255" t="s">
        <v>731</v>
      </c>
      <c r="D337" s="256"/>
      <c r="E337" s="256"/>
      <c r="F337" s="256"/>
      <c r="G337" s="256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0"/>
      <c r="AA337" s="150"/>
      <c r="AB337" s="150"/>
      <c r="AC337" s="150"/>
      <c r="AD337" s="150"/>
      <c r="AE337" s="150"/>
      <c r="AF337" s="150"/>
      <c r="AG337" s="150" t="s">
        <v>284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88" t="str">
        <f>C337</f>
        <v>Včetně dodávky, montáže závěsů a  pomocného lešení o výšce podlahy do 1900 mm a pro zatížení do 1,5 kPa.</v>
      </c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81">
        <v>255</v>
      </c>
      <c r="B338" s="182" t="s">
        <v>732</v>
      </c>
      <c r="C338" s="191" t="s">
        <v>733</v>
      </c>
      <c r="D338" s="183" t="s">
        <v>186</v>
      </c>
      <c r="E338" s="184">
        <v>46</v>
      </c>
      <c r="F338" s="185"/>
      <c r="G338" s="186">
        <f t="shared" ref="G338:G346" si="91">ROUND(E338*F338,2)</f>
        <v>0</v>
      </c>
      <c r="H338" s="185"/>
      <c r="I338" s="186">
        <f t="shared" ref="I338:I346" si="92">ROUND(E338*H338,2)</f>
        <v>0</v>
      </c>
      <c r="J338" s="185"/>
      <c r="K338" s="186">
        <f t="shared" ref="K338:K346" si="93">ROUND(E338*J338,2)</f>
        <v>0</v>
      </c>
      <c r="L338" s="186">
        <v>21</v>
      </c>
      <c r="M338" s="186">
        <f t="shared" ref="M338:M346" si="94">G338*(1+L338/100)</f>
        <v>0</v>
      </c>
      <c r="N338" s="184">
        <v>5.1000000000000004E-3</v>
      </c>
      <c r="O338" s="184">
        <f t="shared" ref="O338:O346" si="95">ROUND(E338*N338,2)</f>
        <v>0.23</v>
      </c>
      <c r="P338" s="184">
        <v>0</v>
      </c>
      <c r="Q338" s="184">
        <f t="shared" ref="Q338:Q346" si="96">ROUND(E338*P338,2)</f>
        <v>0</v>
      </c>
      <c r="R338" s="186"/>
      <c r="S338" s="186" t="s">
        <v>164</v>
      </c>
      <c r="T338" s="187" t="s">
        <v>155</v>
      </c>
      <c r="U338" s="161">
        <v>0.47355999999999998</v>
      </c>
      <c r="V338" s="161">
        <f t="shared" ref="V338:V346" si="97">ROUND(E338*U338,2)</f>
        <v>21.78</v>
      </c>
      <c r="W338" s="161"/>
      <c r="X338" s="161" t="s">
        <v>156</v>
      </c>
      <c r="Y338" s="161" t="s">
        <v>262</v>
      </c>
      <c r="Z338" s="150"/>
      <c r="AA338" s="150"/>
      <c r="AB338" s="150"/>
      <c r="AC338" s="150"/>
      <c r="AD338" s="150"/>
      <c r="AE338" s="150"/>
      <c r="AF338" s="150"/>
      <c r="AG338" s="150" t="s">
        <v>158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81">
        <v>256</v>
      </c>
      <c r="B339" s="182" t="s">
        <v>734</v>
      </c>
      <c r="C339" s="191" t="s">
        <v>735</v>
      </c>
      <c r="D339" s="183" t="s">
        <v>186</v>
      </c>
      <c r="E339" s="184">
        <v>14</v>
      </c>
      <c r="F339" s="185"/>
      <c r="G339" s="186">
        <f t="shared" si="91"/>
        <v>0</v>
      </c>
      <c r="H339" s="185"/>
      <c r="I339" s="186">
        <f t="shared" si="92"/>
        <v>0</v>
      </c>
      <c r="J339" s="185"/>
      <c r="K339" s="186">
        <f t="shared" si="93"/>
        <v>0</v>
      </c>
      <c r="L339" s="186">
        <v>21</v>
      </c>
      <c r="M339" s="186">
        <f t="shared" si="94"/>
        <v>0</v>
      </c>
      <c r="N339" s="184">
        <v>5.0200000000000002E-3</v>
      </c>
      <c r="O339" s="184">
        <f t="shared" si="95"/>
        <v>7.0000000000000007E-2</v>
      </c>
      <c r="P339" s="184">
        <v>0</v>
      </c>
      <c r="Q339" s="184">
        <f t="shared" si="96"/>
        <v>0</v>
      </c>
      <c r="R339" s="186"/>
      <c r="S339" s="186" t="s">
        <v>164</v>
      </c>
      <c r="T339" s="187" t="s">
        <v>155</v>
      </c>
      <c r="U339" s="161">
        <v>0.55656000000000005</v>
      </c>
      <c r="V339" s="161">
        <f t="shared" si="97"/>
        <v>7.79</v>
      </c>
      <c r="W339" s="161"/>
      <c r="X339" s="161" t="s">
        <v>156</v>
      </c>
      <c r="Y339" s="161" t="s">
        <v>262</v>
      </c>
      <c r="Z339" s="150"/>
      <c r="AA339" s="150"/>
      <c r="AB339" s="150"/>
      <c r="AC339" s="150"/>
      <c r="AD339" s="150"/>
      <c r="AE339" s="150"/>
      <c r="AF339" s="150"/>
      <c r="AG339" s="150" t="s">
        <v>158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81">
        <v>257</v>
      </c>
      <c r="B340" s="182" t="s">
        <v>736</v>
      </c>
      <c r="C340" s="191" t="s">
        <v>737</v>
      </c>
      <c r="D340" s="183" t="s">
        <v>186</v>
      </c>
      <c r="E340" s="184">
        <v>68</v>
      </c>
      <c r="F340" s="185"/>
      <c r="G340" s="186">
        <f t="shared" si="91"/>
        <v>0</v>
      </c>
      <c r="H340" s="185"/>
      <c r="I340" s="186">
        <f t="shared" si="92"/>
        <v>0</v>
      </c>
      <c r="J340" s="185"/>
      <c r="K340" s="186">
        <f t="shared" si="93"/>
        <v>0</v>
      </c>
      <c r="L340" s="186">
        <v>21</v>
      </c>
      <c r="M340" s="186">
        <f t="shared" si="94"/>
        <v>0</v>
      </c>
      <c r="N340" s="184">
        <v>5.0200000000000002E-3</v>
      </c>
      <c r="O340" s="184">
        <f t="shared" si="95"/>
        <v>0.34</v>
      </c>
      <c r="P340" s="184">
        <v>0</v>
      </c>
      <c r="Q340" s="184">
        <f t="shared" si="96"/>
        <v>0</v>
      </c>
      <c r="R340" s="186"/>
      <c r="S340" s="186" t="s">
        <v>164</v>
      </c>
      <c r="T340" s="187" t="s">
        <v>155</v>
      </c>
      <c r="U340" s="161">
        <v>0.55656000000000005</v>
      </c>
      <c r="V340" s="161">
        <f t="shared" si="97"/>
        <v>37.85</v>
      </c>
      <c r="W340" s="161"/>
      <c r="X340" s="161" t="s">
        <v>156</v>
      </c>
      <c r="Y340" s="161" t="s">
        <v>262</v>
      </c>
      <c r="Z340" s="150"/>
      <c r="AA340" s="150"/>
      <c r="AB340" s="150"/>
      <c r="AC340" s="150"/>
      <c r="AD340" s="150"/>
      <c r="AE340" s="150"/>
      <c r="AF340" s="150"/>
      <c r="AG340" s="150" t="s">
        <v>158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81">
        <v>258</v>
      </c>
      <c r="B341" s="182" t="s">
        <v>738</v>
      </c>
      <c r="C341" s="191" t="s">
        <v>739</v>
      </c>
      <c r="D341" s="183" t="s">
        <v>186</v>
      </c>
      <c r="E341" s="184">
        <v>14</v>
      </c>
      <c r="F341" s="185"/>
      <c r="G341" s="186">
        <f t="shared" si="91"/>
        <v>0</v>
      </c>
      <c r="H341" s="185"/>
      <c r="I341" s="186">
        <f t="shared" si="92"/>
        <v>0</v>
      </c>
      <c r="J341" s="185"/>
      <c r="K341" s="186">
        <f t="shared" si="93"/>
        <v>0</v>
      </c>
      <c r="L341" s="186">
        <v>21</v>
      </c>
      <c r="M341" s="186">
        <f t="shared" si="94"/>
        <v>0</v>
      </c>
      <c r="N341" s="184">
        <v>5.0299999999999997E-3</v>
      </c>
      <c r="O341" s="184">
        <f t="shared" si="95"/>
        <v>7.0000000000000007E-2</v>
      </c>
      <c r="P341" s="184">
        <v>0</v>
      </c>
      <c r="Q341" s="184">
        <f t="shared" si="96"/>
        <v>0</v>
      </c>
      <c r="R341" s="186"/>
      <c r="S341" s="186" t="s">
        <v>164</v>
      </c>
      <c r="T341" s="187" t="s">
        <v>155</v>
      </c>
      <c r="U341" s="161">
        <v>0.72355999999999998</v>
      </c>
      <c r="V341" s="161">
        <f t="shared" si="97"/>
        <v>10.130000000000001</v>
      </c>
      <c r="W341" s="161"/>
      <c r="X341" s="161" t="s">
        <v>156</v>
      </c>
      <c r="Y341" s="161" t="s">
        <v>262</v>
      </c>
      <c r="Z341" s="150"/>
      <c r="AA341" s="150"/>
      <c r="AB341" s="150"/>
      <c r="AC341" s="150"/>
      <c r="AD341" s="150"/>
      <c r="AE341" s="150"/>
      <c r="AF341" s="150"/>
      <c r="AG341" s="150" t="s">
        <v>158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81">
        <v>259</v>
      </c>
      <c r="B342" s="182" t="s">
        <v>740</v>
      </c>
      <c r="C342" s="191" t="s">
        <v>741</v>
      </c>
      <c r="D342" s="183" t="s">
        <v>186</v>
      </c>
      <c r="E342" s="184">
        <v>39</v>
      </c>
      <c r="F342" s="185"/>
      <c r="G342" s="186">
        <f t="shared" si="91"/>
        <v>0</v>
      </c>
      <c r="H342" s="185"/>
      <c r="I342" s="186">
        <f t="shared" si="92"/>
        <v>0</v>
      </c>
      <c r="J342" s="185"/>
      <c r="K342" s="186">
        <f t="shared" si="93"/>
        <v>0</v>
      </c>
      <c r="L342" s="186">
        <v>21</v>
      </c>
      <c r="M342" s="186">
        <f t="shared" si="94"/>
        <v>0</v>
      </c>
      <c r="N342" s="184">
        <v>5.0299999999999997E-3</v>
      </c>
      <c r="O342" s="184">
        <f t="shared" si="95"/>
        <v>0.2</v>
      </c>
      <c r="P342" s="184">
        <v>0</v>
      </c>
      <c r="Q342" s="184">
        <f t="shared" si="96"/>
        <v>0</v>
      </c>
      <c r="R342" s="186"/>
      <c r="S342" s="186" t="s">
        <v>164</v>
      </c>
      <c r="T342" s="187" t="s">
        <v>165</v>
      </c>
      <c r="U342" s="161">
        <v>0.72355999999999998</v>
      </c>
      <c r="V342" s="161">
        <f t="shared" si="97"/>
        <v>28.22</v>
      </c>
      <c r="W342" s="161"/>
      <c r="X342" s="161" t="s">
        <v>156</v>
      </c>
      <c r="Y342" s="161" t="s">
        <v>262</v>
      </c>
      <c r="Z342" s="150"/>
      <c r="AA342" s="150"/>
      <c r="AB342" s="150"/>
      <c r="AC342" s="150"/>
      <c r="AD342" s="150"/>
      <c r="AE342" s="150"/>
      <c r="AF342" s="150"/>
      <c r="AG342" s="150" t="s">
        <v>158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81">
        <v>260</v>
      </c>
      <c r="B343" s="182" t="s">
        <v>742</v>
      </c>
      <c r="C343" s="191" t="s">
        <v>743</v>
      </c>
      <c r="D343" s="183" t="s">
        <v>186</v>
      </c>
      <c r="E343" s="184">
        <v>25</v>
      </c>
      <c r="F343" s="185"/>
      <c r="G343" s="186">
        <f t="shared" si="91"/>
        <v>0</v>
      </c>
      <c r="H343" s="185"/>
      <c r="I343" s="186">
        <f t="shared" si="92"/>
        <v>0</v>
      </c>
      <c r="J343" s="185"/>
      <c r="K343" s="186">
        <f t="shared" si="93"/>
        <v>0</v>
      </c>
      <c r="L343" s="186">
        <v>21</v>
      </c>
      <c r="M343" s="186">
        <f t="shared" si="94"/>
        <v>0</v>
      </c>
      <c r="N343" s="184">
        <v>5.0299999999999997E-3</v>
      </c>
      <c r="O343" s="184">
        <f t="shared" si="95"/>
        <v>0.13</v>
      </c>
      <c r="P343" s="184">
        <v>0</v>
      </c>
      <c r="Q343" s="184">
        <f t="shared" si="96"/>
        <v>0</v>
      </c>
      <c r="R343" s="186"/>
      <c r="S343" s="186" t="s">
        <v>164</v>
      </c>
      <c r="T343" s="187" t="s">
        <v>165</v>
      </c>
      <c r="U343" s="161">
        <v>0.72355999999999998</v>
      </c>
      <c r="V343" s="161">
        <f t="shared" si="97"/>
        <v>18.09</v>
      </c>
      <c r="W343" s="161"/>
      <c r="X343" s="161" t="s">
        <v>156</v>
      </c>
      <c r="Y343" s="161" t="s">
        <v>262</v>
      </c>
      <c r="Z343" s="150"/>
      <c r="AA343" s="150"/>
      <c r="AB343" s="150"/>
      <c r="AC343" s="150"/>
      <c r="AD343" s="150"/>
      <c r="AE343" s="150"/>
      <c r="AF343" s="150"/>
      <c r="AG343" s="150" t="s">
        <v>158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81">
        <v>261</v>
      </c>
      <c r="B344" s="182" t="s">
        <v>744</v>
      </c>
      <c r="C344" s="191" t="s">
        <v>745</v>
      </c>
      <c r="D344" s="183" t="s">
        <v>186</v>
      </c>
      <c r="E344" s="184">
        <v>8</v>
      </c>
      <c r="F344" s="185"/>
      <c r="G344" s="186">
        <f t="shared" si="91"/>
        <v>0</v>
      </c>
      <c r="H344" s="185"/>
      <c r="I344" s="186">
        <f t="shared" si="92"/>
        <v>0</v>
      </c>
      <c r="J344" s="185"/>
      <c r="K344" s="186">
        <f t="shared" si="93"/>
        <v>0</v>
      </c>
      <c r="L344" s="186">
        <v>21</v>
      </c>
      <c r="M344" s="186">
        <f t="shared" si="94"/>
        <v>0</v>
      </c>
      <c r="N344" s="184">
        <v>5.0299999999999997E-3</v>
      </c>
      <c r="O344" s="184">
        <f t="shared" si="95"/>
        <v>0.04</v>
      </c>
      <c r="P344" s="184">
        <v>0</v>
      </c>
      <c r="Q344" s="184">
        <f t="shared" si="96"/>
        <v>0</v>
      </c>
      <c r="R344" s="186"/>
      <c r="S344" s="186" t="s">
        <v>164</v>
      </c>
      <c r="T344" s="187" t="s">
        <v>155</v>
      </c>
      <c r="U344" s="161">
        <v>0.72355999999999998</v>
      </c>
      <c r="V344" s="161">
        <f t="shared" si="97"/>
        <v>5.79</v>
      </c>
      <c r="W344" s="161"/>
      <c r="X344" s="161" t="s">
        <v>156</v>
      </c>
      <c r="Y344" s="161" t="s">
        <v>262</v>
      </c>
      <c r="Z344" s="150"/>
      <c r="AA344" s="150"/>
      <c r="AB344" s="150"/>
      <c r="AC344" s="150"/>
      <c r="AD344" s="150"/>
      <c r="AE344" s="150"/>
      <c r="AF344" s="150"/>
      <c r="AG344" s="150" t="s">
        <v>158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74">
        <v>262</v>
      </c>
      <c r="B345" s="175" t="s">
        <v>746</v>
      </c>
      <c r="C345" s="192" t="s">
        <v>747</v>
      </c>
      <c r="D345" s="176" t="s">
        <v>199</v>
      </c>
      <c r="E345" s="177">
        <v>4</v>
      </c>
      <c r="F345" s="178"/>
      <c r="G345" s="179">
        <f t="shared" si="91"/>
        <v>0</v>
      </c>
      <c r="H345" s="178"/>
      <c r="I345" s="179">
        <f t="shared" si="92"/>
        <v>0</v>
      </c>
      <c r="J345" s="178"/>
      <c r="K345" s="179">
        <f t="shared" si="93"/>
        <v>0</v>
      </c>
      <c r="L345" s="179">
        <v>21</v>
      </c>
      <c r="M345" s="179">
        <f t="shared" si="94"/>
        <v>0</v>
      </c>
      <c r="N345" s="177">
        <v>1.14E-3</v>
      </c>
      <c r="O345" s="177">
        <f t="shared" si="95"/>
        <v>0</v>
      </c>
      <c r="P345" s="177">
        <v>0</v>
      </c>
      <c r="Q345" s="177">
        <f t="shared" si="96"/>
        <v>0</v>
      </c>
      <c r="R345" s="179"/>
      <c r="S345" s="179" t="s">
        <v>164</v>
      </c>
      <c r="T345" s="180" t="s">
        <v>155</v>
      </c>
      <c r="U345" s="161">
        <v>1.1020000000000001</v>
      </c>
      <c r="V345" s="161">
        <f t="shared" si="97"/>
        <v>4.41</v>
      </c>
      <c r="W345" s="161"/>
      <c r="X345" s="161" t="s">
        <v>156</v>
      </c>
      <c r="Y345" s="161" t="s">
        <v>166</v>
      </c>
      <c r="Z345" s="150"/>
      <c r="AA345" s="150"/>
      <c r="AB345" s="150"/>
      <c r="AC345" s="150"/>
      <c r="AD345" s="150"/>
      <c r="AE345" s="150"/>
      <c r="AF345" s="150"/>
      <c r="AG345" s="150" t="s">
        <v>158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>
        <v>263</v>
      </c>
      <c r="B346" s="158" t="s">
        <v>748</v>
      </c>
      <c r="C346" s="193" t="s">
        <v>749</v>
      </c>
      <c r="D346" s="159" t="s">
        <v>0</v>
      </c>
      <c r="E346" s="189"/>
      <c r="F346" s="162"/>
      <c r="G346" s="161">
        <f t="shared" si="91"/>
        <v>0</v>
      </c>
      <c r="H346" s="162"/>
      <c r="I346" s="161">
        <f t="shared" si="92"/>
        <v>0</v>
      </c>
      <c r="J346" s="162"/>
      <c r="K346" s="161">
        <f t="shared" si="93"/>
        <v>0</v>
      </c>
      <c r="L346" s="161">
        <v>21</v>
      </c>
      <c r="M346" s="161">
        <f t="shared" si="94"/>
        <v>0</v>
      </c>
      <c r="N346" s="160">
        <v>0</v>
      </c>
      <c r="O346" s="160">
        <f t="shared" si="95"/>
        <v>0</v>
      </c>
      <c r="P346" s="160">
        <v>0</v>
      </c>
      <c r="Q346" s="160">
        <f t="shared" si="96"/>
        <v>0</v>
      </c>
      <c r="R346" s="161" t="s">
        <v>200</v>
      </c>
      <c r="S346" s="161" t="s">
        <v>154</v>
      </c>
      <c r="T346" s="161" t="s">
        <v>155</v>
      </c>
      <c r="U346" s="161">
        <v>0</v>
      </c>
      <c r="V346" s="161">
        <f t="shared" si="97"/>
        <v>0</v>
      </c>
      <c r="W346" s="161"/>
      <c r="X346" s="161" t="s">
        <v>175</v>
      </c>
      <c r="Y346" s="161" t="s">
        <v>166</v>
      </c>
      <c r="Z346" s="150"/>
      <c r="AA346" s="150"/>
      <c r="AB346" s="150"/>
      <c r="AC346" s="150"/>
      <c r="AD346" s="150"/>
      <c r="AE346" s="150"/>
      <c r="AF346" s="150"/>
      <c r="AG346" s="150" t="s">
        <v>176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x14ac:dyDescent="0.2">
      <c r="A347" s="167" t="s">
        <v>148</v>
      </c>
      <c r="B347" s="168" t="s">
        <v>111</v>
      </c>
      <c r="C347" s="190" t="s">
        <v>112</v>
      </c>
      <c r="D347" s="169"/>
      <c r="E347" s="170"/>
      <c r="F347" s="171"/>
      <c r="G347" s="171">
        <f>SUMIF(AG348:AG412,"&lt;&gt;NOR",G348:G412)</f>
        <v>0</v>
      </c>
      <c r="H347" s="171"/>
      <c r="I347" s="171">
        <f>SUM(I348:I412)</f>
        <v>0</v>
      </c>
      <c r="J347" s="171"/>
      <c r="K347" s="171">
        <f>SUM(K348:K412)</f>
        <v>0</v>
      </c>
      <c r="L347" s="171"/>
      <c r="M347" s="171">
        <f>SUM(M348:M412)</f>
        <v>0</v>
      </c>
      <c r="N347" s="170"/>
      <c r="O347" s="170">
        <f>SUM(O348:O412)</f>
        <v>1.0900000000000003</v>
      </c>
      <c r="P347" s="170"/>
      <c r="Q347" s="170">
        <f>SUM(Q348:Q412)</f>
        <v>0</v>
      </c>
      <c r="R347" s="171"/>
      <c r="S347" s="171"/>
      <c r="T347" s="172"/>
      <c r="U347" s="166"/>
      <c r="V347" s="166">
        <f>SUM(V348:V412)</f>
        <v>198.21000000000004</v>
      </c>
      <c r="W347" s="166"/>
      <c r="X347" s="166"/>
      <c r="Y347" s="166"/>
      <c r="AG347" t="s">
        <v>149</v>
      </c>
    </row>
    <row r="348" spans="1:60" ht="22.5" outlineLevel="1" x14ac:dyDescent="0.2">
      <c r="A348" s="181">
        <v>264</v>
      </c>
      <c r="B348" s="182" t="s">
        <v>404</v>
      </c>
      <c r="C348" s="191" t="s">
        <v>405</v>
      </c>
      <c r="D348" s="183" t="s">
        <v>406</v>
      </c>
      <c r="E348" s="184">
        <v>13</v>
      </c>
      <c r="F348" s="185"/>
      <c r="G348" s="186">
        <f t="shared" ref="G348:G394" si="98">ROUND(E348*F348,2)</f>
        <v>0</v>
      </c>
      <c r="H348" s="185"/>
      <c r="I348" s="186">
        <f t="shared" ref="I348:I394" si="99">ROUND(E348*H348,2)</f>
        <v>0</v>
      </c>
      <c r="J348" s="185"/>
      <c r="K348" s="186">
        <f t="shared" ref="K348:K394" si="100">ROUND(E348*J348,2)</f>
        <v>0</v>
      </c>
      <c r="L348" s="186">
        <v>21</v>
      </c>
      <c r="M348" s="186">
        <f t="shared" ref="M348:M394" si="101">G348*(1+L348/100)</f>
        <v>0</v>
      </c>
      <c r="N348" s="184">
        <v>9.6000000000000002E-4</v>
      </c>
      <c r="O348" s="184">
        <f t="shared" ref="O348:O394" si="102">ROUND(E348*N348,2)</f>
        <v>0.01</v>
      </c>
      <c r="P348" s="184">
        <v>0</v>
      </c>
      <c r="Q348" s="184">
        <f t="shared" ref="Q348:Q394" si="103">ROUND(E348*P348,2)</f>
        <v>0</v>
      </c>
      <c r="R348" s="186" t="s">
        <v>187</v>
      </c>
      <c r="S348" s="186" t="s">
        <v>154</v>
      </c>
      <c r="T348" s="187" t="s">
        <v>155</v>
      </c>
      <c r="U348" s="161">
        <v>0.621</v>
      </c>
      <c r="V348" s="161">
        <f t="shared" ref="V348:V394" si="104">ROUND(E348*U348,2)</f>
        <v>8.07</v>
      </c>
      <c r="W348" s="161"/>
      <c r="X348" s="161" t="s">
        <v>156</v>
      </c>
      <c r="Y348" s="161" t="s">
        <v>166</v>
      </c>
      <c r="Z348" s="150"/>
      <c r="AA348" s="150"/>
      <c r="AB348" s="150"/>
      <c r="AC348" s="150"/>
      <c r="AD348" s="150"/>
      <c r="AE348" s="150"/>
      <c r="AF348" s="150"/>
      <c r="AG348" s="150" t="s">
        <v>158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81">
        <v>265</v>
      </c>
      <c r="B349" s="182" t="s">
        <v>750</v>
      </c>
      <c r="C349" s="191" t="s">
        <v>751</v>
      </c>
      <c r="D349" s="183" t="s">
        <v>406</v>
      </c>
      <c r="E349" s="184">
        <v>1</v>
      </c>
      <c r="F349" s="185"/>
      <c r="G349" s="186">
        <f t="shared" si="98"/>
        <v>0</v>
      </c>
      <c r="H349" s="185"/>
      <c r="I349" s="186">
        <f t="shared" si="99"/>
        <v>0</v>
      </c>
      <c r="J349" s="185"/>
      <c r="K349" s="186">
        <f t="shared" si="100"/>
        <v>0</v>
      </c>
      <c r="L349" s="186">
        <v>21</v>
      </c>
      <c r="M349" s="186">
        <f t="shared" si="101"/>
        <v>0</v>
      </c>
      <c r="N349" s="184">
        <v>8.5800000000000008E-3</v>
      </c>
      <c r="O349" s="184">
        <f t="shared" si="102"/>
        <v>0.01</v>
      </c>
      <c r="P349" s="184">
        <v>0</v>
      </c>
      <c r="Q349" s="184">
        <f t="shared" si="103"/>
        <v>0</v>
      </c>
      <c r="R349" s="186" t="s">
        <v>200</v>
      </c>
      <c r="S349" s="186" t="s">
        <v>154</v>
      </c>
      <c r="T349" s="187" t="s">
        <v>155</v>
      </c>
      <c r="U349" s="161">
        <v>1.466</v>
      </c>
      <c r="V349" s="161">
        <f t="shared" si="104"/>
        <v>1.47</v>
      </c>
      <c r="W349" s="161"/>
      <c r="X349" s="161" t="s">
        <v>156</v>
      </c>
      <c r="Y349" s="161" t="s">
        <v>166</v>
      </c>
      <c r="Z349" s="150"/>
      <c r="AA349" s="150"/>
      <c r="AB349" s="150"/>
      <c r="AC349" s="150"/>
      <c r="AD349" s="150"/>
      <c r="AE349" s="150"/>
      <c r="AF349" s="150"/>
      <c r="AG349" s="150" t="s">
        <v>158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81">
        <v>266</v>
      </c>
      <c r="B350" s="182" t="s">
        <v>752</v>
      </c>
      <c r="C350" s="191" t="s">
        <v>753</v>
      </c>
      <c r="D350" s="183" t="s">
        <v>199</v>
      </c>
      <c r="E350" s="184">
        <v>1</v>
      </c>
      <c r="F350" s="185"/>
      <c r="G350" s="186">
        <f t="shared" si="98"/>
        <v>0</v>
      </c>
      <c r="H350" s="185"/>
      <c r="I350" s="186">
        <f t="shared" si="99"/>
        <v>0</v>
      </c>
      <c r="J350" s="185"/>
      <c r="K350" s="186">
        <f t="shared" si="100"/>
        <v>0</v>
      </c>
      <c r="L350" s="186">
        <v>21</v>
      </c>
      <c r="M350" s="186">
        <f t="shared" si="101"/>
        <v>0</v>
      </c>
      <c r="N350" s="184">
        <v>1.3780000000000001E-2</v>
      </c>
      <c r="O350" s="184">
        <f t="shared" si="102"/>
        <v>0.01</v>
      </c>
      <c r="P350" s="184">
        <v>0</v>
      </c>
      <c r="Q350" s="184">
        <f t="shared" si="103"/>
        <v>0</v>
      </c>
      <c r="R350" s="186" t="s">
        <v>200</v>
      </c>
      <c r="S350" s="186" t="s">
        <v>154</v>
      </c>
      <c r="T350" s="187" t="s">
        <v>155</v>
      </c>
      <c r="U350" s="161">
        <v>0.30199999999999999</v>
      </c>
      <c r="V350" s="161">
        <f t="shared" si="104"/>
        <v>0.3</v>
      </c>
      <c r="W350" s="161"/>
      <c r="X350" s="161" t="s">
        <v>156</v>
      </c>
      <c r="Y350" s="161" t="s">
        <v>166</v>
      </c>
      <c r="Z350" s="150"/>
      <c r="AA350" s="150"/>
      <c r="AB350" s="150"/>
      <c r="AC350" s="150"/>
      <c r="AD350" s="150"/>
      <c r="AE350" s="150"/>
      <c r="AF350" s="150"/>
      <c r="AG350" s="150" t="s">
        <v>158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81">
        <v>267</v>
      </c>
      <c r="B351" s="182" t="s">
        <v>754</v>
      </c>
      <c r="C351" s="191" t="s">
        <v>755</v>
      </c>
      <c r="D351" s="183" t="s">
        <v>199</v>
      </c>
      <c r="E351" s="184">
        <v>2</v>
      </c>
      <c r="F351" s="185"/>
      <c r="G351" s="186">
        <f t="shared" si="98"/>
        <v>0</v>
      </c>
      <c r="H351" s="185"/>
      <c r="I351" s="186">
        <f t="shared" si="99"/>
        <v>0</v>
      </c>
      <c r="J351" s="185"/>
      <c r="K351" s="186">
        <f t="shared" si="100"/>
        <v>0</v>
      </c>
      <c r="L351" s="186">
        <v>21</v>
      </c>
      <c r="M351" s="186">
        <f t="shared" si="101"/>
        <v>0</v>
      </c>
      <c r="N351" s="184">
        <v>2.2540000000000001E-2</v>
      </c>
      <c r="O351" s="184">
        <f t="shared" si="102"/>
        <v>0.05</v>
      </c>
      <c r="P351" s="184">
        <v>0</v>
      </c>
      <c r="Q351" s="184">
        <f t="shared" si="103"/>
        <v>0</v>
      </c>
      <c r="R351" s="186" t="s">
        <v>200</v>
      </c>
      <c r="S351" s="186" t="s">
        <v>154</v>
      </c>
      <c r="T351" s="187" t="s">
        <v>155</v>
      </c>
      <c r="U351" s="161">
        <v>0.251</v>
      </c>
      <c r="V351" s="161">
        <f t="shared" si="104"/>
        <v>0.5</v>
      </c>
      <c r="W351" s="161"/>
      <c r="X351" s="161" t="s">
        <v>156</v>
      </c>
      <c r="Y351" s="161" t="s">
        <v>166</v>
      </c>
      <c r="Z351" s="150"/>
      <c r="AA351" s="150"/>
      <c r="AB351" s="150"/>
      <c r="AC351" s="150"/>
      <c r="AD351" s="150"/>
      <c r="AE351" s="150"/>
      <c r="AF351" s="150"/>
      <c r="AG351" s="150" t="s">
        <v>158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81">
        <v>268</v>
      </c>
      <c r="B352" s="182" t="s">
        <v>756</v>
      </c>
      <c r="C352" s="191" t="s">
        <v>757</v>
      </c>
      <c r="D352" s="183" t="s">
        <v>199</v>
      </c>
      <c r="E352" s="184">
        <v>1</v>
      </c>
      <c r="F352" s="185"/>
      <c r="G352" s="186">
        <f t="shared" si="98"/>
        <v>0</v>
      </c>
      <c r="H352" s="185"/>
      <c r="I352" s="186">
        <f t="shared" si="99"/>
        <v>0</v>
      </c>
      <c r="J352" s="185"/>
      <c r="K352" s="186">
        <f t="shared" si="100"/>
        <v>0</v>
      </c>
      <c r="L352" s="186">
        <v>21</v>
      </c>
      <c r="M352" s="186">
        <f t="shared" si="101"/>
        <v>0</v>
      </c>
      <c r="N352" s="184">
        <v>4.3580000000000001E-2</v>
      </c>
      <c r="O352" s="184">
        <f t="shared" si="102"/>
        <v>0.04</v>
      </c>
      <c r="P352" s="184">
        <v>0</v>
      </c>
      <c r="Q352" s="184">
        <f t="shared" si="103"/>
        <v>0</v>
      </c>
      <c r="R352" s="186" t="s">
        <v>200</v>
      </c>
      <c r="S352" s="186" t="s">
        <v>154</v>
      </c>
      <c r="T352" s="187" t="s">
        <v>155</v>
      </c>
      <c r="U352" s="161">
        <v>0.54200000000000004</v>
      </c>
      <c r="V352" s="161">
        <f t="shared" si="104"/>
        <v>0.54</v>
      </c>
      <c r="W352" s="161"/>
      <c r="X352" s="161" t="s">
        <v>156</v>
      </c>
      <c r="Y352" s="161" t="s">
        <v>166</v>
      </c>
      <c r="Z352" s="150"/>
      <c r="AA352" s="150"/>
      <c r="AB352" s="150"/>
      <c r="AC352" s="150"/>
      <c r="AD352" s="150"/>
      <c r="AE352" s="150"/>
      <c r="AF352" s="150"/>
      <c r="AG352" s="150" t="s">
        <v>158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81">
        <v>269</v>
      </c>
      <c r="B353" s="182" t="s">
        <v>758</v>
      </c>
      <c r="C353" s="191" t="s">
        <v>759</v>
      </c>
      <c r="D353" s="183" t="s">
        <v>406</v>
      </c>
      <c r="E353" s="184">
        <v>10</v>
      </c>
      <c r="F353" s="185"/>
      <c r="G353" s="186">
        <f t="shared" si="98"/>
        <v>0</v>
      </c>
      <c r="H353" s="185"/>
      <c r="I353" s="186">
        <f t="shared" si="99"/>
        <v>0</v>
      </c>
      <c r="J353" s="185"/>
      <c r="K353" s="186">
        <f t="shared" si="100"/>
        <v>0</v>
      </c>
      <c r="L353" s="186">
        <v>21</v>
      </c>
      <c r="M353" s="186">
        <f t="shared" si="101"/>
        <v>0</v>
      </c>
      <c r="N353" s="184">
        <v>6.62E-3</v>
      </c>
      <c r="O353" s="184">
        <f t="shared" si="102"/>
        <v>7.0000000000000007E-2</v>
      </c>
      <c r="P353" s="184">
        <v>0</v>
      </c>
      <c r="Q353" s="184">
        <f t="shared" si="103"/>
        <v>0</v>
      </c>
      <c r="R353" s="186" t="s">
        <v>200</v>
      </c>
      <c r="S353" s="186" t="s">
        <v>154</v>
      </c>
      <c r="T353" s="187" t="s">
        <v>155</v>
      </c>
      <c r="U353" s="161">
        <v>0.78</v>
      </c>
      <c r="V353" s="161">
        <f t="shared" si="104"/>
        <v>7.8</v>
      </c>
      <c r="W353" s="161"/>
      <c r="X353" s="161" t="s">
        <v>156</v>
      </c>
      <c r="Y353" s="161" t="s">
        <v>157</v>
      </c>
      <c r="Z353" s="150"/>
      <c r="AA353" s="150"/>
      <c r="AB353" s="150"/>
      <c r="AC353" s="150"/>
      <c r="AD353" s="150"/>
      <c r="AE353" s="150"/>
      <c r="AF353" s="150"/>
      <c r="AG353" s="150" t="s">
        <v>158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81">
        <v>270</v>
      </c>
      <c r="B354" s="182" t="s">
        <v>760</v>
      </c>
      <c r="C354" s="191" t="s">
        <v>761</v>
      </c>
      <c r="D354" s="183" t="s">
        <v>406</v>
      </c>
      <c r="E354" s="184">
        <v>8</v>
      </c>
      <c r="F354" s="185"/>
      <c r="G354" s="186">
        <f t="shared" si="98"/>
        <v>0</v>
      </c>
      <c r="H354" s="185"/>
      <c r="I354" s="186">
        <f t="shared" si="99"/>
        <v>0</v>
      </c>
      <c r="J354" s="185"/>
      <c r="K354" s="186">
        <f t="shared" si="100"/>
        <v>0</v>
      </c>
      <c r="L354" s="186">
        <v>21</v>
      </c>
      <c r="M354" s="186">
        <f t="shared" si="101"/>
        <v>0</v>
      </c>
      <c r="N354" s="184">
        <v>8.4600000000000005E-3</v>
      </c>
      <c r="O354" s="184">
        <f t="shared" si="102"/>
        <v>7.0000000000000007E-2</v>
      </c>
      <c r="P354" s="184">
        <v>0</v>
      </c>
      <c r="Q354" s="184">
        <f t="shared" si="103"/>
        <v>0</v>
      </c>
      <c r="R354" s="186" t="s">
        <v>200</v>
      </c>
      <c r="S354" s="186" t="s">
        <v>154</v>
      </c>
      <c r="T354" s="187" t="s">
        <v>155</v>
      </c>
      <c r="U354" s="161">
        <v>0.95699999999999996</v>
      </c>
      <c r="V354" s="161">
        <f t="shared" si="104"/>
        <v>7.66</v>
      </c>
      <c r="W354" s="161"/>
      <c r="X354" s="161" t="s">
        <v>156</v>
      </c>
      <c r="Y354" s="161" t="s">
        <v>157</v>
      </c>
      <c r="Z354" s="150"/>
      <c r="AA354" s="150"/>
      <c r="AB354" s="150"/>
      <c r="AC354" s="150"/>
      <c r="AD354" s="150"/>
      <c r="AE354" s="150"/>
      <c r="AF354" s="150"/>
      <c r="AG354" s="150" t="s">
        <v>158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81">
        <v>271</v>
      </c>
      <c r="B355" s="182" t="s">
        <v>762</v>
      </c>
      <c r="C355" s="191" t="s">
        <v>763</v>
      </c>
      <c r="D355" s="183" t="s">
        <v>406</v>
      </c>
      <c r="E355" s="184">
        <v>20</v>
      </c>
      <c r="F355" s="185"/>
      <c r="G355" s="186">
        <f t="shared" si="98"/>
        <v>0</v>
      </c>
      <c r="H355" s="185"/>
      <c r="I355" s="186">
        <f t="shared" si="99"/>
        <v>0</v>
      </c>
      <c r="J355" s="185"/>
      <c r="K355" s="186">
        <f t="shared" si="100"/>
        <v>0</v>
      </c>
      <c r="L355" s="186">
        <v>21</v>
      </c>
      <c r="M355" s="186">
        <f t="shared" si="101"/>
        <v>0</v>
      </c>
      <c r="N355" s="184">
        <v>1.013E-2</v>
      </c>
      <c r="O355" s="184">
        <f t="shared" si="102"/>
        <v>0.2</v>
      </c>
      <c r="P355" s="184">
        <v>0</v>
      </c>
      <c r="Q355" s="184">
        <f t="shared" si="103"/>
        <v>0</v>
      </c>
      <c r="R355" s="186" t="s">
        <v>200</v>
      </c>
      <c r="S355" s="186" t="s">
        <v>154</v>
      </c>
      <c r="T355" s="187" t="s">
        <v>155</v>
      </c>
      <c r="U355" s="161">
        <v>1.726</v>
      </c>
      <c r="V355" s="161">
        <f t="shared" si="104"/>
        <v>34.520000000000003</v>
      </c>
      <c r="W355" s="161"/>
      <c r="X355" s="161" t="s">
        <v>156</v>
      </c>
      <c r="Y355" s="161" t="s">
        <v>157</v>
      </c>
      <c r="Z355" s="150"/>
      <c r="AA355" s="150"/>
      <c r="AB355" s="150"/>
      <c r="AC355" s="150"/>
      <c r="AD355" s="150"/>
      <c r="AE355" s="150"/>
      <c r="AF355" s="150"/>
      <c r="AG355" s="150" t="s">
        <v>158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81">
        <v>272</v>
      </c>
      <c r="B356" s="182" t="s">
        <v>764</v>
      </c>
      <c r="C356" s="191" t="s">
        <v>765</v>
      </c>
      <c r="D356" s="183" t="s">
        <v>406</v>
      </c>
      <c r="E356" s="184">
        <v>14</v>
      </c>
      <c r="F356" s="185"/>
      <c r="G356" s="186">
        <f t="shared" si="98"/>
        <v>0</v>
      </c>
      <c r="H356" s="185"/>
      <c r="I356" s="186">
        <f t="shared" si="99"/>
        <v>0</v>
      </c>
      <c r="J356" s="185"/>
      <c r="K356" s="186">
        <f t="shared" si="100"/>
        <v>0</v>
      </c>
      <c r="L356" s="186">
        <v>21</v>
      </c>
      <c r="M356" s="186">
        <f t="shared" si="101"/>
        <v>0</v>
      </c>
      <c r="N356" s="184">
        <v>1.358E-2</v>
      </c>
      <c r="O356" s="184">
        <f t="shared" si="102"/>
        <v>0.19</v>
      </c>
      <c r="P356" s="184">
        <v>0</v>
      </c>
      <c r="Q356" s="184">
        <f t="shared" si="103"/>
        <v>0</v>
      </c>
      <c r="R356" s="186" t="s">
        <v>200</v>
      </c>
      <c r="S356" s="186" t="s">
        <v>154</v>
      </c>
      <c r="T356" s="187" t="s">
        <v>155</v>
      </c>
      <c r="U356" s="161">
        <v>2.1419999999999999</v>
      </c>
      <c r="V356" s="161">
        <f t="shared" si="104"/>
        <v>29.99</v>
      </c>
      <c r="W356" s="161"/>
      <c r="X356" s="161" t="s">
        <v>156</v>
      </c>
      <c r="Y356" s="161" t="s">
        <v>157</v>
      </c>
      <c r="Z356" s="150"/>
      <c r="AA356" s="150"/>
      <c r="AB356" s="150"/>
      <c r="AC356" s="150"/>
      <c r="AD356" s="150"/>
      <c r="AE356" s="150"/>
      <c r="AF356" s="150"/>
      <c r="AG356" s="150" t="s">
        <v>158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81">
        <v>273</v>
      </c>
      <c r="B357" s="182" t="s">
        <v>766</v>
      </c>
      <c r="C357" s="191" t="s">
        <v>767</v>
      </c>
      <c r="D357" s="183" t="s">
        <v>406</v>
      </c>
      <c r="E357" s="184">
        <v>4</v>
      </c>
      <c r="F357" s="185"/>
      <c r="G357" s="186">
        <f t="shared" si="98"/>
        <v>0</v>
      </c>
      <c r="H357" s="185"/>
      <c r="I357" s="186">
        <f t="shared" si="99"/>
        <v>0</v>
      </c>
      <c r="J357" s="185"/>
      <c r="K357" s="186">
        <f t="shared" si="100"/>
        <v>0</v>
      </c>
      <c r="L357" s="186">
        <v>21</v>
      </c>
      <c r="M357" s="186">
        <f t="shared" si="101"/>
        <v>0</v>
      </c>
      <c r="N357" s="184">
        <v>1.8939999999999999E-2</v>
      </c>
      <c r="O357" s="184">
        <f t="shared" si="102"/>
        <v>0.08</v>
      </c>
      <c r="P357" s="184">
        <v>0</v>
      </c>
      <c r="Q357" s="184">
        <f t="shared" si="103"/>
        <v>0</v>
      </c>
      <c r="R357" s="186" t="s">
        <v>200</v>
      </c>
      <c r="S357" s="186" t="s">
        <v>154</v>
      </c>
      <c r="T357" s="187" t="s">
        <v>155</v>
      </c>
      <c r="U357" s="161">
        <v>2.5379999999999998</v>
      </c>
      <c r="V357" s="161">
        <f t="shared" si="104"/>
        <v>10.15</v>
      </c>
      <c r="W357" s="161"/>
      <c r="X357" s="161" t="s">
        <v>156</v>
      </c>
      <c r="Y357" s="161" t="s">
        <v>157</v>
      </c>
      <c r="Z357" s="150"/>
      <c r="AA357" s="150"/>
      <c r="AB357" s="150"/>
      <c r="AC357" s="150"/>
      <c r="AD357" s="150"/>
      <c r="AE357" s="150"/>
      <c r="AF357" s="150"/>
      <c r="AG357" s="150" t="s">
        <v>158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22.5" outlineLevel="1" x14ac:dyDescent="0.2">
      <c r="A358" s="181">
        <v>274</v>
      </c>
      <c r="B358" s="182" t="s">
        <v>768</v>
      </c>
      <c r="C358" s="191" t="s">
        <v>769</v>
      </c>
      <c r="D358" s="183" t="s">
        <v>199</v>
      </c>
      <c r="E358" s="184">
        <v>3</v>
      </c>
      <c r="F358" s="185"/>
      <c r="G358" s="186">
        <f t="shared" si="98"/>
        <v>0</v>
      </c>
      <c r="H358" s="185"/>
      <c r="I358" s="186">
        <f t="shared" si="99"/>
        <v>0</v>
      </c>
      <c r="J358" s="185"/>
      <c r="K358" s="186">
        <f t="shared" si="100"/>
        <v>0</v>
      </c>
      <c r="L358" s="186">
        <v>21</v>
      </c>
      <c r="M358" s="186">
        <f t="shared" si="101"/>
        <v>0</v>
      </c>
      <c r="N358" s="184">
        <v>4.1399999999999996E-3</v>
      </c>
      <c r="O358" s="184">
        <f t="shared" si="102"/>
        <v>0.01</v>
      </c>
      <c r="P358" s="184">
        <v>0</v>
      </c>
      <c r="Q358" s="184">
        <f t="shared" si="103"/>
        <v>0</v>
      </c>
      <c r="R358" s="186" t="s">
        <v>200</v>
      </c>
      <c r="S358" s="186" t="s">
        <v>154</v>
      </c>
      <c r="T358" s="187" t="s">
        <v>155</v>
      </c>
      <c r="U358" s="161">
        <v>0.151</v>
      </c>
      <c r="V358" s="161">
        <f t="shared" si="104"/>
        <v>0.45</v>
      </c>
      <c r="W358" s="161"/>
      <c r="X358" s="161" t="s">
        <v>156</v>
      </c>
      <c r="Y358" s="161" t="s">
        <v>166</v>
      </c>
      <c r="Z358" s="150"/>
      <c r="AA358" s="150"/>
      <c r="AB358" s="150"/>
      <c r="AC358" s="150"/>
      <c r="AD358" s="150"/>
      <c r="AE358" s="150"/>
      <c r="AF358" s="150"/>
      <c r="AG358" s="150" t="s">
        <v>158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ht="22.5" outlineLevel="1" x14ac:dyDescent="0.2">
      <c r="A359" s="181">
        <v>275</v>
      </c>
      <c r="B359" s="182" t="s">
        <v>770</v>
      </c>
      <c r="C359" s="191" t="s">
        <v>771</v>
      </c>
      <c r="D359" s="183" t="s">
        <v>199</v>
      </c>
      <c r="E359" s="184">
        <v>6</v>
      </c>
      <c r="F359" s="185"/>
      <c r="G359" s="186">
        <f t="shared" si="98"/>
        <v>0</v>
      </c>
      <c r="H359" s="185"/>
      <c r="I359" s="186">
        <f t="shared" si="99"/>
        <v>0</v>
      </c>
      <c r="J359" s="185"/>
      <c r="K359" s="186">
        <f t="shared" si="100"/>
        <v>0</v>
      </c>
      <c r="L359" s="186">
        <v>21</v>
      </c>
      <c r="M359" s="186">
        <f t="shared" si="101"/>
        <v>0</v>
      </c>
      <c r="N359" s="184">
        <v>6.0400000000000002E-3</v>
      </c>
      <c r="O359" s="184">
        <f t="shared" si="102"/>
        <v>0.04</v>
      </c>
      <c r="P359" s="184">
        <v>0</v>
      </c>
      <c r="Q359" s="184">
        <f t="shared" si="103"/>
        <v>0</v>
      </c>
      <c r="R359" s="186" t="s">
        <v>200</v>
      </c>
      <c r="S359" s="186" t="s">
        <v>154</v>
      </c>
      <c r="T359" s="187" t="s">
        <v>155</v>
      </c>
      <c r="U359" s="161">
        <v>0.251</v>
      </c>
      <c r="V359" s="161">
        <f t="shared" si="104"/>
        <v>1.51</v>
      </c>
      <c r="W359" s="161"/>
      <c r="X359" s="161" t="s">
        <v>156</v>
      </c>
      <c r="Y359" s="161" t="s">
        <v>166</v>
      </c>
      <c r="Z359" s="150"/>
      <c r="AA359" s="150"/>
      <c r="AB359" s="150"/>
      <c r="AC359" s="150"/>
      <c r="AD359" s="150"/>
      <c r="AE359" s="150"/>
      <c r="AF359" s="150"/>
      <c r="AG359" s="150" t="s">
        <v>158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ht="22.5" outlineLevel="1" x14ac:dyDescent="0.2">
      <c r="A360" s="181">
        <v>276</v>
      </c>
      <c r="B360" s="182" t="s">
        <v>772</v>
      </c>
      <c r="C360" s="191" t="s">
        <v>773</v>
      </c>
      <c r="D360" s="183" t="s">
        <v>199</v>
      </c>
      <c r="E360" s="184">
        <v>7</v>
      </c>
      <c r="F360" s="185"/>
      <c r="G360" s="186">
        <f t="shared" si="98"/>
        <v>0</v>
      </c>
      <c r="H360" s="185"/>
      <c r="I360" s="186">
        <f t="shared" si="99"/>
        <v>0</v>
      </c>
      <c r="J360" s="185"/>
      <c r="K360" s="186">
        <f t="shared" si="100"/>
        <v>0</v>
      </c>
      <c r="L360" s="186">
        <v>21</v>
      </c>
      <c r="M360" s="186">
        <f t="shared" si="101"/>
        <v>0</v>
      </c>
      <c r="N360" s="184">
        <v>7.0800000000000004E-3</v>
      </c>
      <c r="O360" s="184">
        <f t="shared" si="102"/>
        <v>0.05</v>
      </c>
      <c r="P360" s="184">
        <v>0</v>
      </c>
      <c r="Q360" s="184">
        <f t="shared" si="103"/>
        <v>0</v>
      </c>
      <c r="R360" s="186" t="s">
        <v>200</v>
      </c>
      <c r="S360" s="186" t="s">
        <v>154</v>
      </c>
      <c r="T360" s="187" t="s">
        <v>155</v>
      </c>
      <c r="U360" s="161">
        <v>0.26100000000000001</v>
      </c>
      <c r="V360" s="161">
        <f t="shared" si="104"/>
        <v>1.83</v>
      </c>
      <c r="W360" s="161"/>
      <c r="X360" s="161" t="s">
        <v>156</v>
      </c>
      <c r="Y360" s="161" t="s">
        <v>166</v>
      </c>
      <c r="Z360" s="150"/>
      <c r="AA360" s="150"/>
      <c r="AB360" s="150"/>
      <c r="AC360" s="150"/>
      <c r="AD360" s="150"/>
      <c r="AE360" s="150"/>
      <c r="AF360" s="150"/>
      <c r="AG360" s="150" t="s">
        <v>158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ht="22.5" outlineLevel="1" x14ac:dyDescent="0.2">
      <c r="A361" s="181">
        <v>277</v>
      </c>
      <c r="B361" s="182" t="s">
        <v>774</v>
      </c>
      <c r="C361" s="191" t="s">
        <v>775</v>
      </c>
      <c r="D361" s="183" t="s">
        <v>199</v>
      </c>
      <c r="E361" s="184">
        <v>7</v>
      </c>
      <c r="F361" s="185"/>
      <c r="G361" s="186">
        <f t="shared" si="98"/>
        <v>0</v>
      </c>
      <c r="H361" s="185"/>
      <c r="I361" s="186">
        <f t="shared" si="99"/>
        <v>0</v>
      </c>
      <c r="J361" s="185"/>
      <c r="K361" s="186">
        <f t="shared" si="100"/>
        <v>0</v>
      </c>
      <c r="L361" s="186">
        <v>21</v>
      </c>
      <c r="M361" s="186">
        <f t="shared" si="101"/>
        <v>0</v>
      </c>
      <c r="N361" s="184">
        <v>8.7299999999999999E-3</v>
      </c>
      <c r="O361" s="184">
        <f t="shared" si="102"/>
        <v>0.06</v>
      </c>
      <c r="P361" s="184">
        <v>0</v>
      </c>
      <c r="Q361" s="184">
        <f t="shared" si="103"/>
        <v>0</v>
      </c>
      <c r="R361" s="186" t="s">
        <v>200</v>
      </c>
      <c r="S361" s="186" t="s">
        <v>154</v>
      </c>
      <c r="T361" s="187" t="s">
        <v>155</v>
      </c>
      <c r="U361" s="161">
        <v>0.27100000000000002</v>
      </c>
      <c r="V361" s="161">
        <f t="shared" si="104"/>
        <v>1.9</v>
      </c>
      <c r="W361" s="161"/>
      <c r="X361" s="161" t="s">
        <v>156</v>
      </c>
      <c r="Y361" s="161" t="s">
        <v>166</v>
      </c>
      <c r="Z361" s="150"/>
      <c r="AA361" s="150"/>
      <c r="AB361" s="150"/>
      <c r="AC361" s="150"/>
      <c r="AD361" s="150"/>
      <c r="AE361" s="150"/>
      <c r="AF361" s="150"/>
      <c r="AG361" s="150" t="s">
        <v>158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22.5" outlineLevel="1" x14ac:dyDescent="0.2">
      <c r="A362" s="181">
        <v>278</v>
      </c>
      <c r="B362" s="182" t="s">
        <v>776</v>
      </c>
      <c r="C362" s="191" t="s">
        <v>777</v>
      </c>
      <c r="D362" s="183" t="s">
        <v>199</v>
      </c>
      <c r="E362" s="184">
        <v>2</v>
      </c>
      <c r="F362" s="185"/>
      <c r="G362" s="186">
        <f t="shared" si="98"/>
        <v>0</v>
      </c>
      <c r="H362" s="185"/>
      <c r="I362" s="186">
        <f t="shared" si="99"/>
        <v>0</v>
      </c>
      <c r="J362" s="185"/>
      <c r="K362" s="186">
        <f t="shared" si="100"/>
        <v>0</v>
      </c>
      <c r="L362" s="186">
        <v>21</v>
      </c>
      <c r="M362" s="186">
        <f t="shared" si="101"/>
        <v>0</v>
      </c>
      <c r="N362" s="184">
        <v>1.2449999999999999E-2</v>
      </c>
      <c r="O362" s="184">
        <f t="shared" si="102"/>
        <v>0.02</v>
      </c>
      <c r="P362" s="184">
        <v>0</v>
      </c>
      <c r="Q362" s="184">
        <f t="shared" si="103"/>
        <v>0</v>
      </c>
      <c r="R362" s="186" t="s">
        <v>200</v>
      </c>
      <c r="S362" s="186" t="s">
        <v>154</v>
      </c>
      <c r="T362" s="187" t="s">
        <v>155</v>
      </c>
      <c r="U362" s="161">
        <v>0.311</v>
      </c>
      <c r="V362" s="161">
        <f t="shared" si="104"/>
        <v>0.62</v>
      </c>
      <c r="W362" s="161"/>
      <c r="X362" s="161" t="s">
        <v>156</v>
      </c>
      <c r="Y362" s="161" t="s">
        <v>166</v>
      </c>
      <c r="Z362" s="150"/>
      <c r="AA362" s="150"/>
      <c r="AB362" s="150"/>
      <c r="AC362" s="150"/>
      <c r="AD362" s="150"/>
      <c r="AE362" s="150"/>
      <c r="AF362" s="150"/>
      <c r="AG362" s="150" t="s">
        <v>158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81">
        <v>279</v>
      </c>
      <c r="B363" s="182" t="s">
        <v>778</v>
      </c>
      <c r="C363" s="191" t="s">
        <v>779</v>
      </c>
      <c r="D363" s="183" t="s">
        <v>199</v>
      </c>
      <c r="E363" s="184">
        <v>25</v>
      </c>
      <c r="F363" s="185"/>
      <c r="G363" s="186">
        <f t="shared" si="98"/>
        <v>0</v>
      </c>
      <c r="H363" s="185"/>
      <c r="I363" s="186">
        <f t="shared" si="99"/>
        <v>0</v>
      </c>
      <c r="J363" s="185"/>
      <c r="K363" s="186">
        <f t="shared" si="100"/>
        <v>0</v>
      </c>
      <c r="L363" s="186">
        <v>21</v>
      </c>
      <c r="M363" s="186">
        <f t="shared" si="101"/>
        <v>0</v>
      </c>
      <c r="N363" s="184">
        <v>0</v>
      </c>
      <c r="O363" s="184">
        <f t="shared" si="102"/>
        <v>0</v>
      </c>
      <c r="P363" s="184">
        <v>0</v>
      </c>
      <c r="Q363" s="184">
        <f t="shared" si="103"/>
        <v>0</v>
      </c>
      <c r="R363" s="186" t="s">
        <v>200</v>
      </c>
      <c r="S363" s="186" t="s">
        <v>154</v>
      </c>
      <c r="T363" s="187" t="s">
        <v>155</v>
      </c>
      <c r="U363" s="161">
        <v>5.0999999999999997E-2</v>
      </c>
      <c r="V363" s="161">
        <f t="shared" si="104"/>
        <v>1.28</v>
      </c>
      <c r="W363" s="161"/>
      <c r="X363" s="161" t="s">
        <v>156</v>
      </c>
      <c r="Y363" s="161" t="s">
        <v>166</v>
      </c>
      <c r="Z363" s="150"/>
      <c r="AA363" s="150"/>
      <c r="AB363" s="150"/>
      <c r="AC363" s="150"/>
      <c r="AD363" s="150"/>
      <c r="AE363" s="150"/>
      <c r="AF363" s="150"/>
      <c r="AG363" s="150" t="s">
        <v>158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81">
        <v>280</v>
      </c>
      <c r="B364" s="182" t="s">
        <v>780</v>
      </c>
      <c r="C364" s="191" t="s">
        <v>781</v>
      </c>
      <c r="D364" s="183" t="s">
        <v>199</v>
      </c>
      <c r="E364" s="184">
        <v>3</v>
      </c>
      <c r="F364" s="185"/>
      <c r="G364" s="186">
        <f t="shared" si="98"/>
        <v>0</v>
      </c>
      <c r="H364" s="185"/>
      <c r="I364" s="186">
        <f t="shared" si="99"/>
        <v>0</v>
      </c>
      <c r="J364" s="185"/>
      <c r="K364" s="186">
        <f t="shared" si="100"/>
        <v>0</v>
      </c>
      <c r="L364" s="186">
        <v>21</v>
      </c>
      <c r="M364" s="186">
        <f t="shared" si="101"/>
        <v>0</v>
      </c>
      <c r="N364" s="184">
        <v>0</v>
      </c>
      <c r="O364" s="184">
        <f t="shared" si="102"/>
        <v>0</v>
      </c>
      <c r="P364" s="184">
        <v>0</v>
      </c>
      <c r="Q364" s="184">
        <f t="shared" si="103"/>
        <v>0</v>
      </c>
      <c r="R364" s="186" t="s">
        <v>200</v>
      </c>
      <c r="S364" s="186" t="s">
        <v>154</v>
      </c>
      <c r="T364" s="187" t="s">
        <v>155</v>
      </c>
      <c r="U364" s="161">
        <v>6.2E-2</v>
      </c>
      <c r="V364" s="161">
        <f t="shared" si="104"/>
        <v>0.19</v>
      </c>
      <c r="W364" s="161"/>
      <c r="X364" s="161" t="s">
        <v>156</v>
      </c>
      <c r="Y364" s="161" t="s">
        <v>166</v>
      </c>
      <c r="Z364" s="150"/>
      <c r="AA364" s="150"/>
      <c r="AB364" s="150"/>
      <c r="AC364" s="150"/>
      <c r="AD364" s="150"/>
      <c r="AE364" s="150"/>
      <c r="AF364" s="150"/>
      <c r="AG364" s="150" t="s">
        <v>158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81">
        <v>281</v>
      </c>
      <c r="B365" s="182" t="s">
        <v>782</v>
      </c>
      <c r="C365" s="191" t="s">
        <v>783</v>
      </c>
      <c r="D365" s="183" t="s">
        <v>199</v>
      </c>
      <c r="E365" s="184">
        <v>22</v>
      </c>
      <c r="F365" s="185"/>
      <c r="G365" s="186">
        <f t="shared" si="98"/>
        <v>0</v>
      </c>
      <c r="H365" s="185"/>
      <c r="I365" s="186">
        <f t="shared" si="99"/>
        <v>0</v>
      </c>
      <c r="J365" s="185"/>
      <c r="K365" s="186">
        <f t="shared" si="100"/>
        <v>0</v>
      </c>
      <c r="L365" s="186">
        <v>21</v>
      </c>
      <c r="M365" s="186">
        <f t="shared" si="101"/>
        <v>0</v>
      </c>
      <c r="N365" s="184">
        <v>0</v>
      </c>
      <c r="O365" s="184">
        <f t="shared" si="102"/>
        <v>0</v>
      </c>
      <c r="P365" s="184">
        <v>0</v>
      </c>
      <c r="Q365" s="184">
        <f t="shared" si="103"/>
        <v>0</v>
      </c>
      <c r="R365" s="186" t="s">
        <v>200</v>
      </c>
      <c r="S365" s="186" t="s">
        <v>154</v>
      </c>
      <c r="T365" s="187" t="s">
        <v>155</v>
      </c>
      <c r="U365" s="161">
        <v>0.35</v>
      </c>
      <c r="V365" s="161">
        <f t="shared" si="104"/>
        <v>7.7</v>
      </c>
      <c r="W365" s="161"/>
      <c r="X365" s="161" t="s">
        <v>156</v>
      </c>
      <c r="Y365" s="161" t="s">
        <v>166</v>
      </c>
      <c r="Z365" s="150"/>
      <c r="AA365" s="150"/>
      <c r="AB365" s="150"/>
      <c r="AC365" s="150"/>
      <c r="AD365" s="150"/>
      <c r="AE365" s="150"/>
      <c r="AF365" s="150"/>
      <c r="AG365" s="150" t="s">
        <v>158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81">
        <v>282</v>
      </c>
      <c r="B366" s="182" t="s">
        <v>784</v>
      </c>
      <c r="C366" s="191" t="s">
        <v>785</v>
      </c>
      <c r="D366" s="183" t="s">
        <v>199</v>
      </c>
      <c r="E366" s="184">
        <v>34</v>
      </c>
      <c r="F366" s="185"/>
      <c r="G366" s="186">
        <f t="shared" si="98"/>
        <v>0</v>
      </c>
      <c r="H366" s="185"/>
      <c r="I366" s="186">
        <f t="shared" si="99"/>
        <v>0</v>
      </c>
      <c r="J366" s="185"/>
      <c r="K366" s="186">
        <f t="shared" si="100"/>
        <v>0</v>
      </c>
      <c r="L366" s="186">
        <v>21</v>
      </c>
      <c r="M366" s="186">
        <f t="shared" si="101"/>
        <v>0</v>
      </c>
      <c r="N366" s="184">
        <v>0</v>
      </c>
      <c r="O366" s="184">
        <f t="shared" si="102"/>
        <v>0</v>
      </c>
      <c r="P366" s="184">
        <v>0</v>
      </c>
      <c r="Q366" s="184">
        <f t="shared" si="103"/>
        <v>0</v>
      </c>
      <c r="R366" s="186" t="s">
        <v>200</v>
      </c>
      <c r="S366" s="186" t="s">
        <v>154</v>
      </c>
      <c r="T366" s="187" t="s">
        <v>155</v>
      </c>
      <c r="U366" s="161">
        <v>0.42199999999999999</v>
      </c>
      <c r="V366" s="161">
        <f t="shared" si="104"/>
        <v>14.35</v>
      </c>
      <c r="W366" s="161"/>
      <c r="X366" s="161" t="s">
        <v>156</v>
      </c>
      <c r="Y366" s="161" t="s">
        <v>166</v>
      </c>
      <c r="Z366" s="150"/>
      <c r="AA366" s="150"/>
      <c r="AB366" s="150"/>
      <c r="AC366" s="150"/>
      <c r="AD366" s="150"/>
      <c r="AE366" s="150"/>
      <c r="AF366" s="150"/>
      <c r="AG366" s="150" t="s">
        <v>158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81">
        <v>283</v>
      </c>
      <c r="B367" s="182" t="s">
        <v>786</v>
      </c>
      <c r="C367" s="191" t="s">
        <v>787</v>
      </c>
      <c r="D367" s="183" t="s">
        <v>199</v>
      </c>
      <c r="E367" s="184">
        <v>2</v>
      </c>
      <c r="F367" s="185"/>
      <c r="G367" s="186">
        <f t="shared" si="98"/>
        <v>0</v>
      </c>
      <c r="H367" s="185"/>
      <c r="I367" s="186">
        <f t="shared" si="99"/>
        <v>0</v>
      </c>
      <c r="J367" s="185"/>
      <c r="K367" s="186">
        <f t="shared" si="100"/>
        <v>0</v>
      </c>
      <c r="L367" s="186">
        <v>21</v>
      </c>
      <c r="M367" s="186">
        <f t="shared" si="101"/>
        <v>0</v>
      </c>
      <c r="N367" s="184">
        <v>0</v>
      </c>
      <c r="O367" s="184">
        <f t="shared" si="102"/>
        <v>0</v>
      </c>
      <c r="P367" s="184">
        <v>0</v>
      </c>
      <c r="Q367" s="184">
        <f t="shared" si="103"/>
        <v>0</v>
      </c>
      <c r="R367" s="186" t="s">
        <v>200</v>
      </c>
      <c r="S367" s="186" t="s">
        <v>154</v>
      </c>
      <c r="T367" s="187" t="s">
        <v>155</v>
      </c>
      <c r="U367" s="161">
        <v>0.28799999999999998</v>
      </c>
      <c r="V367" s="161">
        <f t="shared" si="104"/>
        <v>0.57999999999999996</v>
      </c>
      <c r="W367" s="161"/>
      <c r="X367" s="161" t="s">
        <v>156</v>
      </c>
      <c r="Y367" s="161" t="s">
        <v>166</v>
      </c>
      <c r="Z367" s="150"/>
      <c r="AA367" s="150"/>
      <c r="AB367" s="150"/>
      <c r="AC367" s="150"/>
      <c r="AD367" s="150"/>
      <c r="AE367" s="150"/>
      <c r="AF367" s="150"/>
      <c r="AG367" s="150" t="s">
        <v>158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81">
        <v>284</v>
      </c>
      <c r="B368" s="182" t="s">
        <v>788</v>
      </c>
      <c r="C368" s="191" t="s">
        <v>789</v>
      </c>
      <c r="D368" s="183" t="s">
        <v>199</v>
      </c>
      <c r="E368" s="184">
        <v>1</v>
      </c>
      <c r="F368" s="185"/>
      <c r="G368" s="186">
        <f t="shared" si="98"/>
        <v>0</v>
      </c>
      <c r="H368" s="185"/>
      <c r="I368" s="186">
        <f t="shared" si="99"/>
        <v>0</v>
      </c>
      <c r="J368" s="185"/>
      <c r="K368" s="186">
        <f t="shared" si="100"/>
        <v>0</v>
      </c>
      <c r="L368" s="186">
        <v>21</v>
      </c>
      <c r="M368" s="186">
        <f t="shared" si="101"/>
        <v>0</v>
      </c>
      <c r="N368" s="184">
        <v>0</v>
      </c>
      <c r="O368" s="184">
        <f t="shared" si="102"/>
        <v>0</v>
      </c>
      <c r="P368" s="184">
        <v>0</v>
      </c>
      <c r="Q368" s="184">
        <f t="shared" si="103"/>
        <v>0</v>
      </c>
      <c r="R368" s="186" t="s">
        <v>200</v>
      </c>
      <c r="S368" s="186" t="s">
        <v>154</v>
      </c>
      <c r="T368" s="187" t="s">
        <v>155</v>
      </c>
      <c r="U368" s="161">
        <v>0.34</v>
      </c>
      <c r="V368" s="161">
        <f t="shared" si="104"/>
        <v>0.34</v>
      </c>
      <c r="W368" s="161"/>
      <c r="X368" s="161" t="s">
        <v>156</v>
      </c>
      <c r="Y368" s="161" t="s">
        <v>166</v>
      </c>
      <c r="Z368" s="150"/>
      <c r="AA368" s="150"/>
      <c r="AB368" s="150"/>
      <c r="AC368" s="150"/>
      <c r="AD368" s="150"/>
      <c r="AE368" s="150"/>
      <c r="AF368" s="150"/>
      <c r="AG368" s="150" t="s">
        <v>158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81">
        <v>285</v>
      </c>
      <c r="B369" s="182" t="s">
        <v>790</v>
      </c>
      <c r="C369" s="191" t="s">
        <v>791</v>
      </c>
      <c r="D369" s="183" t="s">
        <v>199</v>
      </c>
      <c r="E369" s="184">
        <v>2</v>
      </c>
      <c r="F369" s="185"/>
      <c r="G369" s="186">
        <f t="shared" si="98"/>
        <v>0</v>
      </c>
      <c r="H369" s="185"/>
      <c r="I369" s="186">
        <f t="shared" si="99"/>
        <v>0</v>
      </c>
      <c r="J369" s="185"/>
      <c r="K369" s="186">
        <f t="shared" si="100"/>
        <v>0</v>
      </c>
      <c r="L369" s="186">
        <v>21</v>
      </c>
      <c r="M369" s="186">
        <f t="shared" si="101"/>
        <v>0</v>
      </c>
      <c r="N369" s="184">
        <v>0</v>
      </c>
      <c r="O369" s="184">
        <f t="shared" si="102"/>
        <v>0</v>
      </c>
      <c r="P369" s="184">
        <v>0</v>
      </c>
      <c r="Q369" s="184">
        <f t="shared" si="103"/>
        <v>0</v>
      </c>
      <c r="R369" s="186" t="s">
        <v>200</v>
      </c>
      <c r="S369" s="186" t="s">
        <v>154</v>
      </c>
      <c r="T369" s="187" t="s">
        <v>155</v>
      </c>
      <c r="U369" s="161">
        <v>0.433</v>
      </c>
      <c r="V369" s="161">
        <f t="shared" si="104"/>
        <v>0.87</v>
      </c>
      <c r="W369" s="161"/>
      <c r="X369" s="161" t="s">
        <v>156</v>
      </c>
      <c r="Y369" s="161" t="s">
        <v>166</v>
      </c>
      <c r="Z369" s="150"/>
      <c r="AA369" s="150"/>
      <c r="AB369" s="150"/>
      <c r="AC369" s="150"/>
      <c r="AD369" s="150"/>
      <c r="AE369" s="150"/>
      <c r="AF369" s="150"/>
      <c r="AG369" s="150" t="s">
        <v>158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81">
        <v>286</v>
      </c>
      <c r="B370" s="182" t="s">
        <v>792</v>
      </c>
      <c r="C370" s="191" t="s">
        <v>793</v>
      </c>
      <c r="D370" s="183" t="s">
        <v>199</v>
      </c>
      <c r="E370" s="184">
        <v>2</v>
      </c>
      <c r="F370" s="185"/>
      <c r="G370" s="186">
        <f t="shared" si="98"/>
        <v>0</v>
      </c>
      <c r="H370" s="185"/>
      <c r="I370" s="186">
        <f t="shared" si="99"/>
        <v>0</v>
      </c>
      <c r="J370" s="185"/>
      <c r="K370" s="186">
        <f t="shared" si="100"/>
        <v>0</v>
      </c>
      <c r="L370" s="186">
        <v>21</v>
      </c>
      <c r="M370" s="186">
        <f t="shared" si="101"/>
        <v>0</v>
      </c>
      <c r="N370" s="184">
        <v>0</v>
      </c>
      <c r="O370" s="184">
        <f t="shared" si="102"/>
        <v>0</v>
      </c>
      <c r="P370" s="184">
        <v>0</v>
      </c>
      <c r="Q370" s="184">
        <f t="shared" si="103"/>
        <v>0</v>
      </c>
      <c r="R370" s="186" t="s">
        <v>200</v>
      </c>
      <c r="S370" s="186" t="s">
        <v>154</v>
      </c>
      <c r="T370" s="187" t="s">
        <v>155</v>
      </c>
      <c r="U370" s="161">
        <v>0.51500000000000001</v>
      </c>
      <c r="V370" s="161">
        <f t="shared" si="104"/>
        <v>1.03</v>
      </c>
      <c r="W370" s="161"/>
      <c r="X370" s="161" t="s">
        <v>156</v>
      </c>
      <c r="Y370" s="161" t="s">
        <v>166</v>
      </c>
      <c r="Z370" s="150"/>
      <c r="AA370" s="150"/>
      <c r="AB370" s="150"/>
      <c r="AC370" s="150"/>
      <c r="AD370" s="150"/>
      <c r="AE370" s="150"/>
      <c r="AF370" s="150"/>
      <c r="AG370" s="150" t="s">
        <v>158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81">
        <v>287</v>
      </c>
      <c r="B371" s="182" t="s">
        <v>794</v>
      </c>
      <c r="C371" s="191" t="s">
        <v>795</v>
      </c>
      <c r="D371" s="183" t="s">
        <v>199</v>
      </c>
      <c r="E371" s="184">
        <v>3</v>
      </c>
      <c r="F371" s="185"/>
      <c r="G371" s="186">
        <f t="shared" si="98"/>
        <v>0</v>
      </c>
      <c r="H371" s="185"/>
      <c r="I371" s="186">
        <f t="shared" si="99"/>
        <v>0</v>
      </c>
      <c r="J371" s="185"/>
      <c r="K371" s="186">
        <f t="shared" si="100"/>
        <v>0</v>
      </c>
      <c r="L371" s="186">
        <v>21</v>
      </c>
      <c r="M371" s="186">
        <f t="shared" si="101"/>
        <v>0</v>
      </c>
      <c r="N371" s="184">
        <v>8.0000000000000004E-4</v>
      </c>
      <c r="O371" s="184">
        <f t="shared" si="102"/>
        <v>0</v>
      </c>
      <c r="P371" s="184">
        <v>0</v>
      </c>
      <c r="Q371" s="184">
        <f t="shared" si="103"/>
        <v>0</v>
      </c>
      <c r="R371" s="186" t="s">
        <v>200</v>
      </c>
      <c r="S371" s="186" t="s">
        <v>154</v>
      </c>
      <c r="T371" s="187" t="s">
        <v>155</v>
      </c>
      <c r="U371" s="161">
        <v>6.2E-2</v>
      </c>
      <c r="V371" s="161">
        <f t="shared" si="104"/>
        <v>0.19</v>
      </c>
      <c r="W371" s="161"/>
      <c r="X371" s="161" t="s">
        <v>156</v>
      </c>
      <c r="Y371" s="161" t="s">
        <v>166</v>
      </c>
      <c r="Z371" s="150"/>
      <c r="AA371" s="150"/>
      <c r="AB371" s="150"/>
      <c r="AC371" s="150"/>
      <c r="AD371" s="150"/>
      <c r="AE371" s="150"/>
      <c r="AF371" s="150"/>
      <c r="AG371" s="150" t="s">
        <v>158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81">
        <v>288</v>
      </c>
      <c r="B372" s="182" t="s">
        <v>796</v>
      </c>
      <c r="C372" s="191" t="s">
        <v>797</v>
      </c>
      <c r="D372" s="183" t="s">
        <v>199</v>
      </c>
      <c r="E372" s="184">
        <v>8</v>
      </c>
      <c r="F372" s="185"/>
      <c r="G372" s="186">
        <f t="shared" si="98"/>
        <v>0</v>
      </c>
      <c r="H372" s="185"/>
      <c r="I372" s="186">
        <f t="shared" si="99"/>
        <v>0</v>
      </c>
      <c r="J372" s="185"/>
      <c r="K372" s="186">
        <f t="shared" si="100"/>
        <v>0</v>
      </c>
      <c r="L372" s="186">
        <v>21</v>
      </c>
      <c r="M372" s="186">
        <f t="shared" si="101"/>
        <v>0</v>
      </c>
      <c r="N372" s="184">
        <v>1.8000000000000001E-4</v>
      </c>
      <c r="O372" s="184">
        <f t="shared" si="102"/>
        <v>0</v>
      </c>
      <c r="P372" s="184">
        <v>0</v>
      </c>
      <c r="Q372" s="184">
        <f t="shared" si="103"/>
        <v>0</v>
      </c>
      <c r="R372" s="186" t="s">
        <v>200</v>
      </c>
      <c r="S372" s="186" t="s">
        <v>154</v>
      </c>
      <c r="T372" s="187" t="s">
        <v>155</v>
      </c>
      <c r="U372" s="161">
        <v>0.16500000000000001</v>
      </c>
      <c r="V372" s="161">
        <f t="shared" si="104"/>
        <v>1.32</v>
      </c>
      <c r="W372" s="161"/>
      <c r="X372" s="161" t="s">
        <v>156</v>
      </c>
      <c r="Y372" s="161" t="s">
        <v>166</v>
      </c>
      <c r="Z372" s="150"/>
      <c r="AA372" s="150"/>
      <c r="AB372" s="150"/>
      <c r="AC372" s="150"/>
      <c r="AD372" s="150"/>
      <c r="AE372" s="150"/>
      <c r="AF372" s="150"/>
      <c r="AG372" s="150" t="s">
        <v>158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81">
        <v>289</v>
      </c>
      <c r="B373" s="182" t="s">
        <v>798</v>
      </c>
      <c r="C373" s="191" t="s">
        <v>799</v>
      </c>
      <c r="D373" s="183" t="s">
        <v>199</v>
      </c>
      <c r="E373" s="184">
        <v>14</v>
      </c>
      <c r="F373" s="185"/>
      <c r="G373" s="186">
        <f t="shared" si="98"/>
        <v>0</v>
      </c>
      <c r="H373" s="185"/>
      <c r="I373" s="186">
        <f t="shared" si="99"/>
        <v>0</v>
      </c>
      <c r="J373" s="185"/>
      <c r="K373" s="186">
        <f t="shared" si="100"/>
        <v>0</v>
      </c>
      <c r="L373" s="186">
        <v>21</v>
      </c>
      <c r="M373" s="186">
        <f t="shared" si="101"/>
        <v>0</v>
      </c>
      <c r="N373" s="184">
        <v>1.0399999999999999E-3</v>
      </c>
      <c r="O373" s="184">
        <f t="shared" si="102"/>
        <v>0.01</v>
      </c>
      <c r="P373" s="184">
        <v>0</v>
      </c>
      <c r="Q373" s="184">
        <f t="shared" si="103"/>
        <v>0</v>
      </c>
      <c r="R373" s="186" t="s">
        <v>200</v>
      </c>
      <c r="S373" s="186" t="s">
        <v>154</v>
      </c>
      <c r="T373" s="187" t="s">
        <v>155</v>
      </c>
      <c r="U373" s="161">
        <v>0.35099999999999998</v>
      </c>
      <c r="V373" s="161">
        <f t="shared" si="104"/>
        <v>4.91</v>
      </c>
      <c r="W373" s="161"/>
      <c r="X373" s="161" t="s">
        <v>156</v>
      </c>
      <c r="Y373" s="161" t="s">
        <v>166</v>
      </c>
      <c r="Z373" s="150"/>
      <c r="AA373" s="150"/>
      <c r="AB373" s="150"/>
      <c r="AC373" s="150"/>
      <c r="AD373" s="150"/>
      <c r="AE373" s="150"/>
      <c r="AF373" s="150"/>
      <c r="AG373" s="150" t="s">
        <v>158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81">
        <v>290</v>
      </c>
      <c r="B374" s="182" t="s">
        <v>800</v>
      </c>
      <c r="C374" s="191" t="s">
        <v>801</v>
      </c>
      <c r="D374" s="183" t="s">
        <v>199</v>
      </c>
      <c r="E374" s="184">
        <v>23</v>
      </c>
      <c r="F374" s="185"/>
      <c r="G374" s="186">
        <f t="shared" si="98"/>
        <v>0</v>
      </c>
      <c r="H374" s="185"/>
      <c r="I374" s="186">
        <f t="shared" si="99"/>
        <v>0</v>
      </c>
      <c r="J374" s="185"/>
      <c r="K374" s="186">
        <f t="shared" si="100"/>
        <v>0</v>
      </c>
      <c r="L374" s="186">
        <v>21</v>
      </c>
      <c r="M374" s="186">
        <f t="shared" si="101"/>
        <v>0</v>
      </c>
      <c r="N374" s="184">
        <v>1.6299999999999999E-3</v>
      </c>
      <c r="O374" s="184">
        <f t="shared" si="102"/>
        <v>0.04</v>
      </c>
      <c r="P374" s="184">
        <v>0</v>
      </c>
      <c r="Q374" s="184">
        <f t="shared" si="103"/>
        <v>0</v>
      </c>
      <c r="R374" s="186" t="s">
        <v>200</v>
      </c>
      <c r="S374" s="186" t="s">
        <v>154</v>
      </c>
      <c r="T374" s="187" t="s">
        <v>155</v>
      </c>
      <c r="U374" s="161">
        <v>0.42399999999999999</v>
      </c>
      <c r="V374" s="161">
        <f t="shared" si="104"/>
        <v>9.75</v>
      </c>
      <c r="W374" s="161"/>
      <c r="X374" s="161" t="s">
        <v>156</v>
      </c>
      <c r="Y374" s="161" t="s">
        <v>166</v>
      </c>
      <c r="Z374" s="150"/>
      <c r="AA374" s="150"/>
      <c r="AB374" s="150"/>
      <c r="AC374" s="150"/>
      <c r="AD374" s="150"/>
      <c r="AE374" s="150"/>
      <c r="AF374" s="150"/>
      <c r="AG374" s="150" t="s">
        <v>158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81">
        <v>291</v>
      </c>
      <c r="B375" s="182" t="s">
        <v>802</v>
      </c>
      <c r="C375" s="191" t="s">
        <v>803</v>
      </c>
      <c r="D375" s="183" t="s">
        <v>199</v>
      </c>
      <c r="E375" s="184">
        <v>4</v>
      </c>
      <c r="F375" s="185"/>
      <c r="G375" s="186">
        <f t="shared" si="98"/>
        <v>0</v>
      </c>
      <c r="H375" s="185"/>
      <c r="I375" s="186">
        <f t="shared" si="99"/>
        <v>0</v>
      </c>
      <c r="J375" s="185"/>
      <c r="K375" s="186">
        <f t="shared" si="100"/>
        <v>0</v>
      </c>
      <c r="L375" s="186">
        <v>21</v>
      </c>
      <c r="M375" s="186">
        <f t="shared" si="101"/>
        <v>0</v>
      </c>
      <c r="N375" s="184">
        <v>6.8000000000000005E-4</v>
      </c>
      <c r="O375" s="184">
        <f t="shared" si="102"/>
        <v>0</v>
      </c>
      <c r="P375" s="184">
        <v>0</v>
      </c>
      <c r="Q375" s="184">
        <f t="shared" si="103"/>
        <v>0</v>
      </c>
      <c r="R375" s="186" t="s">
        <v>200</v>
      </c>
      <c r="S375" s="186" t="s">
        <v>154</v>
      </c>
      <c r="T375" s="187" t="s">
        <v>155</v>
      </c>
      <c r="U375" s="161">
        <v>0.35099999999999998</v>
      </c>
      <c r="V375" s="161">
        <f t="shared" si="104"/>
        <v>1.4</v>
      </c>
      <c r="W375" s="161"/>
      <c r="X375" s="161" t="s">
        <v>156</v>
      </c>
      <c r="Y375" s="161" t="s">
        <v>166</v>
      </c>
      <c r="Z375" s="150"/>
      <c r="AA375" s="150"/>
      <c r="AB375" s="150"/>
      <c r="AC375" s="150"/>
      <c r="AD375" s="150"/>
      <c r="AE375" s="150"/>
      <c r="AF375" s="150"/>
      <c r="AG375" s="150" t="s">
        <v>158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81">
        <v>292</v>
      </c>
      <c r="B376" s="182" t="s">
        <v>804</v>
      </c>
      <c r="C376" s="191" t="s">
        <v>805</v>
      </c>
      <c r="D376" s="183" t="s">
        <v>199</v>
      </c>
      <c r="E376" s="184">
        <v>10</v>
      </c>
      <c r="F376" s="185"/>
      <c r="G376" s="186">
        <f t="shared" si="98"/>
        <v>0</v>
      </c>
      <c r="H376" s="185"/>
      <c r="I376" s="186">
        <f t="shared" si="99"/>
        <v>0</v>
      </c>
      <c r="J376" s="185"/>
      <c r="K376" s="186">
        <f t="shared" si="100"/>
        <v>0</v>
      </c>
      <c r="L376" s="186">
        <v>21</v>
      </c>
      <c r="M376" s="186">
        <f t="shared" si="101"/>
        <v>0</v>
      </c>
      <c r="N376" s="184">
        <v>1.06E-3</v>
      </c>
      <c r="O376" s="184">
        <f t="shared" si="102"/>
        <v>0.01</v>
      </c>
      <c r="P376" s="184">
        <v>0</v>
      </c>
      <c r="Q376" s="184">
        <f t="shared" si="103"/>
        <v>0</v>
      </c>
      <c r="R376" s="186" t="s">
        <v>200</v>
      </c>
      <c r="S376" s="186" t="s">
        <v>154</v>
      </c>
      <c r="T376" s="187" t="s">
        <v>155</v>
      </c>
      <c r="U376" s="161">
        <v>0.42399999999999999</v>
      </c>
      <c r="V376" s="161">
        <f t="shared" si="104"/>
        <v>4.24</v>
      </c>
      <c r="W376" s="161"/>
      <c r="X376" s="161" t="s">
        <v>156</v>
      </c>
      <c r="Y376" s="161" t="s">
        <v>166</v>
      </c>
      <c r="Z376" s="150"/>
      <c r="AA376" s="150"/>
      <c r="AB376" s="150"/>
      <c r="AC376" s="150"/>
      <c r="AD376" s="150"/>
      <c r="AE376" s="150"/>
      <c r="AF376" s="150"/>
      <c r="AG376" s="150" t="s">
        <v>158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ht="22.5" outlineLevel="1" x14ac:dyDescent="0.2">
      <c r="A377" s="181">
        <v>293</v>
      </c>
      <c r="B377" s="182" t="s">
        <v>806</v>
      </c>
      <c r="C377" s="191" t="s">
        <v>807</v>
      </c>
      <c r="D377" s="183" t="s">
        <v>199</v>
      </c>
      <c r="E377" s="184">
        <v>29</v>
      </c>
      <c r="F377" s="185"/>
      <c r="G377" s="186">
        <f t="shared" si="98"/>
        <v>0</v>
      </c>
      <c r="H377" s="185"/>
      <c r="I377" s="186">
        <f t="shared" si="99"/>
        <v>0</v>
      </c>
      <c r="J377" s="185"/>
      <c r="K377" s="186">
        <f t="shared" si="100"/>
        <v>0</v>
      </c>
      <c r="L377" s="186">
        <v>21</v>
      </c>
      <c r="M377" s="186">
        <f t="shared" si="101"/>
        <v>0</v>
      </c>
      <c r="N377" s="184">
        <v>1.3999999999999999E-4</v>
      </c>
      <c r="O377" s="184">
        <f t="shared" si="102"/>
        <v>0</v>
      </c>
      <c r="P377" s="184">
        <v>0</v>
      </c>
      <c r="Q377" s="184">
        <f t="shared" si="103"/>
        <v>0</v>
      </c>
      <c r="R377" s="186" t="s">
        <v>200</v>
      </c>
      <c r="S377" s="186" t="s">
        <v>154</v>
      </c>
      <c r="T377" s="187" t="s">
        <v>155</v>
      </c>
      <c r="U377" s="161">
        <v>8.2000000000000003E-2</v>
      </c>
      <c r="V377" s="161">
        <f t="shared" si="104"/>
        <v>2.38</v>
      </c>
      <c r="W377" s="161"/>
      <c r="X377" s="161" t="s">
        <v>156</v>
      </c>
      <c r="Y377" s="161" t="s">
        <v>166</v>
      </c>
      <c r="Z377" s="150"/>
      <c r="AA377" s="150"/>
      <c r="AB377" s="150"/>
      <c r="AC377" s="150"/>
      <c r="AD377" s="150"/>
      <c r="AE377" s="150"/>
      <c r="AF377" s="150"/>
      <c r="AG377" s="150" t="s">
        <v>158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81">
        <v>294</v>
      </c>
      <c r="B378" s="182" t="s">
        <v>808</v>
      </c>
      <c r="C378" s="191" t="s">
        <v>809</v>
      </c>
      <c r="D378" s="183" t="s">
        <v>199</v>
      </c>
      <c r="E378" s="184">
        <v>2</v>
      </c>
      <c r="F378" s="185"/>
      <c r="G378" s="186">
        <f t="shared" si="98"/>
        <v>0</v>
      </c>
      <c r="H378" s="185"/>
      <c r="I378" s="186">
        <f t="shared" si="99"/>
        <v>0</v>
      </c>
      <c r="J378" s="185"/>
      <c r="K378" s="186">
        <f t="shared" si="100"/>
        <v>0</v>
      </c>
      <c r="L378" s="186">
        <v>21</v>
      </c>
      <c r="M378" s="186">
        <f t="shared" si="101"/>
        <v>0</v>
      </c>
      <c r="N378" s="184">
        <v>8.4000000000000003E-4</v>
      </c>
      <c r="O378" s="184">
        <f t="shared" si="102"/>
        <v>0</v>
      </c>
      <c r="P378" s="184">
        <v>0</v>
      </c>
      <c r="Q378" s="184">
        <f t="shared" si="103"/>
        <v>0</v>
      </c>
      <c r="R378" s="186" t="s">
        <v>200</v>
      </c>
      <c r="S378" s="186" t="s">
        <v>174</v>
      </c>
      <c r="T378" s="187" t="s">
        <v>155</v>
      </c>
      <c r="U378" s="161">
        <v>0.35099999999999998</v>
      </c>
      <c r="V378" s="161">
        <f t="shared" si="104"/>
        <v>0.7</v>
      </c>
      <c r="W378" s="161"/>
      <c r="X378" s="161" t="s">
        <v>156</v>
      </c>
      <c r="Y378" s="161" t="s">
        <v>166</v>
      </c>
      <c r="Z378" s="150"/>
      <c r="AA378" s="150"/>
      <c r="AB378" s="150"/>
      <c r="AC378" s="150"/>
      <c r="AD378" s="150"/>
      <c r="AE378" s="150"/>
      <c r="AF378" s="150"/>
      <c r="AG378" s="150" t="s">
        <v>158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81">
        <v>295</v>
      </c>
      <c r="B379" s="182" t="s">
        <v>810</v>
      </c>
      <c r="C379" s="191" t="s">
        <v>811</v>
      </c>
      <c r="D379" s="183" t="s">
        <v>199</v>
      </c>
      <c r="E379" s="184">
        <v>1</v>
      </c>
      <c r="F379" s="185"/>
      <c r="G379" s="186">
        <f t="shared" si="98"/>
        <v>0</v>
      </c>
      <c r="H379" s="185"/>
      <c r="I379" s="186">
        <f t="shared" si="99"/>
        <v>0</v>
      </c>
      <c r="J379" s="185"/>
      <c r="K379" s="186">
        <f t="shared" si="100"/>
        <v>0</v>
      </c>
      <c r="L379" s="186">
        <v>21</v>
      </c>
      <c r="M379" s="186">
        <f t="shared" si="101"/>
        <v>0</v>
      </c>
      <c r="N379" s="184">
        <v>1.42E-3</v>
      </c>
      <c r="O379" s="184">
        <f t="shared" si="102"/>
        <v>0</v>
      </c>
      <c r="P379" s="184">
        <v>0</v>
      </c>
      <c r="Q379" s="184">
        <f t="shared" si="103"/>
        <v>0</v>
      </c>
      <c r="R379" s="186" t="s">
        <v>200</v>
      </c>
      <c r="S379" s="186" t="s">
        <v>174</v>
      </c>
      <c r="T379" s="187" t="s">
        <v>155</v>
      </c>
      <c r="U379" s="161">
        <v>0.42399999999999999</v>
      </c>
      <c r="V379" s="161">
        <f t="shared" si="104"/>
        <v>0.42</v>
      </c>
      <c r="W379" s="161"/>
      <c r="X379" s="161" t="s">
        <v>156</v>
      </c>
      <c r="Y379" s="161" t="s">
        <v>166</v>
      </c>
      <c r="Z379" s="150"/>
      <c r="AA379" s="150"/>
      <c r="AB379" s="150"/>
      <c r="AC379" s="150"/>
      <c r="AD379" s="150"/>
      <c r="AE379" s="150"/>
      <c r="AF379" s="150"/>
      <c r="AG379" s="150" t="s">
        <v>158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81">
        <v>296</v>
      </c>
      <c r="B380" s="182" t="s">
        <v>812</v>
      </c>
      <c r="C380" s="191" t="s">
        <v>813</v>
      </c>
      <c r="D380" s="183" t="s">
        <v>199</v>
      </c>
      <c r="E380" s="184">
        <v>13</v>
      </c>
      <c r="F380" s="185"/>
      <c r="G380" s="186">
        <f t="shared" si="98"/>
        <v>0</v>
      </c>
      <c r="H380" s="185"/>
      <c r="I380" s="186">
        <f t="shared" si="99"/>
        <v>0</v>
      </c>
      <c r="J380" s="185"/>
      <c r="K380" s="186">
        <f t="shared" si="100"/>
        <v>0</v>
      </c>
      <c r="L380" s="186">
        <v>21</v>
      </c>
      <c r="M380" s="186">
        <f t="shared" si="101"/>
        <v>0</v>
      </c>
      <c r="N380" s="184">
        <v>2.7E-4</v>
      </c>
      <c r="O380" s="184">
        <f t="shared" si="102"/>
        <v>0</v>
      </c>
      <c r="P380" s="184">
        <v>0</v>
      </c>
      <c r="Q380" s="184">
        <f t="shared" si="103"/>
        <v>0</v>
      </c>
      <c r="R380" s="186" t="s">
        <v>200</v>
      </c>
      <c r="S380" s="186" t="s">
        <v>154</v>
      </c>
      <c r="T380" s="187" t="s">
        <v>155</v>
      </c>
      <c r="U380" s="161">
        <v>0.38100000000000001</v>
      </c>
      <c r="V380" s="161">
        <f t="shared" si="104"/>
        <v>4.95</v>
      </c>
      <c r="W380" s="161"/>
      <c r="X380" s="161" t="s">
        <v>156</v>
      </c>
      <c r="Y380" s="161" t="s">
        <v>166</v>
      </c>
      <c r="Z380" s="150"/>
      <c r="AA380" s="150"/>
      <c r="AB380" s="150"/>
      <c r="AC380" s="150"/>
      <c r="AD380" s="150"/>
      <c r="AE380" s="150"/>
      <c r="AF380" s="150"/>
      <c r="AG380" s="150" t="s">
        <v>158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81">
        <v>297</v>
      </c>
      <c r="B381" s="182" t="s">
        <v>814</v>
      </c>
      <c r="C381" s="191" t="s">
        <v>815</v>
      </c>
      <c r="D381" s="183" t="s">
        <v>406</v>
      </c>
      <c r="E381" s="184">
        <v>2</v>
      </c>
      <c r="F381" s="185"/>
      <c r="G381" s="186">
        <f t="shared" si="98"/>
        <v>0</v>
      </c>
      <c r="H381" s="185"/>
      <c r="I381" s="186">
        <f t="shared" si="99"/>
        <v>0</v>
      </c>
      <c r="J381" s="185"/>
      <c r="K381" s="186">
        <f t="shared" si="100"/>
        <v>0</v>
      </c>
      <c r="L381" s="186">
        <v>21</v>
      </c>
      <c r="M381" s="186">
        <f t="shared" si="101"/>
        <v>0</v>
      </c>
      <c r="N381" s="184">
        <v>5.11E-3</v>
      </c>
      <c r="O381" s="184">
        <f t="shared" si="102"/>
        <v>0.01</v>
      </c>
      <c r="P381" s="184">
        <v>0</v>
      </c>
      <c r="Q381" s="184">
        <f t="shared" si="103"/>
        <v>0</v>
      </c>
      <c r="R381" s="186" t="s">
        <v>200</v>
      </c>
      <c r="S381" s="186" t="s">
        <v>154</v>
      </c>
      <c r="T381" s="187" t="s">
        <v>155</v>
      </c>
      <c r="U381" s="161">
        <v>1.8640000000000001</v>
      </c>
      <c r="V381" s="161">
        <f t="shared" si="104"/>
        <v>3.73</v>
      </c>
      <c r="W381" s="161"/>
      <c r="X381" s="161" t="s">
        <v>156</v>
      </c>
      <c r="Y381" s="161" t="s">
        <v>166</v>
      </c>
      <c r="Z381" s="150"/>
      <c r="AA381" s="150"/>
      <c r="AB381" s="150"/>
      <c r="AC381" s="150"/>
      <c r="AD381" s="150"/>
      <c r="AE381" s="150"/>
      <c r="AF381" s="150"/>
      <c r="AG381" s="150" t="s">
        <v>158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81">
        <v>298</v>
      </c>
      <c r="B382" s="182" t="s">
        <v>816</v>
      </c>
      <c r="C382" s="191" t="s">
        <v>817</v>
      </c>
      <c r="D382" s="183" t="s">
        <v>406</v>
      </c>
      <c r="E382" s="184">
        <v>1</v>
      </c>
      <c r="F382" s="185"/>
      <c r="G382" s="186">
        <f t="shared" si="98"/>
        <v>0</v>
      </c>
      <c r="H382" s="185"/>
      <c r="I382" s="186">
        <f t="shared" si="99"/>
        <v>0</v>
      </c>
      <c r="J382" s="185"/>
      <c r="K382" s="186">
        <f t="shared" si="100"/>
        <v>0</v>
      </c>
      <c r="L382" s="186">
        <v>21</v>
      </c>
      <c r="M382" s="186">
        <f t="shared" si="101"/>
        <v>0</v>
      </c>
      <c r="N382" s="184">
        <v>8.2299999999999995E-3</v>
      </c>
      <c r="O382" s="184">
        <f t="shared" si="102"/>
        <v>0.01</v>
      </c>
      <c r="P382" s="184">
        <v>0</v>
      </c>
      <c r="Q382" s="184">
        <f t="shared" si="103"/>
        <v>0</v>
      </c>
      <c r="R382" s="186" t="s">
        <v>200</v>
      </c>
      <c r="S382" s="186" t="s">
        <v>154</v>
      </c>
      <c r="T382" s="187" t="s">
        <v>155</v>
      </c>
      <c r="U382" s="161">
        <v>2.1760000000000002</v>
      </c>
      <c r="V382" s="161">
        <f t="shared" si="104"/>
        <v>2.1800000000000002</v>
      </c>
      <c r="W382" s="161"/>
      <c r="X382" s="161" t="s">
        <v>156</v>
      </c>
      <c r="Y382" s="161" t="s">
        <v>166</v>
      </c>
      <c r="Z382" s="150"/>
      <c r="AA382" s="150"/>
      <c r="AB382" s="150"/>
      <c r="AC382" s="150"/>
      <c r="AD382" s="150"/>
      <c r="AE382" s="150"/>
      <c r="AF382" s="150"/>
      <c r="AG382" s="150" t="s">
        <v>158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81">
        <v>299</v>
      </c>
      <c r="B383" s="182" t="s">
        <v>818</v>
      </c>
      <c r="C383" s="191" t="s">
        <v>819</v>
      </c>
      <c r="D383" s="183" t="s">
        <v>406</v>
      </c>
      <c r="E383" s="184">
        <v>1</v>
      </c>
      <c r="F383" s="185"/>
      <c r="G383" s="186">
        <f t="shared" si="98"/>
        <v>0</v>
      </c>
      <c r="H383" s="185"/>
      <c r="I383" s="186">
        <f t="shared" si="99"/>
        <v>0</v>
      </c>
      <c r="J383" s="185"/>
      <c r="K383" s="186">
        <f t="shared" si="100"/>
        <v>0</v>
      </c>
      <c r="L383" s="186">
        <v>21</v>
      </c>
      <c r="M383" s="186">
        <f t="shared" si="101"/>
        <v>0</v>
      </c>
      <c r="N383" s="184">
        <v>1.089E-2</v>
      </c>
      <c r="O383" s="184">
        <f t="shared" si="102"/>
        <v>0.01</v>
      </c>
      <c r="P383" s="184">
        <v>0</v>
      </c>
      <c r="Q383" s="184">
        <f t="shared" si="103"/>
        <v>0</v>
      </c>
      <c r="R383" s="186" t="s">
        <v>200</v>
      </c>
      <c r="S383" s="186" t="s">
        <v>154</v>
      </c>
      <c r="T383" s="187" t="s">
        <v>155</v>
      </c>
      <c r="U383" s="161">
        <v>2.4249999999999998</v>
      </c>
      <c r="V383" s="161">
        <f t="shared" si="104"/>
        <v>2.4300000000000002</v>
      </c>
      <c r="W383" s="161"/>
      <c r="X383" s="161" t="s">
        <v>156</v>
      </c>
      <c r="Y383" s="161" t="s">
        <v>166</v>
      </c>
      <c r="Z383" s="150"/>
      <c r="AA383" s="150"/>
      <c r="AB383" s="150"/>
      <c r="AC383" s="150"/>
      <c r="AD383" s="150"/>
      <c r="AE383" s="150"/>
      <c r="AF383" s="150"/>
      <c r="AG383" s="150" t="s">
        <v>158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81">
        <v>300</v>
      </c>
      <c r="B384" s="182" t="s">
        <v>820</v>
      </c>
      <c r="C384" s="191" t="s">
        <v>821</v>
      </c>
      <c r="D384" s="183" t="s">
        <v>406</v>
      </c>
      <c r="E384" s="184">
        <v>2</v>
      </c>
      <c r="F384" s="185"/>
      <c r="G384" s="186">
        <f t="shared" si="98"/>
        <v>0</v>
      </c>
      <c r="H384" s="185"/>
      <c r="I384" s="186">
        <f t="shared" si="99"/>
        <v>0</v>
      </c>
      <c r="J384" s="185"/>
      <c r="K384" s="186">
        <f t="shared" si="100"/>
        <v>0</v>
      </c>
      <c r="L384" s="186">
        <v>21</v>
      </c>
      <c r="M384" s="186">
        <f t="shared" si="101"/>
        <v>0</v>
      </c>
      <c r="N384" s="184">
        <v>9.3999999999999997E-4</v>
      </c>
      <c r="O384" s="184">
        <f t="shared" si="102"/>
        <v>0</v>
      </c>
      <c r="P384" s="184">
        <v>0</v>
      </c>
      <c r="Q384" s="184">
        <f t="shared" si="103"/>
        <v>0</v>
      </c>
      <c r="R384" s="186" t="s">
        <v>200</v>
      </c>
      <c r="S384" s="186" t="s">
        <v>154</v>
      </c>
      <c r="T384" s="187" t="s">
        <v>155</v>
      </c>
      <c r="U384" s="161">
        <v>1.319</v>
      </c>
      <c r="V384" s="161">
        <f t="shared" si="104"/>
        <v>2.64</v>
      </c>
      <c r="W384" s="161"/>
      <c r="X384" s="161" t="s">
        <v>156</v>
      </c>
      <c r="Y384" s="161" t="s">
        <v>166</v>
      </c>
      <c r="Z384" s="150"/>
      <c r="AA384" s="150"/>
      <c r="AB384" s="150"/>
      <c r="AC384" s="150"/>
      <c r="AD384" s="150"/>
      <c r="AE384" s="150"/>
      <c r="AF384" s="150"/>
      <c r="AG384" s="150" t="s">
        <v>158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81">
        <v>301</v>
      </c>
      <c r="B385" s="182" t="s">
        <v>822</v>
      </c>
      <c r="C385" s="191" t="s">
        <v>823</v>
      </c>
      <c r="D385" s="183" t="s">
        <v>406</v>
      </c>
      <c r="E385" s="184">
        <v>2</v>
      </c>
      <c r="F385" s="185"/>
      <c r="G385" s="186">
        <f t="shared" si="98"/>
        <v>0</v>
      </c>
      <c r="H385" s="185"/>
      <c r="I385" s="186">
        <f t="shared" si="99"/>
        <v>0</v>
      </c>
      <c r="J385" s="185"/>
      <c r="K385" s="186">
        <f t="shared" si="100"/>
        <v>0</v>
      </c>
      <c r="L385" s="186">
        <v>21</v>
      </c>
      <c r="M385" s="186">
        <f t="shared" si="101"/>
        <v>0</v>
      </c>
      <c r="N385" s="184">
        <v>1.3500000000000001E-3</v>
      </c>
      <c r="O385" s="184">
        <f t="shared" si="102"/>
        <v>0</v>
      </c>
      <c r="P385" s="184">
        <v>0</v>
      </c>
      <c r="Q385" s="184">
        <f t="shared" si="103"/>
        <v>0</v>
      </c>
      <c r="R385" s="186" t="s">
        <v>200</v>
      </c>
      <c r="S385" s="186" t="s">
        <v>154</v>
      </c>
      <c r="T385" s="187" t="s">
        <v>155</v>
      </c>
      <c r="U385" s="161">
        <v>1.4019999999999999</v>
      </c>
      <c r="V385" s="161">
        <f t="shared" si="104"/>
        <v>2.8</v>
      </c>
      <c r="W385" s="161"/>
      <c r="X385" s="161" t="s">
        <v>156</v>
      </c>
      <c r="Y385" s="161" t="s">
        <v>166</v>
      </c>
      <c r="Z385" s="150"/>
      <c r="AA385" s="150"/>
      <c r="AB385" s="150"/>
      <c r="AC385" s="150"/>
      <c r="AD385" s="150"/>
      <c r="AE385" s="150"/>
      <c r="AF385" s="150"/>
      <c r="AG385" s="150" t="s">
        <v>158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81">
        <v>302</v>
      </c>
      <c r="B386" s="182" t="s">
        <v>824</v>
      </c>
      <c r="C386" s="191" t="s">
        <v>825</v>
      </c>
      <c r="D386" s="183" t="s">
        <v>199</v>
      </c>
      <c r="E386" s="184">
        <v>30</v>
      </c>
      <c r="F386" s="185"/>
      <c r="G386" s="186">
        <f t="shared" si="98"/>
        <v>0</v>
      </c>
      <c r="H386" s="185"/>
      <c r="I386" s="186">
        <f t="shared" si="99"/>
        <v>0</v>
      </c>
      <c r="J386" s="185"/>
      <c r="K386" s="186">
        <f t="shared" si="100"/>
        <v>0</v>
      </c>
      <c r="L386" s="186">
        <v>21</v>
      </c>
      <c r="M386" s="186">
        <f t="shared" si="101"/>
        <v>0</v>
      </c>
      <c r="N386" s="184">
        <v>2.4000000000000001E-4</v>
      </c>
      <c r="O386" s="184">
        <f t="shared" si="102"/>
        <v>0.01</v>
      </c>
      <c r="P386" s="184">
        <v>0</v>
      </c>
      <c r="Q386" s="184">
        <f t="shared" si="103"/>
        <v>0</v>
      </c>
      <c r="R386" s="186" t="s">
        <v>200</v>
      </c>
      <c r="S386" s="186" t="s">
        <v>154</v>
      </c>
      <c r="T386" s="187" t="s">
        <v>155</v>
      </c>
      <c r="U386" s="161">
        <v>0.27800000000000002</v>
      </c>
      <c r="V386" s="161">
        <f t="shared" si="104"/>
        <v>8.34</v>
      </c>
      <c r="W386" s="161"/>
      <c r="X386" s="161" t="s">
        <v>156</v>
      </c>
      <c r="Y386" s="161" t="s">
        <v>166</v>
      </c>
      <c r="Z386" s="150"/>
      <c r="AA386" s="150"/>
      <c r="AB386" s="150"/>
      <c r="AC386" s="150"/>
      <c r="AD386" s="150"/>
      <c r="AE386" s="150"/>
      <c r="AF386" s="150"/>
      <c r="AG386" s="150" t="s">
        <v>158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81">
        <v>303</v>
      </c>
      <c r="B387" s="182" t="s">
        <v>826</v>
      </c>
      <c r="C387" s="191" t="s">
        <v>827</v>
      </c>
      <c r="D387" s="183" t="s">
        <v>199</v>
      </c>
      <c r="E387" s="184">
        <v>1</v>
      </c>
      <c r="F387" s="185"/>
      <c r="G387" s="186">
        <f t="shared" si="98"/>
        <v>0</v>
      </c>
      <c r="H387" s="185"/>
      <c r="I387" s="186">
        <f t="shared" si="99"/>
        <v>0</v>
      </c>
      <c r="J387" s="185"/>
      <c r="K387" s="186">
        <f t="shared" si="100"/>
        <v>0</v>
      </c>
      <c r="L387" s="186">
        <v>21</v>
      </c>
      <c r="M387" s="186">
        <f t="shared" si="101"/>
        <v>0</v>
      </c>
      <c r="N387" s="184">
        <v>8.2299999999999995E-3</v>
      </c>
      <c r="O387" s="184">
        <f t="shared" si="102"/>
        <v>0.01</v>
      </c>
      <c r="P387" s="184">
        <v>0</v>
      </c>
      <c r="Q387" s="184">
        <f t="shared" si="103"/>
        <v>0</v>
      </c>
      <c r="R387" s="186"/>
      <c r="S387" s="186" t="s">
        <v>154</v>
      </c>
      <c r="T387" s="187" t="s">
        <v>155</v>
      </c>
      <c r="U387" s="161">
        <v>1.5920000000000001</v>
      </c>
      <c r="V387" s="161">
        <f t="shared" si="104"/>
        <v>1.59</v>
      </c>
      <c r="W387" s="161"/>
      <c r="X387" s="161" t="s">
        <v>156</v>
      </c>
      <c r="Y387" s="161" t="s">
        <v>166</v>
      </c>
      <c r="Z387" s="150"/>
      <c r="AA387" s="150"/>
      <c r="AB387" s="150"/>
      <c r="AC387" s="150"/>
      <c r="AD387" s="150"/>
      <c r="AE387" s="150"/>
      <c r="AF387" s="150"/>
      <c r="AG387" s="150" t="s">
        <v>158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81">
        <v>304</v>
      </c>
      <c r="B388" s="182" t="s">
        <v>828</v>
      </c>
      <c r="C388" s="191" t="s">
        <v>829</v>
      </c>
      <c r="D388" s="183" t="s">
        <v>199</v>
      </c>
      <c r="E388" s="184">
        <v>1</v>
      </c>
      <c r="F388" s="185"/>
      <c r="G388" s="186">
        <f t="shared" si="98"/>
        <v>0</v>
      </c>
      <c r="H388" s="185"/>
      <c r="I388" s="186">
        <f t="shared" si="99"/>
        <v>0</v>
      </c>
      <c r="J388" s="185"/>
      <c r="K388" s="186">
        <f t="shared" si="100"/>
        <v>0</v>
      </c>
      <c r="L388" s="186">
        <v>21</v>
      </c>
      <c r="M388" s="186">
        <f t="shared" si="101"/>
        <v>0</v>
      </c>
      <c r="N388" s="184">
        <v>1.1639999999999999E-2</v>
      </c>
      <c r="O388" s="184">
        <f t="shared" si="102"/>
        <v>0.01</v>
      </c>
      <c r="P388" s="184">
        <v>0</v>
      </c>
      <c r="Q388" s="184">
        <f t="shared" si="103"/>
        <v>0</v>
      </c>
      <c r="R388" s="186"/>
      <c r="S388" s="186" t="s">
        <v>154</v>
      </c>
      <c r="T388" s="187" t="s">
        <v>155</v>
      </c>
      <c r="U388" s="161">
        <v>2.0409999999999999</v>
      </c>
      <c r="V388" s="161">
        <f t="shared" si="104"/>
        <v>2.04</v>
      </c>
      <c r="W388" s="161"/>
      <c r="X388" s="161" t="s">
        <v>156</v>
      </c>
      <c r="Y388" s="161" t="s">
        <v>166</v>
      </c>
      <c r="Z388" s="150"/>
      <c r="AA388" s="150"/>
      <c r="AB388" s="150"/>
      <c r="AC388" s="150"/>
      <c r="AD388" s="150"/>
      <c r="AE388" s="150"/>
      <c r="AF388" s="150"/>
      <c r="AG388" s="150" t="s">
        <v>158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81">
        <v>305</v>
      </c>
      <c r="B389" s="182" t="s">
        <v>830</v>
      </c>
      <c r="C389" s="191" t="s">
        <v>831</v>
      </c>
      <c r="D389" s="183" t="s">
        <v>199</v>
      </c>
      <c r="E389" s="184">
        <v>1</v>
      </c>
      <c r="F389" s="185"/>
      <c r="G389" s="186">
        <f t="shared" si="98"/>
        <v>0</v>
      </c>
      <c r="H389" s="185"/>
      <c r="I389" s="186">
        <f t="shared" si="99"/>
        <v>0</v>
      </c>
      <c r="J389" s="185"/>
      <c r="K389" s="186">
        <f t="shared" si="100"/>
        <v>0</v>
      </c>
      <c r="L389" s="186">
        <v>21</v>
      </c>
      <c r="M389" s="186">
        <f t="shared" si="101"/>
        <v>0</v>
      </c>
      <c r="N389" s="184">
        <v>1.329E-2</v>
      </c>
      <c r="O389" s="184">
        <f t="shared" si="102"/>
        <v>0.01</v>
      </c>
      <c r="P389" s="184">
        <v>0</v>
      </c>
      <c r="Q389" s="184">
        <f t="shared" si="103"/>
        <v>0</v>
      </c>
      <c r="R389" s="186"/>
      <c r="S389" s="186" t="s">
        <v>154</v>
      </c>
      <c r="T389" s="187" t="s">
        <v>155</v>
      </c>
      <c r="U389" s="161">
        <v>2.7250000000000001</v>
      </c>
      <c r="V389" s="161">
        <f t="shared" si="104"/>
        <v>2.73</v>
      </c>
      <c r="W389" s="161"/>
      <c r="X389" s="161" t="s">
        <v>156</v>
      </c>
      <c r="Y389" s="161" t="s">
        <v>166</v>
      </c>
      <c r="Z389" s="150"/>
      <c r="AA389" s="150"/>
      <c r="AB389" s="150"/>
      <c r="AC389" s="150"/>
      <c r="AD389" s="150"/>
      <c r="AE389" s="150"/>
      <c r="AF389" s="150"/>
      <c r="AG389" s="150" t="s">
        <v>158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81">
        <v>306</v>
      </c>
      <c r="B390" s="182" t="s">
        <v>832</v>
      </c>
      <c r="C390" s="191" t="s">
        <v>833</v>
      </c>
      <c r="D390" s="183" t="s">
        <v>199</v>
      </c>
      <c r="E390" s="184">
        <v>1</v>
      </c>
      <c r="F390" s="185"/>
      <c r="G390" s="186">
        <f t="shared" si="98"/>
        <v>0</v>
      </c>
      <c r="H390" s="185"/>
      <c r="I390" s="186">
        <f t="shared" si="99"/>
        <v>0</v>
      </c>
      <c r="J390" s="185"/>
      <c r="K390" s="186">
        <f t="shared" si="100"/>
        <v>0</v>
      </c>
      <c r="L390" s="186">
        <v>21</v>
      </c>
      <c r="M390" s="186">
        <f t="shared" si="101"/>
        <v>0</v>
      </c>
      <c r="N390" s="184">
        <v>1.678E-2</v>
      </c>
      <c r="O390" s="184">
        <f t="shared" si="102"/>
        <v>0.02</v>
      </c>
      <c r="P390" s="184">
        <v>0</v>
      </c>
      <c r="Q390" s="184">
        <f t="shared" si="103"/>
        <v>0</v>
      </c>
      <c r="R390" s="186"/>
      <c r="S390" s="186" t="s">
        <v>154</v>
      </c>
      <c r="T390" s="187" t="s">
        <v>155</v>
      </c>
      <c r="U390" s="161">
        <v>3.0569999999999999</v>
      </c>
      <c r="V390" s="161">
        <f t="shared" si="104"/>
        <v>3.06</v>
      </c>
      <c r="W390" s="161"/>
      <c r="X390" s="161" t="s">
        <v>156</v>
      </c>
      <c r="Y390" s="161" t="s">
        <v>166</v>
      </c>
      <c r="Z390" s="150"/>
      <c r="AA390" s="150"/>
      <c r="AB390" s="150"/>
      <c r="AC390" s="150"/>
      <c r="AD390" s="150"/>
      <c r="AE390" s="150"/>
      <c r="AF390" s="150"/>
      <c r="AG390" s="150" t="s">
        <v>158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ht="22.5" outlineLevel="1" x14ac:dyDescent="0.2">
      <c r="A391" s="181">
        <v>307</v>
      </c>
      <c r="B391" s="182" t="s">
        <v>834</v>
      </c>
      <c r="C391" s="191" t="s">
        <v>835</v>
      </c>
      <c r="D391" s="183" t="s">
        <v>199</v>
      </c>
      <c r="E391" s="184">
        <v>3</v>
      </c>
      <c r="F391" s="185"/>
      <c r="G391" s="186">
        <f t="shared" si="98"/>
        <v>0</v>
      </c>
      <c r="H391" s="185"/>
      <c r="I391" s="186">
        <f t="shared" si="99"/>
        <v>0</v>
      </c>
      <c r="J391" s="185"/>
      <c r="K391" s="186">
        <f t="shared" si="100"/>
        <v>0</v>
      </c>
      <c r="L391" s="186">
        <v>21</v>
      </c>
      <c r="M391" s="186">
        <f t="shared" si="101"/>
        <v>0</v>
      </c>
      <c r="N391" s="184">
        <v>7.0800000000000004E-3</v>
      </c>
      <c r="O391" s="184">
        <f t="shared" si="102"/>
        <v>0.02</v>
      </c>
      <c r="P391" s="184">
        <v>0</v>
      </c>
      <c r="Q391" s="184">
        <f t="shared" si="103"/>
        <v>0</v>
      </c>
      <c r="R391" s="186"/>
      <c r="S391" s="186" t="s">
        <v>164</v>
      </c>
      <c r="T391" s="187" t="s">
        <v>165</v>
      </c>
      <c r="U391" s="161">
        <v>0.26100000000000001</v>
      </c>
      <c r="V391" s="161">
        <f t="shared" si="104"/>
        <v>0.78</v>
      </c>
      <c r="W391" s="161"/>
      <c r="X391" s="161" t="s">
        <v>156</v>
      </c>
      <c r="Y391" s="161" t="s">
        <v>166</v>
      </c>
      <c r="Z391" s="150"/>
      <c r="AA391" s="150"/>
      <c r="AB391" s="150"/>
      <c r="AC391" s="150"/>
      <c r="AD391" s="150"/>
      <c r="AE391" s="150"/>
      <c r="AF391" s="150"/>
      <c r="AG391" s="150" t="s">
        <v>158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81">
        <v>308</v>
      </c>
      <c r="B392" s="182" t="s">
        <v>836</v>
      </c>
      <c r="C392" s="191" t="s">
        <v>837</v>
      </c>
      <c r="D392" s="183" t="s">
        <v>199</v>
      </c>
      <c r="E392" s="184">
        <v>3</v>
      </c>
      <c r="F392" s="185"/>
      <c r="G392" s="186">
        <f t="shared" si="98"/>
        <v>0</v>
      </c>
      <c r="H392" s="185"/>
      <c r="I392" s="186">
        <f t="shared" si="99"/>
        <v>0</v>
      </c>
      <c r="J392" s="185"/>
      <c r="K392" s="186">
        <f t="shared" si="100"/>
        <v>0</v>
      </c>
      <c r="L392" s="186">
        <v>21</v>
      </c>
      <c r="M392" s="186">
        <f t="shared" si="101"/>
        <v>0</v>
      </c>
      <c r="N392" s="184">
        <v>6.8000000000000005E-4</v>
      </c>
      <c r="O392" s="184">
        <f t="shared" si="102"/>
        <v>0</v>
      </c>
      <c r="P392" s="184">
        <v>0</v>
      </c>
      <c r="Q392" s="184">
        <f t="shared" si="103"/>
        <v>0</v>
      </c>
      <c r="R392" s="186"/>
      <c r="S392" s="186" t="s">
        <v>164</v>
      </c>
      <c r="T392" s="187" t="s">
        <v>165</v>
      </c>
      <c r="U392" s="161">
        <v>0.22700000000000001</v>
      </c>
      <c r="V392" s="161">
        <f t="shared" si="104"/>
        <v>0.68</v>
      </c>
      <c r="W392" s="161"/>
      <c r="X392" s="161" t="s">
        <v>156</v>
      </c>
      <c r="Y392" s="161" t="s">
        <v>166</v>
      </c>
      <c r="Z392" s="150"/>
      <c r="AA392" s="150"/>
      <c r="AB392" s="150"/>
      <c r="AC392" s="150"/>
      <c r="AD392" s="150"/>
      <c r="AE392" s="150"/>
      <c r="AF392" s="150"/>
      <c r="AG392" s="150" t="s">
        <v>158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81">
        <v>309</v>
      </c>
      <c r="B393" s="182" t="s">
        <v>838</v>
      </c>
      <c r="C393" s="191" t="s">
        <v>839</v>
      </c>
      <c r="D393" s="183" t="s">
        <v>199</v>
      </c>
      <c r="E393" s="184">
        <v>3</v>
      </c>
      <c r="F393" s="185"/>
      <c r="G393" s="186">
        <f t="shared" si="98"/>
        <v>0</v>
      </c>
      <c r="H393" s="185"/>
      <c r="I393" s="186">
        <f t="shared" si="99"/>
        <v>0</v>
      </c>
      <c r="J393" s="185"/>
      <c r="K393" s="186">
        <f t="shared" si="100"/>
        <v>0</v>
      </c>
      <c r="L393" s="186">
        <v>21</v>
      </c>
      <c r="M393" s="186">
        <f t="shared" si="101"/>
        <v>0</v>
      </c>
      <c r="N393" s="184">
        <v>2.5699999999999998E-3</v>
      </c>
      <c r="O393" s="184">
        <f t="shared" si="102"/>
        <v>0.01</v>
      </c>
      <c r="P393" s="184">
        <v>0</v>
      </c>
      <c r="Q393" s="184">
        <f t="shared" si="103"/>
        <v>0</v>
      </c>
      <c r="R393" s="186"/>
      <c r="S393" s="186" t="s">
        <v>164</v>
      </c>
      <c r="T393" s="187" t="s">
        <v>155</v>
      </c>
      <c r="U393" s="161">
        <v>0.433</v>
      </c>
      <c r="V393" s="161">
        <f t="shared" si="104"/>
        <v>1.3</v>
      </c>
      <c r="W393" s="161"/>
      <c r="X393" s="161" t="s">
        <v>156</v>
      </c>
      <c r="Y393" s="161" t="s">
        <v>166</v>
      </c>
      <c r="Z393" s="150"/>
      <c r="AA393" s="150"/>
      <c r="AB393" s="150"/>
      <c r="AC393" s="150"/>
      <c r="AD393" s="150"/>
      <c r="AE393" s="150"/>
      <c r="AF393" s="150"/>
      <c r="AG393" s="150" t="s">
        <v>158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74">
        <v>310</v>
      </c>
      <c r="B394" s="175" t="s">
        <v>840</v>
      </c>
      <c r="C394" s="192" t="s">
        <v>841</v>
      </c>
      <c r="D394" s="176" t="s">
        <v>292</v>
      </c>
      <c r="E394" s="177">
        <v>1</v>
      </c>
      <c r="F394" s="178"/>
      <c r="G394" s="179">
        <f t="shared" si="98"/>
        <v>0</v>
      </c>
      <c r="H394" s="178"/>
      <c r="I394" s="179">
        <f t="shared" si="99"/>
        <v>0</v>
      </c>
      <c r="J394" s="178"/>
      <c r="K394" s="179">
        <f t="shared" si="100"/>
        <v>0</v>
      </c>
      <c r="L394" s="179">
        <v>21</v>
      </c>
      <c r="M394" s="179">
        <f t="shared" si="101"/>
        <v>0</v>
      </c>
      <c r="N394" s="177">
        <v>0</v>
      </c>
      <c r="O394" s="177">
        <f t="shared" si="102"/>
        <v>0</v>
      </c>
      <c r="P394" s="177">
        <v>0</v>
      </c>
      <c r="Q394" s="177">
        <f t="shared" si="103"/>
        <v>0</v>
      </c>
      <c r="R394" s="179"/>
      <c r="S394" s="179" t="s">
        <v>164</v>
      </c>
      <c r="T394" s="180" t="s">
        <v>165</v>
      </c>
      <c r="U394" s="161">
        <v>0</v>
      </c>
      <c r="V394" s="161">
        <f t="shared" si="104"/>
        <v>0</v>
      </c>
      <c r="W394" s="161"/>
      <c r="X394" s="161" t="s">
        <v>156</v>
      </c>
      <c r="Y394" s="161" t="s">
        <v>166</v>
      </c>
      <c r="Z394" s="150"/>
      <c r="AA394" s="150"/>
      <c r="AB394" s="150"/>
      <c r="AC394" s="150"/>
      <c r="AD394" s="150"/>
      <c r="AE394" s="150"/>
      <c r="AF394" s="150"/>
      <c r="AG394" s="150" t="s">
        <v>158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2" x14ac:dyDescent="0.2">
      <c r="A395" s="157"/>
      <c r="B395" s="158"/>
      <c r="C395" s="255" t="s">
        <v>842</v>
      </c>
      <c r="D395" s="256"/>
      <c r="E395" s="256"/>
      <c r="F395" s="256"/>
      <c r="G395" s="256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0"/>
      <c r="AA395" s="150"/>
      <c r="AB395" s="150"/>
      <c r="AC395" s="150"/>
      <c r="AD395" s="150"/>
      <c r="AE395" s="150"/>
      <c r="AF395" s="150"/>
      <c r="AG395" s="150" t="s">
        <v>284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3" x14ac:dyDescent="0.2">
      <c r="A396" s="157"/>
      <c r="B396" s="158"/>
      <c r="C396" s="257" t="s">
        <v>1138</v>
      </c>
      <c r="D396" s="258"/>
      <c r="E396" s="258"/>
      <c r="F396" s="258"/>
      <c r="G396" s="258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0"/>
      <c r="AA396" s="150"/>
      <c r="AB396" s="150"/>
      <c r="AC396" s="150"/>
      <c r="AD396" s="150"/>
      <c r="AE396" s="150"/>
      <c r="AF396" s="150"/>
      <c r="AG396" s="150" t="s">
        <v>284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3" x14ac:dyDescent="0.2">
      <c r="A397" s="157"/>
      <c r="B397" s="158"/>
      <c r="C397" s="257" t="s">
        <v>843</v>
      </c>
      <c r="D397" s="258"/>
      <c r="E397" s="258"/>
      <c r="F397" s="258"/>
      <c r="G397" s="258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0"/>
      <c r="AA397" s="150"/>
      <c r="AB397" s="150"/>
      <c r="AC397" s="150"/>
      <c r="AD397" s="150"/>
      <c r="AE397" s="150"/>
      <c r="AF397" s="150"/>
      <c r="AG397" s="150" t="s">
        <v>284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3" x14ac:dyDescent="0.2">
      <c r="A398" s="157"/>
      <c r="B398" s="158"/>
      <c r="C398" s="257" t="s">
        <v>844</v>
      </c>
      <c r="D398" s="258"/>
      <c r="E398" s="258"/>
      <c r="F398" s="258"/>
      <c r="G398" s="258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0"/>
      <c r="AA398" s="150"/>
      <c r="AB398" s="150"/>
      <c r="AC398" s="150"/>
      <c r="AD398" s="150"/>
      <c r="AE398" s="150"/>
      <c r="AF398" s="150"/>
      <c r="AG398" s="150" t="s">
        <v>284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3" x14ac:dyDescent="0.2">
      <c r="A399" s="157"/>
      <c r="B399" s="158"/>
      <c r="C399" s="257" t="s">
        <v>845</v>
      </c>
      <c r="D399" s="258"/>
      <c r="E399" s="258"/>
      <c r="F399" s="258"/>
      <c r="G399" s="258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0"/>
      <c r="AA399" s="150"/>
      <c r="AB399" s="150"/>
      <c r="AC399" s="150"/>
      <c r="AD399" s="150"/>
      <c r="AE399" s="150"/>
      <c r="AF399" s="150"/>
      <c r="AG399" s="150" t="s">
        <v>284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3" x14ac:dyDescent="0.2">
      <c r="A400" s="157"/>
      <c r="B400" s="158"/>
      <c r="C400" s="257" t="s">
        <v>846</v>
      </c>
      <c r="D400" s="258"/>
      <c r="E400" s="258"/>
      <c r="F400" s="258"/>
      <c r="G400" s="258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0"/>
      <c r="AA400" s="150"/>
      <c r="AB400" s="150"/>
      <c r="AC400" s="150"/>
      <c r="AD400" s="150"/>
      <c r="AE400" s="150"/>
      <c r="AF400" s="150"/>
      <c r="AG400" s="150" t="s">
        <v>284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81">
        <v>311</v>
      </c>
      <c r="B401" s="182" t="s">
        <v>847</v>
      </c>
      <c r="C401" s="191" t="s">
        <v>848</v>
      </c>
      <c r="D401" s="183" t="s">
        <v>199</v>
      </c>
      <c r="E401" s="184">
        <v>1</v>
      </c>
      <c r="F401" s="185"/>
      <c r="G401" s="186">
        <f t="shared" ref="G401:G412" si="105">ROUND(E401*F401,2)</f>
        <v>0</v>
      </c>
      <c r="H401" s="185"/>
      <c r="I401" s="186">
        <f t="shared" ref="I401:I412" si="106">ROUND(E401*H401,2)</f>
        <v>0</v>
      </c>
      <c r="J401" s="185"/>
      <c r="K401" s="186">
        <f t="shared" ref="K401:K412" si="107">ROUND(E401*J401,2)</f>
        <v>0</v>
      </c>
      <c r="L401" s="186">
        <v>21</v>
      </c>
      <c r="M401" s="186">
        <f t="shared" ref="M401:M412" si="108">G401*(1+L401/100)</f>
        <v>0</v>
      </c>
      <c r="N401" s="184">
        <v>1.75E-3</v>
      </c>
      <c r="O401" s="184">
        <f t="shared" ref="O401:O412" si="109">ROUND(E401*N401,2)</f>
        <v>0</v>
      </c>
      <c r="P401" s="184">
        <v>0</v>
      </c>
      <c r="Q401" s="184">
        <f t="shared" ref="Q401:Q412" si="110">ROUND(E401*P401,2)</f>
        <v>0</v>
      </c>
      <c r="R401" s="186"/>
      <c r="S401" s="186" t="s">
        <v>164</v>
      </c>
      <c r="T401" s="187" t="s">
        <v>165</v>
      </c>
      <c r="U401" s="161">
        <v>0</v>
      </c>
      <c r="V401" s="161">
        <f t="shared" ref="V401:V412" si="111">ROUND(E401*U401,2)</f>
        <v>0</v>
      </c>
      <c r="W401" s="161"/>
      <c r="X401" s="161" t="s">
        <v>278</v>
      </c>
      <c r="Y401" s="161" t="s">
        <v>166</v>
      </c>
      <c r="Z401" s="150"/>
      <c r="AA401" s="150"/>
      <c r="AB401" s="150"/>
      <c r="AC401" s="150"/>
      <c r="AD401" s="150"/>
      <c r="AE401" s="150"/>
      <c r="AF401" s="150"/>
      <c r="AG401" s="150" t="s">
        <v>279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ht="22.5" outlineLevel="1" x14ac:dyDescent="0.2">
      <c r="A402" s="181">
        <v>312</v>
      </c>
      <c r="B402" s="182" t="s">
        <v>849</v>
      </c>
      <c r="C402" s="199" t="s">
        <v>1137</v>
      </c>
      <c r="D402" s="183" t="s">
        <v>292</v>
      </c>
      <c r="E402" s="184">
        <v>2</v>
      </c>
      <c r="F402" s="185"/>
      <c r="G402" s="186">
        <f t="shared" si="105"/>
        <v>0</v>
      </c>
      <c r="H402" s="185"/>
      <c r="I402" s="186">
        <f t="shared" si="106"/>
        <v>0</v>
      </c>
      <c r="J402" s="185"/>
      <c r="K402" s="186">
        <f t="shared" si="107"/>
        <v>0</v>
      </c>
      <c r="L402" s="186">
        <v>21</v>
      </c>
      <c r="M402" s="186">
        <f t="shared" si="108"/>
        <v>0</v>
      </c>
      <c r="N402" s="184">
        <v>0</v>
      </c>
      <c r="O402" s="184">
        <f t="shared" si="109"/>
        <v>0</v>
      </c>
      <c r="P402" s="184">
        <v>0</v>
      </c>
      <c r="Q402" s="184">
        <f t="shared" si="110"/>
        <v>0</v>
      </c>
      <c r="R402" s="186"/>
      <c r="S402" s="186" t="s">
        <v>164</v>
      </c>
      <c r="T402" s="187" t="s">
        <v>165</v>
      </c>
      <c r="U402" s="161">
        <v>0</v>
      </c>
      <c r="V402" s="161">
        <f t="shared" si="111"/>
        <v>0</v>
      </c>
      <c r="W402" s="161"/>
      <c r="X402" s="161" t="s">
        <v>278</v>
      </c>
      <c r="Y402" s="161" t="s">
        <v>166</v>
      </c>
      <c r="Z402" s="150"/>
      <c r="AA402" s="150"/>
      <c r="AB402" s="150"/>
      <c r="AC402" s="150"/>
      <c r="AD402" s="150"/>
      <c r="AE402" s="150"/>
      <c r="AF402" s="150"/>
      <c r="AG402" s="150" t="s">
        <v>279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ht="22.5" outlineLevel="1" x14ac:dyDescent="0.2">
      <c r="A403" s="181">
        <v>313</v>
      </c>
      <c r="B403" s="182" t="s">
        <v>850</v>
      </c>
      <c r="C403" s="191" t="s">
        <v>851</v>
      </c>
      <c r="D403" s="183" t="s">
        <v>292</v>
      </c>
      <c r="E403" s="184">
        <v>2</v>
      </c>
      <c r="F403" s="185"/>
      <c r="G403" s="186">
        <f t="shared" si="105"/>
        <v>0</v>
      </c>
      <c r="H403" s="185"/>
      <c r="I403" s="186">
        <f t="shared" si="106"/>
        <v>0</v>
      </c>
      <c r="J403" s="185"/>
      <c r="K403" s="186">
        <f t="shared" si="107"/>
        <v>0</v>
      </c>
      <c r="L403" s="186">
        <v>21</v>
      </c>
      <c r="M403" s="186">
        <f t="shared" si="108"/>
        <v>0</v>
      </c>
      <c r="N403" s="184">
        <v>0</v>
      </c>
      <c r="O403" s="184">
        <f t="shared" si="109"/>
        <v>0</v>
      </c>
      <c r="P403" s="184">
        <v>0</v>
      </c>
      <c r="Q403" s="184">
        <f t="shared" si="110"/>
        <v>0</v>
      </c>
      <c r="R403" s="186"/>
      <c r="S403" s="186" t="s">
        <v>164</v>
      </c>
      <c r="T403" s="187" t="s">
        <v>165</v>
      </c>
      <c r="U403" s="161">
        <v>0</v>
      </c>
      <c r="V403" s="161">
        <f t="shared" si="111"/>
        <v>0</v>
      </c>
      <c r="W403" s="161"/>
      <c r="X403" s="161" t="s">
        <v>278</v>
      </c>
      <c r="Y403" s="161" t="s">
        <v>166</v>
      </c>
      <c r="Z403" s="150"/>
      <c r="AA403" s="150"/>
      <c r="AB403" s="150"/>
      <c r="AC403" s="150"/>
      <c r="AD403" s="150"/>
      <c r="AE403" s="150"/>
      <c r="AF403" s="150"/>
      <c r="AG403" s="150" t="s">
        <v>279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22.5" outlineLevel="1" x14ac:dyDescent="0.2">
      <c r="A404" s="181">
        <v>314</v>
      </c>
      <c r="B404" s="182" t="s">
        <v>852</v>
      </c>
      <c r="C404" s="191" t="s">
        <v>853</v>
      </c>
      <c r="D404" s="183" t="s">
        <v>292</v>
      </c>
      <c r="E404" s="184">
        <v>1</v>
      </c>
      <c r="F404" s="185"/>
      <c r="G404" s="186">
        <f t="shared" si="105"/>
        <v>0</v>
      </c>
      <c r="H404" s="185"/>
      <c r="I404" s="186">
        <f t="shared" si="106"/>
        <v>0</v>
      </c>
      <c r="J404" s="185"/>
      <c r="K404" s="186">
        <f t="shared" si="107"/>
        <v>0</v>
      </c>
      <c r="L404" s="186">
        <v>21</v>
      </c>
      <c r="M404" s="186">
        <f t="shared" si="108"/>
        <v>0</v>
      </c>
      <c r="N404" s="184">
        <v>0</v>
      </c>
      <c r="O404" s="184">
        <f t="shared" si="109"/>
        <v>0</v>
      </c>
      <c r="P404" s="184">
        <v>0</v>
      </c>
      <c r="Q404" s="184">
        <f t="shared" si="110"/>
        <v>0</v>
      </c>
      <c r="R404" s="186"/>
      <c r="S404" s="186" t="s">
        <v>164</v>
      </c>
      <c r="T404" s="187" t="s">
        <v>165</v>
      </c>
      <c r="U404" s="161">
        <v>0</v>
      </c>
      <c r="V404" s="161">
        <f t="shared" si="111"/>
        <v>0</v>
      </c>
      <c r="W404" s="161"/>
      <c r="X404" s="161" t="s">
        <v>278</v>
      </c>
      <c r="Y404" s="161" t="s">
        <v>166</v>
      </c>
      <c r="Z404" s="150"/>
      <c r="AA404" s="150"/>
      <c r="AB404" s="150"/>
      <c r="AC404" s="150"/>
      <c r="AD404" s="150"/>
      <c r="AE404" s="150"/>
      <c r="AF404" s="150"/>
      <c r="AG404" s="150" t="s">
        <v>279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ht="22.5" outlineLevel="1" x14ac:dyDescent="0.2">
      <c r="A405" s="181">
        <v>315</v>
      </c>
      <c r="B405" s="182" t="s">
        <v>854</v>
      </c>
      <c r="C405" s="191" t="s">
        <v>855</v>
      </c>
      <c r="D405" s="183" t="s">
        <v>292</v>
      </c>
      <c r="E405" s="184">
        <v>1</v>
      </c>
      <c r="F405" s="185"/>
      <c r="G405" s="186">
        <f t="shared" si="105"/>
        <v>0</v>
      </c>
      <c r="H405" s="185"/>
      <c r="I405" s="186">
        <f t="shared" si="106"/>
        <v>0</v>
      </c>
      <c r="J405" s="185"/>
      <c r="K405" s="186">
        <f t="shared" si="107"/>
        <v>0</v>
      </c>
      <c r="L405" s="186">
        <v>21</v>
      </c>
      <c r="M405" s="186">
        <f t="shared" si="108"/>
        <v>0</v>
      </c>
      <c r="N405" s="184">
        <v>0</v>
      </c>
      <c r="O405" s="184">
        <f t="shared" si="109"/>
        <v>0</v>
      </c>
      <c r="P405" s="184">
        <v>0</v>
      </c>
      <c r="Q405" s="184">
        <f t="shared" si="110"/>
        <v>0</v>
      </c>
      <c r="R405" s="186"/>
      <c r="S405" s="186" t="s">
        <v>164</v>
      </c>
      <c r="T405" s="187" t="s">
        <v>165</v>
      </c>
      <c r="U405" s="161">
        <v>0</v>
      </c>
      <c r="V405" s="161">
        <f t="shared" si="111"/>
        <v>0</v>
      </c>
      <c r="W405" s="161"/>
      <c r="X405" s="161" t="s">
        <v>278</v>
      </c>
      <c r="Y405" s="161" t="s">
        <v>166</v>
      </c>
      <c r="Z405" s="150"/>
      <c r="AA405" s="150"/>
      <c r="AB405" s="150"/>
      <c r="AC405" s="150"/>
      <c r="AD405" s="150"/>
      <c r="AE405" s="150"/>
      <c r="AF405" s="150"/>
      <c r="AG405" s="150" t="s">
        <v>279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81">
        <v>316</v>
      </c>
      <c r="B406" s="182" t="s">
        <v>856</v>
      </c>
      <c r="C406" s="191" t="s">
        <v>857</v>
      </c>
      <c r="D406" s="183" t="s">
        <v>292</v>
      </c>
      <c r="E406" s="184">
        <v>2</v>
      </c>
      <c r="F406" s="185"/>
      <c r="G406" s="186">
        <f t="shared" si="105"/>
        <v>0</v>
      </c>
      <c r="H406" s="185"/>
      <c r="I406" s="186">
        <f t="shared" si="106"/>
        <v>0</v>
      </c>
      <c r="J406" s="185"/>
      <c r="K406" s="186">
        <f t="shared" si="107"/>
        <v>0</v>
      </c>
      <c r="L406" s="186">
        <v>21</v>
      </c>
      <c r="M406" s="186">
        <f t="shared" si="108"/>
        <v>0</v>
      </c>
      <c r="N406" s="184">
        <v>0</v>
      </c>
      <c r="O406" s="184">
        <f t="shared" si="109"/>
        <v>0</v>
      </c>
      <c r="P406" s="184">
        <v>0</v>
      </c>
      <c r="Q406" s="184">
        <f t="shared" si="110"/>
        <v>0</v>
      </c>
      <c r="R406" s="186"/>
      <c r="S406" s="186" t="s">
        <v>164</v>
      </c>
      <c r="T406" s="187" t="s">
        <v>165</v>
      </c>
      <c r="U406" s="161">
        <v>0</v>
      </c>
      <c r="V406" s="161">
        <f t="shared" si="111"/>
        <v>0</v>
      </c>
      <c r="W406" s="161"/>
      <c r="X406" s="161" t="s">
        <v>278</v>
      </c>
      <c r="Y406" s="161" t="s">
        <v>166</v>
      </c>
      <c r="Z406" s="150"/>
      <c r="AA406" s="150"/>
      <c r="AB406" s="150"/>
      <c r="AC406" s="150"/>
      <c r="AD406" s="150"/>
      <c r="AE406" s="150"/>
      <c r="AF406" s="150"/>
      <c r="AG406" s="150" t="s">
        <v>279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81">
        <v>317</v>
      </c>
      <c r="B407" s="182" t="s">
        <v>858</v>
      </c>
      <c r="C407" s="191" t="s">
        <v>859</v>
      </c>
      <c r="D407" s="183" t="s">
        <v>292</v>
      </c>
      <c r="E407" s="184">
        <v>2</v>
      </c>
      <c r="F407" s="185"/>
      <c r="G407" s="186">
        <f t="shared" si="105"/>
        <v>0</v>
      </c>
      <c r="H407" s="185"/>
      <c r="I407" s="186">
        <f t="shared" si="106"/>
        <v>0</v>
      </c>
      <c r="J407" s="185"/>
      <c r="K407" s="186">
        <f t="shared" si="107"/>
        <v>0</v>
      </c>
      <c r="L407" s="186">
        <v>21</v>
      </c>
      <c r="M407" s="186">
        <f t="shared" si="108"/>
        <v>0</v>
      </c>
      <c r="N407" s="184">
        <v>0</v>
      </c>
      <c r="O407" s="184">
        <f t="shared" si="109"/>
        <v>0</v>
      </c>
      <c r="P407" s="184">
        <v>0</v>
      </c>
      <c r="Q407" s="184">
        <f t="shared" si="110"/>
        <v>0</v>
      </c>
      <c r="R407" s="186"/>
      <c r="S407" s="186" t="s">
        <v>164</v>
      </c>
      <c r="T407" s="187" t="s">
        <v>165</v>
      </c>
      <c r="U407" s="161">
        <v>0</v>
      </c>
      <c r="V407" s="161">
        <f t="shared" si="111"/>
        <v>0</v>
      </c>
      <c r="W407" s="161"/>
      <c r="X407" s="161" t="s">
        <v>278</v>
      </c>
      <c r="Y407" s="161" t="s">
        <v>166</v>
      </c>
      <c r="Z407" s="150"/>
      <c r="AA407" s="150"/>
      <c r="AB407" s="150"/>
      <c r="AC407" s="150"/>
      <c r="AD407" s="150"/>
      <c r="AE407" s="150"/>
      <c r="AF407" s="150"/>
      <c r="AG407" s="150" t="s">
        <v>279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81">
        <v>318</v>
      </c>
      <c r="B408" s="182" t="s">
        <v>860</v>
      </c>
      <c r="C408" s="191" t="s">
        <v>861</v>
      </c>
      <c r="D408" s="183" t="s">
        <v>292</v>
      </c>
      <c r="E408" s="184">
        <v>1</v>
      </c>
      <c r="F408" s="185"/>
      <c r="G408" s="186">
        <f t="shared" si="105"/>
        <v>0</v>
      </c>
      <c r="H408" s="185"/>
      <c r="I408" s="186">
        <f t="shared" si="106"/>
        <v>0</v>
      </c>
      <c r="J408" s="185"/>
      <c r="K408" s="186">
        <f t="shared" si="107"/>
        <v>0</v>
      </c>
      <c r="L408" s="186">
        <v>21</v>
      </c>
      <c r="M408" s="186">
        <f t="shared" si="108"/>
        <v>0</v>
      </c>
      <c r="N408" s="184">
        <v>0</v>
      </c>
      <c r="O408" s="184">
        <f t="shared" si="109"/>
        <v>0</v>
      </c>
      <c r="P408" s="184">
        <v>0</v>
      </c>
      <c r="Q408" s="184">
        <f t="shared" si="110"/>
        <v>0</v>
      </c>
      <c r="R408" s="186"/>
      <c r="S408" s="186" t="s">
        <v>164</v>
      </c>
      <c r="T408" s="187" t="s">
        <v>165</v>
      </c>
      <c r="U408" s="161">
        <v>0</v>
      </c>
      <c r="V408" s="161">
        <f t="shared" si="111"/>
        <v>0</v>
      </c>
      <c r="W408" s="161"/>
      <c r="X408" s="161" t="s">
        <v>278</v>
      </c>
      <c r="Y408" s="161" t="s">
        <v>166</v>
      </c>
      <c r="Z408" s="150"/>
      <c r="AA408" s="150"/>
      <c r="AB408" s="150"/>
      <c r="AC408" s="150"/>
      <c r="AD408" s="150"/>
      <c r="AE408" s="150"/>
      <c r="AF408" s="150"/>
      <c r="AG408" s="150" t="s">
        <v>279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81">
        <v>319</v>
      </c>
      <c r="B409" s="182" t="s">
        <v>862</v>
      </c>
      <c r="C409" s="191" t="s">
        <v>863</v>
      </c>
      <c r="D409" s="183" t="s">
        <v>292</v>
      </c>
      <c r="E409" s="184">
        <v>1</v>
      </c>
      <c r="F409" s="185"/>
      <c r="G409" s="186">
        <f t="shared" si="105"/>
        <v>0</v>
      </c>
      <c r="H409" s="185"/>
      <c r="I409" s="186">
        <f t="shared" si="106"/>
        <v>0</v>
      </c>
      <c r="J409" s="185"/>
      <c r="K409" s="186">
        <f t="shared" si="107"/>
        <v>0</v>
      </c>
      <c r="L409" s="186">
        <v>21</v>
      </c>
      <c r="M409" s="186">
        <f t="shared" si="108"/>
        <v>0</v>
      </c>
      <c r="N409" s="184">
        <v>0</v>
      </c>
      <c r="O409" s="184">
        <f t="shared" si="109"/>
        <v>0</v>
      </c>
      <c r="P409" s="184">
        <v>0</v>
      </c>
      <c r="Q409" s="184">
        <f t="shared" si="110"/>
        <v>0</v>
      </c>
      <c r="R409" s="186"/>
      <c r="S409" s="186" t="s">
        <v>164</v>
      </c>
      <c r="T409" s="187" t="s">
        <v>165</v>
      </c>
      <c r="U409" s="161">
        <v>0</v>
      </c>
      <c r="V409" s="161">
        <f t="shared" si="111"/>
        <v>0</v>
      </c>
      <c r="W409" s="161"/>
      <c r="X409" s="161" t="s">
        <v>278</v>
      </c>
      <c r="Y409" s="161" t="s">
        <v>166</v>
      </c>
      <c r="Z409" s="150"/>
      <c r="AA409" s="150"/>
      <c r="AB409" s="150"/>
      <c r="AC409" s="150"/>
      <c r="AD409" s="150"/>
      <c r="AE409" s="150"/>
      <c r="AF409" s="150"/>
      <c r="AG409" s="150" t="s">
        <v>279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81">
        <v>320</v>
      </c>
      <c r="B410" s="182" t="s">
        <v>864</v>
      </c>
      <c r="C410" s="191" t="s">
        <v>865</v>
      </c>
      <c r="D410" s="183" t="s">
        <v>292</v>
      </c>
      <c r="E410" s="184">
        <v>16</v>
      </c>
      <c r="F410" s="185"/>
      <c r="G410" s="186">
        <f t="shared" si="105"/>
        <v>0</v>
      </c>
      <c r="H410" s="185"/>
      <c r="I410" s="186">
        <f t="shared" si="106"/>
        <v>0</v>
      </c>
      <c r="J410" s="185"/>
      <c r="K410" s="186">
        <f t="shared" si="107"/>
        <v>0</v>
      </c>
      <c r="L410" s="186">
        <v>21</v>
      </c>
      <c r="M410" s="186">
        <f t="shared" si="108"/>
        <v>0</v>
      </c>
      <c r="N410" s="184">
        <v>0</v>
      </c>
      <c r="O410" s="184">
        <f t="shared" si="109"/>
        <v>0</v>
      </c>
      <c r="P410" s="184">
        <v>0</v>
      </c>
      <c r="Q410" s="184">
        <f t="shared" si="110"/>
        <v>0</v>
      </c>
      <c r="R410" s="186"/>
      <c r="S410" s="186" t="s">
        <v>164</v>
      </c>
      <c r="T410" s="187" t="s">
        <v>165</v>
      </c>
      <c r="U410" s="161">
        <v>0</v>
      </c>
      <c r="V410" s="161">
        <f t="shared" si="111"/>
        <v>0</v>
      </c>
      <c r="W410" s="161"/>
      <c r="X410" s="161" t="s">
        <v>278</v>
      </c>
      <c r="Y410" s="161" t="s">
        <v>166</v>
      </c>
      <c r="Z410" s="150"/>
      <c r="AA410" s="150"/>
      <c r="AB410" s="150"/>
      <c r="AC410" s="150"/>
      <c r="AD410" s="150"/>
      <c r="AE410" s="150"/>
      <c r="AF410" s="150"/>
      <c r="AG410" s="150" t="s">
        <v>279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ht="22.5" outlineLevel="1" x14ac:dyDescent="0.2">
      <c r="A411" s="174">
        <v>321</v>
      </c>
      <c r="B411" s="175" t="s">
        <v>866</v>
      </c>
      <c r="C411" s="198" t="s">
        <v>1136</v>
      </c>
      <c r="D411" s="176" t="s">
        <v>292</v>
      </c>
      <c r="E411" s="177">
        <v>2</v>
      </c>
      <c r="F411" s="178"/>
      <c r="G411" s="179">
        <f t="shared" si="105"/>
        <v>0</v>
      </c>
      <c r="H411" s="178"/>
      <c r="I411" s="179">
        <f t="shared" si="106"/>
        <v>0</v>
      </c>
      <c r="J411" s="178"/>
      <c r="K411" s="179">
        <f t="shared" si="107"/>
        <v>0</v>
      </c>
      <c r="L411" s="179">
        <v>21</v>
      </c>
      <c r="M411" s="179">
        <f t="shared" si="108"/>
        <v>0</v>
      </c>
      <c r="N411" s="177">
        <v>0</v>
      </c>
      <c r="O411" s="177">
        <f t="shared" si="109"/>
        <v>0</v>
      </c>
      <c r="P411" s="177">
        <v>0</v>
      </c>
      <c r="Q411" s="177">
        <f t="shared" si="110"/>
        <v>0</v>
      </c>
      <c r="R411" s="179"/>
      <c r="S411" s="179" t="s">
        <v>164</v>
      </c>
      <c r="T411" s="180" t="s">
        <v>165</v>
      </c>
      <c r="U411" s="161">
        <v>0</v>
      </c>
      <c r="V411" s="161">
        <f t="shared" si="111"/>
        <v>0</v>
      </c>
      <c r="W411" s="161"/>
      <c r="X411" s="161" t="s">
        <v>278</v>
      </c>
      <c r="Y411" s="161" t="s">
        <v>166</v>
      </c>
      <c r="Z411" s="150"/>
      <c r="AA411" s="150"/>
      <c r="AB411" s="150"/>
      <c r="AC411" s="150"/>
      <c r="AD411" s="150"/>
      <c r="AE411" s="150"/>
      <c r="AF411" s="150"/>
      <c r="AG411" s="150" t="s">
        <v>279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>
        <v>322</v>
      </c>
      <c r="B412" s="158" t="s">
        <v>867</v>
      </c>
      <c r="C412" s="193" t="s">
        <v>868</v>
      </c>
      <c r="D412" s="159" t="s">
        <v>0</v>
      </c>
      <c r="E412" s="189"/>
      <c r="F412" s="162"/>
      <c r="G412" s="161">
        <f t="shared" si="105"/>
        <v>0</v>
      </c>
      <c r="H412" s="162"/>
      <c r="I412" s="161">
        <f t="shared" si="106"/>
        <v>0</v>
      </c>
      <c r="J412" s="162"/>
      <c r="K412" s="161">
        <f t="shared" si="107"/>
        <v>0</v>
      </c>
      <c r="L412" s="161">
        <v>21</v>
      </c>
      <c r="M412" s="161">
        <f t="shared" si="108"/>
        <v>0</v>
      </c>
      <c r="N412" s="160">
        <v>0</v>
      </c>
      <c r="O412" s="160">
        <f t="shared" si="109"/>
        <v>0</v>
      </c>
      <c r="P412" s="160">
        <v>0</v>
      </c>
      <c r="Q412" s="160">
        <f t="shared" si="110"/>
        <v>0</v>
      </c>
      <c r="R412" s="161" t="s">
        <v>200</v>
      </c>
      <c r="S412" s="161" t="s">
        <v>154</v>
      </c>
      <c r="T412" s="161" t="s">
        <v>155</v>
      </c>
      <c r="U412" s="161">
        <v>0</v>
      </c>
      <c r="V412" s="161">
        <f t="shared" si="111"/>
        <v>0</v>
      </c>
      <c r="W412" s="161"/>
      <c r="X412" s="161" t="s">
        <v>175</v>
      </c>
      <c r="Y412" s="161" t="s">
        <v>166</v>
      </c>
      <c r="Z412" s="150"/>
      <c r="AA412" s="150"/>
      <c r="AB412" s="150"/>
      <c r="AC412" s="150"/>
      <c r="AD412" s="150"/>
      <c r="AE412" s="150"/>
      <c r="AF412" s="150"/>
      <c r="AG412" s="150" t="s">
        <v>176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x14ac:dyDescent="0.2">
      <c r="A413" s="167" t="s">
        <v>148</v>
      </c>
      <c r="B413" s="168" t="s">
        <v>113</v>
      </c>
      <c r="C413" s="190" t="s">
        <v>114</v>
      </c>
      <c r="D413" s="169"/>
      <c r="E413" s="170"/>
      <c r="F413" s="171"/>
      <c r="G413" s="171">
        <f>SUMIF(AG414:AG433,"&lt;&gt;NOR",G414:G433)</f>
        <v>0</v>
      </c>
      <c r="H413" s="171"/>
      <c r="I413" s="171">
        <f>SUM(I414:I433)</f>
        <v>0</v>
      </c>
      <c r="J413" s="171"/>
      <c r="K413" s="171">
        <f>SUM(K414:K433)</f>
        <v>0</v>
      </c>
      <c r="L413" s="171"/>
      <c r="M413" s="171">
        <f>SUM(M414:M433)</f>
        <v>0</v>
      </c>
      <c r="N413" s="170"/>
      <c r="O413" s="170">
        <f>SUM(O414:O433)</f>
        <v>0.01</v>
      </c>
      <c r="P413" s="170"/>
      <c r="Q413" s="170">
        <f>SUM(Q414:Q433)</f>
        <v>0</v>
      </c>
      <c r="R413" s="171"/>
      <c r="S413" s="171"/>
      <c r="T413" s="172"/>
      <c r="U413" s="166"/>
      <c r="V413" s="166">
        <f>SUM(V414:V433)</f>
        <v>101.39</v>
      </c>
      <c r="W413" s="166"/>
      <c r="X413" s="166"/>
      <c r="Y413" s="166"/>
      <c r="AG413" t="s">
        <v>149</v>
      </c>
    </row>
    <row r="414" spans="1:60" outlineLevel="1" x14ac:dyDescent="0.2">
      <c r="A414" s="181">
        <v>323</v>
      </c>
      <c r="B414" s="182" t="s">
        <v>869</v>
      </c>
      <c r="C414" s="191" t="s">
        <v>870</v>
      </c>
      <c r="D414" s="183" t="s">
        <v>871</v>
      </c>
      <c r="E414" s="184">
        <v>238</v>
      </c>
      <c r="F414" s="185"/>
      <c r="G414" s="186">
        <f t="shared" ref="G414:G432" si="112">ROUND(E414*F414,2)</f>
        <v>0</v>
      </c>
      <c r="H414" s="185"/>
      <c r="I414" s="186">
        <f t="shared" ref="I414:I432" si="113">ROUND(E414*H414,2)</f>
        <v>0</v>
      </c>
      <c r="J414" s="185"/>
      <c r="K414" s="186">
        <f t="shared" ref="K414:K432" si="114">ROUND(E414*J414,2)</f>
        <v>0</v>
      </c>
      <c r="L414" s="186">
        <v>21</v>
      </c>
      <c r="M414" s="186">
        <f t="shared" ref="M414:M432" si="115">G414*(1+L414/100)</f>
        <v>0</v>
      </c>
      <c r="N414" s="184">
        <v>6.0000000000000002E-5</v>
      </c>
      <c r="O414" s="184">
        <f t="shared" ref="O414:O432" si="116">ROUND(E414*N414,2)</f>
        <v>0.01</v>
      </c>
      <c r="P414" s="184">
        <v>0</v>
      </c>
      <c r="Q414" s="184">
        <f t="shared" ref="Q414:Q432" si="117">ROUND(E414*P414,2)</f>
        <v>0</v>
      </c>
      <c r="R414" s="186" t="s">
        <v>872</v>
      </c>
      <c r="S414" s="186" t="s">
        <v>154</v>
      </c>
      <c r="T414" s="187" t="s">
        <v>155</v>
      </c>
      <c r="U414" s="161">
        <v>0.42599999999999999</v>
      </c>
      <c r="V414" s="161">
        <f t="shared" ref="V414:V432" si="118">ROUND(E414*U414,2)</f>
        <v>101.39</v>
      </c>
      <c r="W414" s="161"/>
      <c r="X414" s="161" t="s">
        <v>156</v>
      </c>
      <c r="Y414" s="161" t="s">
        <v>166</v>
      </c>
      <c r="Z414" s="150"/>
      <c r="AA414" s="150"/>
      <c r="AB414" s="150"/>
      <c r="AC414" s="150"/>
      <c r="AD414" s="150"/>
      <c r="AE414" s="150"/>
      <c r="AF414" s="150"/>
      <c r="AG414" s="150" t="s">
        <v>158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81">
        <v>324</v>
      </c>
      <c r="B415" s="182" t="s">
        <v>873</v>
      </c>
      <c r="C415" s="191" t="s">
        <v>874</v>
      </c>
      <c r="D415" s="183" t="s">
        <v>292</v>
      </c>
      <c r="E415" s="184">
        <v>10</v>
      </c>
      <c r="F415" s="185"/>
      <c r="G415" s="186">
        <f t="shared" si="112"/>
        <v>0</v>
      </c>
      <c r="H415" s="185"/>
      <c r="I415" s="186">
        <f t="shared" si="113"/>
        <v>0</v>
      </c>
      <c r="J415" s="185"/>
      <c r="K415" s="186">
        <f t="shared" si="114"/>
        <v>0</v>
      </c>
      <c r="L415" s="186">
        <v>21</v>
      </c>
      <c r="M415" s="186">
        <f t="shared" si="115"/>
        <v>0</v>
      </c>
      <c r="N415" s="184">
        <v>0</v>
      </c>
      <c r="O415" s="184">
        <f t="shared" si="116"/>
        <v>0</v>
      </c>
      <c r="P415" s="184">
        <v>0</v>
      </c>
      <c r="Q415" s="184">
        <f t="shared" si="117"/>
        <v>0</v>
      </c>
      <c r="R415" s="186"/>
      <c r="S415" s="186" t="s">
        <v>164</v>
      </c>
      <c r="T415" s="187" t="s">
        <v>165</v>
      </c>
      <c r="U415" s="161">
        <v>0</v>
      </c>
      <c r="V415" s="161">
        <f t="shared" si="118"/>
        <v>0</v>
      </c>
      <c r="W415" s="161"/>
      <c r="X415" s="161" t="s">
        <v>156</v>
      </c>
      <c r="Y415" s="161" t="s">
        <v>166</v>
      </c>
      <c r="Z415" s="150"/>
      <c r="AA415" s="150"/>
      <c r="AB415" s="150"/>
      <c r="AC415" s="150"/>
      <c r="AD415" s="150"/>
      <c r="AE415" s="150"/>
      <c r="AF415" s="150"/>
      <c r="AG415" s="150" t="s">
        <v>158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81">
        <v>325</v>
      </c>
      <c r="B416" s="182" t="s">
        <v>875</v>
      </c>
      <c r="C416" s="191" t="s">
        <v>876</v>
      </c>
      <c r="D416" s="183" t="s">
        <v>292</v>
      </c>
      <c r="E416" s="184">
        <v>25</v>
      </c>
      <c r="F416" s="185"/>
      <c r="G416" s="186">
        <f t="shared" si="112"/>
        <v>0</v>
      </c>
      <c r="H416" s="185"/>
      <c r="I416" s="186">
        <f t="shared" si="113"/>
        <v>0</v>
      </c>
      <c r="J416" s="185"/>
      <c r="K416" s="186">
        <f t="shared" si="114"/>
        <v>0</v>
      </c>
      <c r="L416" s="186">
        <v>21</v>
      </c>
      <c r="M416" s="186">
        <f t="shared" si="115"/>
        <v>0</v>
      </c>
      <c r="N416" s="184">
        <v>0</v>
      </c>
      <c r="O416" s="184">
        <f t="shared" si="116"/>
        <v>0</v>
      </c>
      <c r="P416" s="184">
        <v>0</v>
      </c>
      <c r="Q416" s="184">
        <f t="shared" si="117"/>
        <v>0</v>
      </c>
      <c r="R416" s="186"/>
      <c r="S416" s="186" t="s">
        <v>164</v>
      </c>
      <c r="T416" s="187" t="s">
        <v>165</v>
      </c>
      <c r="U416" s="161">
        <v>0</v>
      </c>
      <c r="V416" s="161">
        <f t="shared" si="118"/>
        <v>0</v>
      </c>
      <c r="W416" s="161"/>
      <c r="X416" s="161" t="s">
        <v>156</v>
      </c>
      <c r="Y416" s="161" t="s">
        <v>166</v>
      </c>
      <c r="Z416" s="150"/>
      <c r="AA416" s="150"/>
      <c r="AB416" s="150"/>
      <c r="AC416" s="150"/>
      <c r="AD416" s="150"/>
      <c r="AE416" s="150"/>
      <c r="AF416" s="150"/>
      <c r="AG416" s="150" t="s">
        <v>158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81">
        <v>326</v>
      </c>
      <c r="B417" s="182" t="s">
        <v>877</v>
      </c>
      <c r="C417" s="191" t="s">
        <v>878</v>
      </c>
      <c r="D417" s="183" t="s">
        <v>292</v>
      </c>
      <c r="E417" s="184">
        <v>10</v>
      </c>
      <c r="F417" s="185"/>
      <c r="G417" s="186">
        <f t="shared" si="112"/>
        <v>0</v>
      </c>
      <c r="H417" s="185"/>
      <c r="I417" s="186">
        <f t="shared" si="113"/>
        <v>0</v>
      </c>
      <c r="J417" s="185"/>
      <c r="K417" s="186">
        <f t="shared" si="114"/>
        <v>0</v>
      </c>
      <c r="L417" s="186">
        <v>21</v>
      </c>
      <c r="M417" s="186">
        <f t="shared" si="115"/>
        <v>0</v>
      </c>
      <c r="N417" s="184">
        <v>0</v>
      </c>
      <c r="O417" s="184">
        <f t="shared" si="116"/>
        <v>0</v>
      </c>
      <c r="P417" s="184">
        <v>0</v>
      </c>
      <c r="Q417" s="184">
        <f t="shared" si="117"/>
        <v>0</v>
      </c>
      <c r="R417" s="186"/>
      <c r="S417" s="186" t="s">
        <v>164</v>
      </c>
      <c r="T417" s="187" t="s">
        <v>165</v>
      </c>
      <c r="U417" s="161">
        <v>0</v>
      </c>
      <c r="V417" s="161">
        <f t="shared" si="118"/>
        <v>0</v>
      </c>
      <c r="W417" s="161"/>
      <c r="X417" s="161" t="s">
        <v>156</v>
      </c>
      <c r="Y417" s="161" t="s">
        <v>166</v>
      </c>
      <c r="Z417" s="150"/>
      <c r="AA417" s="150"/>
      <c r="AB417" s="150"/>
      <c r="AC417" s="150"/>
      <c r="AD417" s="150"/>
      <c r="AE417" s="150"/>
      <c r="AF417" s="150"/>
      <c r="AG417" s="150" t="s">
        <v>158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81">
        <v>327</v>
      </c>
      <c r="B418" s="182" t="s">
        <v>879</v>
      </c>
      <c r="C418" s="191" t="s">
        <v>880</v>
      </c>
      <c r="D418" s="183" t="s">
        <v>292</v>
      </c>
      <c r="E418" s="184">
        <v>3</v>
      </c>
      <c r="F418" s="185"/>
      <c r="G418" s="186">
        <f t="shared" si="112"/>
        <v>0</v>
      </c>
      <c r="H418" s="185"/>
      <c r="I418" s="186">
        <f t="shared" si="113"/>
        <v>0</v>
      </c>
      <c r="J418" s="185"/>
      <c r="K418" s="186">
        <f t="shared" si="114"/>
        <v>0</v>
      </c>
      <c r="L418" s="186">
        <v>21</v>
      </c>
      <c r="M418" s="186">
        <f t="shared" si="115"/>
        <v>0</v>
      </c>
      <c r="N418" s="184">
        <v>0</v>
      </c>
      <c r="O418" s="184">
        <f t="shared" si="116"/>
        <v>0</v>
      </c>
      <c r="P418" s="184">
        <v>0</v>
      </c>
      <c r="Q418" s="184">
        <f t="shared" si="117"/>
        <v>0</v>
      </c>
      <c r="R418" s="186"/>
      <c r="S418" s="186" t="s">
        <v>164</v>
      </c>
      <c r="T418" s="187" t="s">
        <v>165</v>
      </c>
      <c r="U418" s="161">
        <v>0</v>
      </c>
      <c r="V418" s="161">
        <f t="shared" si="118"/>
        <v>0</v>
      </c>
      <c r="W418" s="161"/>
      <c r="X418" s="161" t="s">
        <v>156</v>
      </c>
      <c r="Y418" s="161" t="s">
        <v>166</v>
      </c>
      <c r="Z418" s="150"/>
      <c r="AA418" s="150"/>
      <c r="AB418" s="150"/>
      <c r="AC418" s="150"/>
      <c r="AD418" s="150"/>
      <c r="AE418" s="150"/>
      <c r="AF418" s="150"/>
      <c r="AG418" s="150" t="s">
        <v>158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81">
        <v>328</v>
      </c>
      <c r="B419" s="182" t="s">
        <v>881</v>
      </c>
      <c r="C419" s="191" t="s">
        <v>882</v>
      </c>
      <c r="D419" s="183" t="s">
        <v>292</v>
      </c>
      <c r="E419" s="184">
        <v>8</v>
      </c>
      <c r="F419" s="185"/>
      <c r="G419" s="186">
        <f t="shared" si="112"/>
        <v>0</v>
      </c>
      <c r="H419" s="185"/>
      <c r="I419" s="186">
        <f t="shared" si="113"/>
        <v>0</v>
      </c>
      <c r="J419" s="185"/>
      <c r="K419" s="186">
        <f t="shared" si="114"/>
        <v>0</v>
      </c>
      <c r="L419" s="186">
        <v>21</v>
      </c>
      <c r="M419" s="186">
        <f t="shared" si="115"/>
        <v>0</v>
      </c>
      <c r="N419" s="184">
        <v>0</v>
      </c>
      <c r="O419" s="184">
        <f t="shared" si="116"/>
        <v>0</v>
      </c>
      <c r="P419" s="184">
        <v>0</v>
      </c>
      <c r="Q419" s="184">
        <f t="shared" si="117"/>
        <v>0</v>
      </c>
      <c r="R419" s="186"/>
      <c r="S419" s="186" t="s">
        <v>164</v>
      </c>
      <c r="T419" s="187" t="s">
        <v>165</v>
      </c>
      <c r="U419" s="161">
        <v>0</v>
      </c>
      <c r="V419" s="161">
        <f t="shared" si="118"/>
        <v>0</v>
      </c>
      <c r="W419" s="161"/>
      <c r="X419" s="161" t="s">
        <v>156</v>
      </c>
      <c r="Y419" s="161" t="s">
        <v>166</v>
      </c>
      <c r="Z419" s="150"/>
      <c r="AA419" s="150"/>
      <c r="AB419" s="150"/>
      <c r="AC419" s="150"/>
      <c r="AD419" s="150"/>
      <c r="AE419" s="150"/>
      <c r="AF419" s="150"/>
      <c r="AG419" s="150" t="s">
        <v>158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81">
        <v>329</v>
      </c>
      <c r="B420" s="182" t="s">
        <v>883</v>
      </c>
      <c r="C420" s="191" t="s">
        <v>884</v>
      </c>
      <c r="D420" s="183" t="s">
        <v>292</v>
      </c>
      <c r="E420" s="184">
        <v>4</v>
      </c>
      <c r="F420" s="185"/>
      <c r="G420" s="186">
        <f t="shared" si="112"/>
        <v>0</v>
      </c>
      <c r="H420" s="185"/>
      <c r="I420" s="186">
        <f t="shared" si="113"/>
        <v>0</v>
      </c>
      <c r="J420" s="185"/>
      <c r="K420" s="186">
        <f t="shared" si="114"/>
        <v>0</v>
      </c>
      <c r="L420" s="186">
        <v>21</v>
      </c>
      <c r="M420" s="186">
        <f t="shared" si="115"/>
        <v>0</v>
      </c>
      <c r="N420" s="184">
        <v>0</v>
      </c>
      <c r="O420" s="184">
        <f t="shared" si="116"/>
        <v>0</v>
      </c>
      <c r="P420" s="184">
        <v>0</v>
      </c>
      <c r="Q420" s="184">
        <f t="shared" si="117"/>
        <v>0</v>
      </c>
      <c r="R420" s="186"/>
      <c r="S420" s="186" t="s">
        <v>164</v>
      </c>
      <c r="T420" s="187" t="s">
        <v>165</v>
      </c>
      <c r="U420" s="161">
        <v>0</v>
      </c>
      <c r="V420" s="161">
        <f t="shared" si="118"/>
        <v>0</v>
      </c>
      <c r="W420" s="161"/>
      <c r="X420" s="161" t="s">
        <v>156</v>
      </c>
      <c r="Y420" s="161" t="s">
        <v>166</v>
      </c>
      <c r="Z420" s="150"/>
      <c r="AA420" s="150"/>
      <c r="AB420" s="150"/>
      <c r="AC420" s="150"/>
      <c r="AD420" s="150"/>
      <c r="AE420" s="150"/>
      <c r="AF420" s="150"/>
      <c r="AG420" s="150" t="s">
        <v>158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81">
        <v>330</v>
      </c>
      <c r="B421" s="182" t="s">
        <v>885</v>
      </c>
      <c r="C421" s="191" t="s">
        <v>886</v>
      </c>
      <c r="D421" s="183" t="s">
        <v>292</v>
      </c>
      <c r="E421" s="184">
        <v>7</v>
      </c>
      <c r="F421" s="185"/>
      <c r="G421" s="186">
        <f t="shared" si="112"/>
        <v>0</v>
      </c>
      <c r="H421" s="185"/>
      <c r="I421" s="186">
        <f t="shared" si="113"/>
        <v>0</v>
      </c>
      <c r="J421" s="185"/>
      <c r="K421" s="186">
        <f t="shared" si="114"/>
        <v>0</v>
      </c>
      <c r="L421" s="186">
        <v>21</v>
      </c>
      <c r="M421" s="186">
        <f t="shared" si="115"/>
        <v>0</v>
      </c>
      <c r="N421" s="184">
        <v>0</v>
      </c>
      <c r="O421" s="184">
        <f t="shared" si="116"/>
        <v>0</v>
      </c>
      <c r="P421" s="184">
        <v>0</v>
      </c>
      <c r="Q421" s="184">
        <f t="shared" si="117"/>
        <v>0</v>
      </c>
      <c r="R421" s="186"/>
      <c r="S421" s="186" t="s">
        <v>164</v>
      </c>
      <c r="T421" s="187" t="s">
        <v>165</v>
      </c>
      <c r="U421" s="161">
        <v>0</v>
      </c>
      <c r="V421" s="161">
        <f t="shared" si="118"/>
        <v>0</v>
      </c>
      <c r="W421" s="161"/>
      <c r="X421" s="161" t="s">
        <v>156</v>
      </c>
      <c r="Y421" s="161" t="s">
        <v>166</v>
      </c>
      <c r="Z421" s="150"/>
      <c r="AA421" s="150"/>
      <c r="AB421" s="150"/>
      <c r="AC421" s="150"/>
      <c r="AD421" s="150"/>
      <c r="AE421" s="150"/>
      <c r="AF421" s="150"/>
      <c r="AG421" s="150" t="s">
        <v>158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81">
        <v>331</v>
      </c>
      <c r="B422" s="182" t="s">
        <v>887</v>
      </c>
      <c r="C422" s="191" t="s">
        <v>888</v>
      </c>
      <c r="D422" s="183" t="s">
        <v>292</v>
      </c>
      <c r="E422" s="184">
        <v>4</v>
      </c>
      <c r="F422" s="185"/>
      <c r="G422" s="186">
        <f t="shared" si="112"/>
        <v>0</v>
      </c>
      <c r="H422" s="185"/>
      <c r="I422" s="186">
        <f t="shared" si="113"/>
        <v>0</v>
      </c>
      <c r="J422" s="185"/>
      <c r="K422" s="186">
        <f t="shared" si="114"/>
        <v>0</v>
      </c>
      <c r="L422" s="186">
        <v>21</v>
      </c>
      <c r="M422" s="186">
        <f t="shared" si="115"/>
        <v>0</v>
      </c>
      <c r="N422" s="184">
        <v>0</v>
      </c>
      <c r="O422" s="184">
        <f t="shared" si="116"/>
        <v>0</v>
      </c>
      <c r="P422" s="184">
        <v>0</v>
      </c>
      <c r="Q422" s="184">
        <f t="shared" si="117"/>
        <v>0</v>
      </c>
      <c r="R422" s="186"/>
      <c r="S422" s="186" t="s">
        <v>164</v>
      </c>
      <c r="T422" s="187" t="s">
        <v>165</v>
      </c>
      <c r="U422" s="161">
        <v>0</v>
      </c>
      <c r="V422" s="161">
        <f t="shared" si="118"/>
        <v>0</v>
      </c>
      <c r="W422" s="161"/>
      <c r="X422" s="161" t="s">
        <v>156</v>
      </c>
      <c r="Y422" s="161" t="s">
        <v>166</v>
      </c>
      <c r="Z422" s="150"/>
      <c r="AA422" s="150"/>
      <c r="AB422" s="150"/>
      <c r="AC422" s="150"/>
      <c r="AD422" s="150"/>
      <c r="AE422" s="150"/>
      <c r="AF422" s="150"/>
      <c r="AG422" s="150" t="s">
        <v>158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81">
        <v>332</v>
      </c>
      <c r="B423" s="182" t="s">
        <v>889</v>
      </c>
      <c r="C423" s="191" t="s">
        <v>890</v>
      </c>
      <c r="D423" s="183" t="s">
        <v>292</v>
      </c>
      <c r="E423" s="184">
        <v>5</v>
      </c>
      <c r="F423" s="185"/>
      <c r="G423" s="186">
        <f t="shared" si="112"/>
        <v>0</v>
      </c>
      <c r="H423" s="185"/>
      <c r="I423" s="186">
        <f t="shared" si="113"/>
        <v>0</v>
      </c>
      <c r="J423" s="185"/>
      <c r="K423" s="186">
        <f t="shared" si="114"/>
        <v>0</v>
      </c>
      <c r="L423" s="186">
        <v>21</v>
      </c>
      <c r="M423" s="186">
        <f t="shared" si="115"/>
        <v>0</v>
      </c>
      <c r="N423" s="184">
        <v>0</v>
      </c>
      <c r="O423" s="184">
        <f t="shared" si="116"/>
        <v>0</v>
      </c>
      <c r="P423" s="184">
        <v>0</v>
      </c>
      <c r="Q423" s="184">
        <f t="shared" si="117"/>
        <v>0</v>
      </c>
      <c r="R423" s="186"/>
      <c r="S423" s="186" t="s">
        <v>164</v>
      </c>
      <c r="T423" s="187" t="s">
        <v>165</v>
      </c>
      <c r="U423" s="161">
        <v>0</v>
      </c>
      <c r="V423" s="161">
        <f t="shared" si="118"/>
        <v>0</v>
      </c>
      <c r="W423" s="161"/>
      <c r="X423" s="161" t="s">
        <v>156</v>
      </c>
      <c r="Y423" s="161" t="s">
        <v>166</v>
      </c>
      <c r="Z423" s="150"/>
      <c r="AA423" s="150"/>
      <c r="AB423" s="150"/>
      <c r="AC423" s="150"/>
      <c r="AD423" s="150"/>
      <c r="AE423" s="150"/>
      <c r="AF423" s="150"/>
      <c r="AG423" s="150" t="s">
        <v>158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81">
        <v>333</v>
      </c>
      <c r="B424" s="182" t="s">
        <v>891</v>
      </c>
      <c r="C424" s="191" t="s">
        <v>892</v>
      </c>
      <c r="D424" s="183" t="s">
        <v>292</v>
      </c>
      <c r="E424" s="184">
        <v>10</v>
      </c>
      <c r="F424" s="185"/>
      <c r="G424" s="186">
        <f t="shared" si="112"/>
        <v>0</v>
      </c>
      <c r="H424" s="185"/>
      <c r="I424" s="186">
        <f t="shared" si="113"/>
        <v>0</v>
      </c>
      <c r="J424" s="185"/>
      <c r="K424" s="186">
        <f t="shared" si="114"/>
        <v>0</v>
      </c>
      <c r="L424" s="186">
        <v>21</v>
      </c>
      <c r="M424" s="186">
        <f t="shared" si="115"/>
        <v>0</v>
      </c>
      <c r="N424" s="184">
        <v>0</v>
      </c>
      <c r="O424" s="184">
        <f t="shared" si="116"/>
        <v>0</v>
      </c>
      <c r="P424" s="184">
        <v>0</v>
      </c>
      <c r="Q424" s="184">
        <f t="shared" si="117"/>
        <v>0</v>
      </c>
      <c r="R424" s="186"/>
      <c r="S424" s="186" t="s">
        <v>164</v>
      </c>
      <c r="T424" s="187" t="s">
        <v>165</v>
      </c>
      <c r="U424" s="161">
        <v>0</v>
      </c>
      <c r="V424" s="161">
        <f t="shared" si="118"/>
        <v>0</v>
      </c>
      <c r="W424" s="161"/>
      <c r="X424" s="161" t="s">
        <v>156</v>
      </c>
      <c r="Y424" s="161" t="s">
        <v>166</v>
      </c>
      <c r="Z424" s="150"/>
      <c r="AA424" s="150"/>
      <c r="AB424" s="150"/>
      <c r="AC424" s="150"/>
      <c r="AD424" s="150"/>
      <c r="AE424" s="150"/>
      <c r="AF424" s="150"/>
      <c r="AG424" s="150" t="s">
        <v>158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81">
        <v>334</v>
      </c>
      <c r="B425" s="182" t="s">
        <v>893</v>
      </c>
      <c r="C425" s="191" t="s">
        <v>894</v>
      </c>
      <c r="D425" s="183" t="s">
        <v>292</v>
      </c>
      <c r="E425" s="184">
        <v>17</v>
      </c>
      <c r="F425" s="185"/>
      <c r="G425" s="186">
        <f t="shared" si="112"/>
        <v>0</v>
      </c>
      <c r="H425" s="185"/>
      <c r="I425" s="186">
        <f t="shared" si="113"/>
        <v>0</v>
      </c>
      <c r="J425" s="185"/>
      <c r="K425" s="186">
        <f t="shared" si="114"/>
        <v>0</v>
      </c>
      <c r="L425" s="186">
        <v>21</v>
      </c>
      <c r="M425" s="186">
        <f t="shared" si="115"/>
        <v>0</v>
      </c>
      <c r="N425" s="184">
        <v>0</v>
      </c>
      <c r="O425" s="184">
        <f t="shared" si="116"/>
        <v>0</v>
      </c>
      <c r="P425" s="184">
        <v>0</v>
      </c>
      <c r="Q425" s="184">
        <f t="shared" si="117"/>
        <v>0</v>
      </c>
      <c r="R425" s="186"/>
      <c r="S425" s="186" t="s">
        <v>164</v>
      </c>
      <c r="T425" s="187" t="s">
        <v>165</v>
      </c>
      <c r="U425" s="161">
        <v>0</v>
      </c>
      <c r="V425" s="161">
        <f t="shared" si="118"/>
        <v>0</v>
      </c>
      <c r="W425" s="161"/>
      <c r="X425" s="161" t="s">
        <v>156</v>
      </c>
      <c r="Y425" s="161" t="s">
        <v>166</v>
      </c>
      <c r="Z425" s="150"/>
      <c r="AA425" s="150"/>
      <c r="AB425" s="150"/>
      <c r="AC425" s="150"/>
      <c r="AD425" s="150"/>
      <c r="AE425" s="150"/>
      <c r="AF425" s="150"/>
      <c r="AG425" s="150" t="s">
        <v>158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81">
        <v>335</v>
      </c>
      <c r="B426" s="182" t="s">
        <v>895</v>
      </c>
      <c r="C426" s="191" t="s">
        <v>896</v>
      </c>
      <c r="D426" s="183" t="s">
        <v>292</v>
      </c>
      <c r="E426" s="184">
        <v>7</v>
      </c>
      <c r="F426" s="185"/>
      <c r="G426" s="186">
        <f t="shared" si="112"/>
        <v>0</v>
      </c>
      <c r="H426" s="185"/>
      <c r="I426" s="186">
        <f t="shared" si="113"/>
        <v>0</v>
      </c>
      <c r="J426" s="185"/>
      <c r="K426" s="186">
        <f t="shared" si="114"/>
        <v>0</v>
      </c>
      <c r="L426" s="186">
        <v>21</v>
      </c>
      <c r="M426" s="186">
        <f t="shared" si="115"/>
        <v>0</v>
      </c>
      <c r="N426" s="184">
        <v>0</v>
      </c>
      <c r="O426" s="184">
        <f t="shared" si="116"/>
        <v>0</v>
      </c>
      <c r="P426" s="184">
        <v>0</v>
      </c>
      <c r="Q426" s="184">
        <f t="shared" si="117"/>
        <v>0</v>
      </c>
      <c r="R426" s="186"/>
      <c r="S426" s="186" t="s">
        <v>164</v>
      </c>
      <c r="T426" s="187" t="s">
        <v>165</v>
      </c>
      <c r="U426" s="161">
        <v>0</v>
      </c>
      <c r="V426" s="161">
        <f t="shared" si="118"/>
        <v>0</v>
      </c>
      <c r="W426" s="161"/>
      <c r="X426" s="161" t="s">
        <v>156</v>
      </c>
      <c r="Y426" s="161" t="s">
        <v>166</v>
      </c>
      <c r="Z426" s="150"/>
      <c r="AA426" s="150"/>
      <c r="AB426" s="150"/>
      <c r="AC426" s="150"/>
      <c r="AD426" s="150"/>
      <c r="AE426" s="150"/>
      <c r="AF426" s="150"/>
      <c r="AG426" s="150" t="s">
        <v>158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81">
        <v>336</v>
      </c>
      <c r="B427" s="182" t="s">
        <v>897</v>
      </c>
      <c r="C427" s="191" t="s">
        <v>898</v>
      </c>
      <c r="D427" s="183" t="s">
        <v>292</v>
      </c>
      <c r="E427" s="184">
        <v>14</v>
      </c>
      <c r="F427" s="185"/>
      <c r="G427" s="186">
        <f t="shared" si="112"/>
        <v>0</v>
      </c>
      <c r="H427" s="185"/>
      <c r="I427" s="186">
        <f t="shared" si="113"/>
        <v>0</v>
      </c>
      <c r="J427" s="185"/>
      <c r="K427" s="186">
        <f t="shared" si="114"/>
        <v>0</v>
      </c>
      <c r="L427" s="186">
        <v>21</v>
      </c>
      <c r="M427" s="186">
        <f t="shared" si="115"/>
        <v>0</v>
      </c>
      <c r="N427" s="184">
        <v>0</v>
      </c>
      <c r="O427" s="184">
        <f t="shared" si="116"/>
        <v>0</v>
      </c>
      <c r="P427" s="184">
        <v>0</v>
      </c>
      <c r="Q427" s="184">
        <f t="shared" si="117"/>
        <v>0</v>
      </c>
      <c r="R427" s="186"/>
      <c r="S427" s="186" t="s">
        <v>164</v>
      </c>
      <c r="T427" s="187" t="s">
        <v>165</v>
      </c>
      <c r="U427" s="161">
        <v>0</v>
      </c>
      <c r="V427" s="161">
        <f t="shared" si="118"/>
        <v>0</v>
      </c>
      <c r="W427" s="161"/>
      <c r="X427" s="161" t="s">
        <v>156</v>
      </c>
      <c r="Y427" s="161" t="s">
        <v>166</v>
      </c>
      <c r="Z427" s="150"/>
      <c r="AA427" s="150"/>
      <c r="AB427" s="150"/>
      <c r="AC427" s="150"/>
      <c r="AD427" s="150"/>
      <c r="AE427" s="150"/>
      <c r="AF427" s="150"/>
      <c r="AG427" s="150" t="s">
        <v>158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81">
        <v>337</v>
      </c>
      <c r="B428" s="182" t="s">
        <v>899</v>
      </c>
      <c r="C428" s="191" t="s">
        <v>900</v>
      </c>
      <c r="D428" s="183" t="s">
        <v>292</v>
      </c>
      <c r="E428" s="184">
        <v>10</v>
      </c>
      <c r="F428" s="185"/>
      <c r="G428" s="186">
        <f t="shared" si="112"/>
        <v>0</v>
      </c>
      <c r="H428" s="185"/>
      <c r="I428" s="186">
        <f t="shared" si="113"/>
        <v>0</v>
      </c>
      <c r="J428" s="185"/>
      <c r="K428" s="186">
        <f t="shared" si="114"/>
        <v>0</v>
      </c>
      <c r="L428" s="186">
        <v>21</v>
      </c>
      <c r="M428" s="186">
        <f t="shared" si="115"/>
        <v>0</v>
      </c>
      <c r="N428" s="184">
        <v>0</v>
      </c>
      <c r="O428" s="184">
        <f t="shared" si="116"/>
        <v>0</v>
      </c>
      <c r="P428" s="184">
        <v>0</v>
      </c>
      <c r="Q428" s="184">
        <f t="shared" si="117"/>
        <v>0</v>
      </c>
      <c r="R428" s="186"/>
      <c r="S428" s="186" t="s">
        <v>164</v>
      </c>
      <c r="T428" s="187" t="s">
        <v>165</v>
      </c>
      <c r="U428" s="161">
        <v>0</v>
      </c>
      <c r="V428" s="161">
        <f t="shared" si="118"/>
        <v>0</v>
      </c>
      <c r="W428" s="161"/>
      <c r="X428" s="161" t="s">
        <v>156</v>
      </c>
      <c r="Y428" s="161" t="s">
        <v>166</v>
      </c>
      <c r="Z428" s="150"/>
      <c r="AA428" s="150"/>
      <c r="AB428" s="150"/>
      <c r="AC428" s="150"/>
      <c r="AD428" s="150"/>
      <c r="AE428" s="150"/>
      <c r="AF428" s="150"/>
      <c r="AG428" s="150" t="s">
        <v>158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81">
        <v>338</v>
      </c>
      <c r="B429" s="182" t="s">
        <v>901</v>
      </c>
      <c r="C429" s="191" t="s">
        <v>902</v>
      </c>
      <c r="D429" s="183" t="s">
        <v>292</v>
      </c>
      <c r="E429" s="184">
        <v>10</v>
      </c>
      <c r="F429" s="185"/>
      <c r="G429" s="186">
        <f t="shared" si="112"/>
        <v>0</v>
      </c>
      <c r="H429" s="185"/>
      <c r="I429" s="186">
        <f t="shared" si="113"/>
        <v>0</v>
      </c>
      <c r="J429" s="185"/>
      <c r="K429" s="186">
        <f t="shared" si="114"/>
        <v>0</v>
      </c>
      <c r="L429" s="186">
        <v>21</v>
      </c>
      <c r="M429" s="186">
        <f t="shared" si="115"/>
        <v>0</v>
      </c>
      <c r="N429" s="184">
        <v>0</v>
      </c>
      <c r="O429" s="184">
        <f t="shared" si="116"/>
        <v>0</v>
      </c>
      <c r="P429" s="184">
        <v>0</v>
      </c>
      <c r="Q429" s="184">
        <f t="shared" si="117"/>
        <v>0</v>
      </c>
      <c r="R429" s="186"/>
      <c r="S429" s="186" t="s">
        <v>164</v>
      </c>
      <c r="T429" s="187" t="s">
        <v>165</v>
      </c>
      <c r="U429" s="161">
        <v>0</v>
      </c>
      <c r="V429" s="161">
        <f t="shared" si="118"/>
        <v>0</v>
      </c>
      <c r="W429" s="161"/>
      <c r="X429" s="161" t="s">
        <v>156</v>
      </c>
      <c r="Y429" s="161" t="s">
        <v>166</v>
      </c>
      <c r="Z429" s="150"/>
      <c r="AA429" s="150"/>
      <c r="AB429" s="150"/>
      <c r="AC429" s="150"/>
      <c r="AD429" s="150"/>
      <c r="AE429" s="150"/>
      <c r="AF429" s="150"/>
      <c r="AG429" s="150" t="s">
        <v>158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81">
        <v>339</v>
      </c>
      <c r="B430" s="182" t="s">
        <v>903</v>
      </c>
      <c r="C430" s="191" t="s">
        <v>904</v>
      </c>
      <c r="D430" s="183" t="s">
        <v>292</v>
      </c>
      <c r="E430" s="184">
        <v>2</v>
      </c>
      <c r="F430" s="185"/>
      <c r="G430" s="186">
        <f t="shared" si="112"/>
        <v>0</v>
      </c>
      <c r="H430" s="185"/>
      <c r="I430" s="186">
        <f t="shared" si="113"/>
        <v>0</v>
      </c>
      <c r="J430" s="185"/>
      <c r="K430" s="186">
        <f t="shared" si="114"/>
        <v>0</v>
      </c>
      <c r="L430" s="186">
        <v>21</v>
      </c>
      <c r="M430" s="186">
        <f t="shared" si="115"/>
        <v>0</v>
      </c>
      <c r="N430" s="184">
        <v>0</v>
      </c>
      <c r="O430" s="184">
        <f t="shared" si="116"/>
        <v>0</v>
      </c>
      <c r="P430" s="184">
        <v>0</v>
      </c>
      <c r="Q430" s="184">
        <f t="shared" si="117"/>
        <v>0</v>
      </c>
      <c r="R430" s="186"/>
      <c r="S430" s="186" t="s">
        <v>164</v>
      </c>
      <c r="T430" s="187" t="s">
        <v>165</v>
      </c>
      <c r="U430" s="161">
        <v>0</v>
      </c>
      <c r="V430" s="161">
        <f t="shared" si="118"/>
        <v>0</v>
      </c>
      <c r="W430" s="161"/>
      <c r="X430" s="161" t="s">
        <v>156</v>
      </c>
      <c r="Y430" s="161" t="s">
        <v>166</v>
      </c>
      <c r="Z430" s="150"/>
      <c r="AA430" s="150"/>
      <c r="AB430" s="150"/>
      <c r="AC430" s="150"/>
      <c r="AD430" s="150"/>
      <c r="AE430" s="150"/>
      <c r="AF430" s="150"/>
      <c r="AG430" s="150" t="s">
        <v>158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74">
        <v>340</v>
      </c>
      <c r="B431" s="175" t="s">
        <v>905</v>
      </c>
      <c r="C431" s="192" t="s">
        <v>906</v>
      </c>
      <c r="D431" s="176" t="s">
        <v>292</v>
      </c>
      <c r="E431" s="177">
        <v>20</v>
      </c>
      <c r="F431" s="178"/>
      <c r="G431" s="179">
        <f t="shared" si="112"/>
        <v>0</v>
      </c>
      <c r="H431" s="178"/>
      <c r="I431" s="179">
        <f t="shared" si="113"/>
        <v>0</v>
      </c>
      <c r="J431" s="178"/>
      <c r="K431" s="179">
        <f t="shared" si="114"/>
        <v>0</v>
      </c>
      <c r="L431" s="179">
        <v>21</v>
      </c>
      <c r="M431" s="179">
        <f t="shared" si="115"/>
        <v>0</v>
      </c>
      <c r="N431" s="177">
        <v>0</v>
      </c>
      <c r="O431" s="177">
        <f t="shared" si="116"/>
        <v>0</v>
      </c>
      <c r="P431" s="177">
        <v>0</v>
      </c>
      <c r="Q431" s="177">
        <f t="shared" si="117"/>
        <v>0</v>
      </c>
      <c r="R431" s="179"/>
      <c r="S431" s="179" t="s">
        <v>164</v>
      </c>
      <c r="T431" s="180" t="s">
        <v>165</v>
      </c>
      <c r="U431" s="161">
        <v>0</v>
      </c>
      <c r="V431" s="161">
        <f t="shared" si="118"/>
        <v>0</v>
      </c>
      <c r="W431" s="161"/>
      <c r="X431" s="161" t="s">
        <v>156</v>
      </c>
      <c r="Y431" s="161" t="s">
        <v>166</v>
      </c>
      <c r="Z431" s="150"/>
      <c r="AA431" s="150"/>
      <c r="AB431" s="150"/>
      <c r="AC431" s="150"/>
      <c r="AD431" s="150"/>
      <c r="AE431" s="150"/>
      <c r="AF431" s="150"/>
      <c r="AG431" s="150" t="s">
        <v>158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>
        <v>341</v>
      </c>
      <c r="B432" s="158" t="s">
        <v>907</v>
      </c>
      <c r="C432" s="193" t="s">
        <v>908</v>
      </c>
      <c r="D432" s="159" t="s">
        <v>0</v>
      </c>
      <c r="E432" s="189"/>
      <c r="F432" s="162"/>
      <c r="G432" s="161">
        <f t="shared" si="112"/>
        <v>0</v>
      </c>
      <c r="H432" s="162"/>
      <c r="I432" s="161">
        <f t="shared" si="113"/>
        <v>0</v>
      </c>
      <c r="J432" s="162"/>
      <c r="K432" s="161">
        <f t="shared" si="114"/>
        <v>0</v>
      </c>
      <c r="L432" s="161">
        <v>21</v>
      </c>
      <c r="M432" s="161">
        <f t="shared" si="115"/>
        <v>0</v>
      </c>
      <c r="N432" s="160">
        <v>0</v>
      </c>
      <c r="O432" s="160">
        <f t="shared" si="116"/>
        <v>0</v>
      </c>
      <c r="P432" s="160">
        <v>0</v>
      </c>
      <c r="Q432" s="160">
        <f t="shared" si="117"/>
        <v>0</v>
      </c>
      <c r="R432" s="161" t="s">
        <v>872</v>
      </c>
      <c r="S432" s="161" t="s">
        <v>154</v>
      </c>
      <c r="T432" s="161" t="s">
        <v>155</v>
      </c>
      <c r="U432" s="161">
        <v>0</v>
      </c>
      <c r="V432" s="161">
        <f t="shared" si="118"/>
        <v>0</v>
      </c>
      <c r="W432" s="161"/>
      <c r="X432" s="161" t="s">
        <v>175</v>
      </c>
      <c r="Y432" s="161" t="s">
        <v>166</v>
      </c>
      <c r="Z432" s="150"/>
      <c r="AA432" s="150"/>
      <c r="AB432" s="150"/>
      <c r="AC432" s="150"/>
      <c r="AD432" s="150"/>
      <c r="AE432" s="150"/>
      <c r="AF432" s="150"/>
      <c r="AG432" s="150" t="s">
        <v>176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2" x14ac:dyDescent="0.2">
      <c r="A433" s="157"/>
      <c r="B433" s="158"/>
      <c r="C433" s="259" t="s">
        <v>363</v>
      </c>
      <c r="D433" s="260"/>
      <c r="E433" s="260"/>
      <c r="F433" s="260"/>
      <c r="G433" s="260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0"/>
      <c r="AA433" s="150"/>
      <c r="AB433" s="150"/>
      <c r="AC433" s="150"/>
      <c r="AD433" s="150"/>
      <c r="AE433" s="150"/>
      <c r="AF433" s="150"/>
      <c r="AG433" s="150" t="s">
        <v>178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x14ac:dyDescent="0.2">
      <c r="A434" s="167" t="s">
        <v>148</v>
      </c>
      <c r="B434" s="168" t="s">
        <v>115</v>
      </c>
      <c r="C434" s="190" t="s">
        <v>116</v>
      </c>
      <c r="D434" s="169"/>
      <c r="E434" s="170"/>
      <c r="F434" s="171"/>
      <c r="G434" s="171">
        <f>SUMIF(AG435:AG447,"&lt;&gt;NOR",G435:G447)</f>
        <v>0</v>
      </c>
      <c r="H434" s="171"/>
      <c r="I434" s="171">
        <f>SUM(I435:I447)</f>
        <v>0</v>
      </c>
      <c r="J434" s="171"/>
      <c r="K434" s="171">
        <f>SUM(K435:K447)</f>
        <v>0</v>
      </c>
      <c r="L434" s="171"/>
      <c r="M434" s="171">
        <f>SUM(M435:M447)</f>
        <v>0</v>
      </c>
      <c r="N434" s="170"/>
      <c r="O434" s="170">
        <f>SUM(O435:O447)</f>
        <v>0.03</v>
      </c>
      <c r="P434" s="170"/>
      <c r="Q434" s="170">
        <f>SUM(Q435:Q447)</f>
        <v>0</v>
      </c>
      <c r="R434" s="171"/>
      <c r="S434" s="171"/>
      <c r="T434" s="172"/>
      <c r="U434" s="166"/>
      <c r="V434" s="166">
        <f>SUM(V435:V447)</f>
        <v>49.88</v>
      </c>
      <c r="W434" s="166"/>
      <c r="X434" s="166"/>
      <c r="Y434" s="166"/>
      <c r="AG434" t="s">
        <v>149</v>
      </c>
    </row>
    <row r="435" spans="1:60" ht="22.5" outlineLevel="1" x14ac:dyDescent="0.2">
      <c r="A435" s="174">
        <v>342</v>
      </c>
      <c r="B435" s="175" t="s">
        <v>909</v>
      </c>
      <c r="C435" s="192" t="s">
        <v>910</v>
      </c>
      <c r="D435" s="176" t="s">
        <v>186</v>
      </c>
      <c r="E435" s="177">
        <v>126</v>
      </c>
      <c r="F435" s="178"/>
      <c r="G435" s="179">
        <f>ROUND(E435*F435,2)</f>
        <v>0</v>
      </c>
      <c r="H435" s="178"/>
      <c r="I435" s="179">
        <f>ROUND(E435*H435,2)</f>
        <v>0</v>
      </c>
      <c r="J435" s="178"/>
      <c r="K435" s="179">
        <f>ROUND(E435*J435,2)</f>
        <v>0</v>
      </c>
      <c r="L435" s="179">
        <v>21</v>
      </c>
      <c r="M435" s="179">
        <f>G435*(1+L435/100)</f>
        <v>0</v>
      </c>
      <c r="N435" s="177">
        <v>9.0000000000000006E-5</v>
      </c>
      <c r="O435" s="177">
        <f>ROUND(E435*N435,2)</f>
        <v>0.01</v>
      </c>
      <c r="P435" s="177">
        <v>0</v>
      </c>
      <c r="Q435" s="177">
        <f>ROUND(E435*P435,2)</f>
        <v>0</v>
      </c>
      <c r="R435" s="179" t="s">
        <v>249</v>
      </c>
      <c r="S435" s="179" t="s">
        <v>154</v>
      </c>
      <c r="T435" s="180" t="s">
        <v>155</v>
      </c>
      <c r="U435" s="161">
        <v>0.11600000000000001</v>
      </c>
      <c r="V435" s="161">
        <f>ROUND(E435*U435,2)</f>
        <v>14.62</v>
      </c>
      <c r="W435" s="161"/>
      <c r="X435" s="161" t="s">
        <v>156</v>
      </c>
      <c r="Y435" s="161" t="s">
        <v>166</v>
      </c>
      <c r="Z435" s="150"/>
      <c r="AA435" s="150"/>
      <c r="AB435" s="150"/>
      <c r="AC435" s="150"/>
      <c r="AD435" s="150"/>
      <c r="AE435" s="150"/>
      <c r="AF435" s="150"/>
      <c r="AG435" s="150" t="s">
        <v>158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2" x14ac:dyDescent="0.2">
      <c r="A436" s="157"/>
      <c r="B436" s="158"/>
      <c r="C436" s="261" t="s">
        <v>911</v>
      </c>
      <c r="D436" s="262"/>
      <c r="E436" s="262"/>
      <c r="F436" s="262"/>
      <c r="G436" s="262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0"/>
      <c r="AA436" s="150"/>
      <c r="AB436" s="150"/>
      <c r="AC436" s="150"/>
      <c r="AD436" s="150"/>
      <c r="AE436" s="150"/>
      <c r="AF436" s="150"/>
      <c r="AG436" s="150" t="s">
        <v>178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74">
        <v>343</v>
      </c>
      <c r="B437" s="175" t="s">
        <v>912</v>
      </c>
      <c r="C437" s="192" t="s">
        <v>913</v>
      </c>
      <c r="D437" s="176" t="s">
        <v>186</v>
      </c>
      <c r="E437" s="177">
        <v>126</v>
      </c>
      <c r="F437" s="178"/>
      <c r="G437" s="179">
        <f>ROUND(E437*F437,2)</f>
        <v>0</v>
      </c>
      <c r="H437" s="178"/>
      <c r="I437" s="179">
        <f>ROUND(E437*H437,2)</f>
        <v>0</v>
      </c>
      <c r="J437" s="178"/>
      <c r="K437" s="179">
        <f>ROUND(E437*J437,2)</f>
        <v>0</v>
      </c>
      <c r="L437" s="179">
        <v>21</v>
      </c>
      <c r="M437" s="179">
        <f>G437*(1+L437/100)</f>
        <v>0</v>
      </c>
      <c r="N437" s="177">
        <v>3.0000000000000001E-5</v>
      </c>
      <c r="O437" s="177">
        <f>ROUND(E437*N437,2)</f>
        <v>0</v>
      </c>
      <c r="P437" s="177">
        <v>0</v>
      </c>
      <c r="Q437" s="177">
        <f>ROUND(E437*P437,2)</f>
        <v>0</v>
      </c>
      <c r="R437" s="179" t="s">
        <v>249</v>
      </c>
      <c r="S437" s="179" t="s">
        <v>154</v>
      </c>
      <c r="T437" s="180" t="s">
        <v>155</v>
      </c>
      <c r="U437" s="161">
        <v>2.9000000000000001E-2</v>
      </c>
      <c r="V437" s="161">
        <f>ROUND(E437*U437,2)</f>
        <v>3.65</v>
      </c>
      <c r="W437" s="161"/>
      <c r="X437" s="161" t="s">
        <v>156</v>
      </c>
      <c r="Y437" s="161" t="s">
        <v>166</v>
      </c>
      <c r="Z437" s="150"/>
      <c r="AA437" s="150"/>
      <c r="AB437" s="150"/>
      <c r="AC437" s="150"/>
      <c r="AD437" s="150"/>
      <c r="AE437" s="150"/>
      <c r="AF437" s="150"/>
      <c r="AG437" s="150" t="s">
        <v>158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2" x14ac:dyDescent="0.2">
      <c r="A438" s="157"/>
      <c r="B438" s="158"/>
      <c r="C438" s="261" t="s">
        <v>911</v>
      </c>
      <c r="D438" s="262"/>
      <c r="E438" s="262"/>
      <c r="F438" s="262"/>
      <c r="G438" s="262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0"/>
      <c r="AA438" s="150"/>
      <c r="AB438" s="150"/>
      <c r="AC438" s="150"/>
      <c r="AD438" s="150"/>
      <c r="AE438" s="150"/>
      <c r="AF438" s="150"/>
      <c r="AG438" s="150" t="s">
        <v>178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 x14ac:dyDescent="0.2">
      <c r="A439" s="174">
        <v>344</v>
      </c>
      <c r="B439" s="175" t="s">
        <v>914</v>
      </c>
      <c r="C439" s="192" t="s">
        <v>915</v>
      </c>
      <c r="D439" s="176" t="s">
        <v>186</v>
      </c>
      <c r="E439" s="177">
        <v>96</v>
      </c>
      <c r="F439" s="178"/>
      <c r="G439" s="179">
        <f>ROUND(E439*F439,2)</f>
        <v>0</v>
      </c>
      <c r="H439" s="178"/>
      <c r="I439" s="179">
        <f>ROUND(E439*H439,2)</f>
        <v>0</v>
      </c>
      <c r="J439" s="178"/>
      <c r="K439" s="179">
        <f>ROUND(E439*J439,2)</f>
        <v>0</v>
      </c>
      <c r="L439" s="179">
        <v>21</v>
      </c>
      <c r="M439" s="179">
        <f>G439*(1+L439/100)</f>
        <v>0</v>
      </c>
      <c r="N439" s="177">
        <v>1.2E-4</v>
      </c>
      <c r="O439" s="177">
        <f>ROUND(E439*N439,2)</f>
        <v>0.01</v>
      </c>
      <c r="P439" s="177">
        <v>0</v>
      </c>
      <c r="Q439" s="177">
        <f>ROUND(E439*P439,2)</f>
        <v>0</v>
      </c>
      <c r="R439" s="179" t="s">
        <v>249</v>
      </c>
      <c r="S439" s="179" t="s">
        <v>154</v>
      </c>
      <c r="T439" s="180" t="s">
        <v>194</v>
      </c>
      <c r="U439" s="161">
        <v>0.14000000000000001</v>
      </c>
      <c r="V439" s="161">
        <f>ROUND(E439*U439,2)</f>
        <v>13.44</v>
      </c>
      <c r="W439" s="161"/>
      <c r="X439" s="161" t="s">
        <v>156</v>
      </c>
      <c r="Y439" s="161" t="s">
        <v>166</v>
      </c>
      <c r="Z439" s="150"/>
      <c r="AA439" s="150"/>
      <c r="AB439" s="150"/>
      <c r="AC439" s="150"/>
      <c r="AD439" s="150"/>
      <c r="AE439" s="150"/>
      <c r="AF439" s="150"/>
      <c r="AG439" s="150" t="s">
        <v>158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2" x14ac:dyDescent="0.2">
      <c r="A440" s="157"/>
      <c r="B440" s="158"/>
      <c r="C440" s="261" t="s">
        <v>911</v>
      </c>
      <c r="D440" s="262"/>
      <c r="E440" s="262"/>
      <c r="F440" s="262"/>
      <c r="G440" s="262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0"/>
      <c r="AA440" s="150"/>
      <c r="AB440" s="150"/>
      <c r="AC440" s="150"/>
      <c r="AD440" s="150"/>
      <c r="AE440" s="150"/>
      <c r="AF440" s="150"/>
      <c r="AG440" s="150" t="s">
        <v>178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74">
        <v>345</v>
      </c>
      <c r="B441" s="175" t="s">
        <v>916</v>
      </c>
      <c r="C441" s="192" t="s">
        <v>917</v>
      </c>
      <c r="D441" s="176" t="s">
        <v>186</v>
      </c>
      <c r="E441" s="177">
        <v>96</v>
      </c>
      <c r="F441" s="178"/>
      <c r="G441" s="179">
        <f>ROUND(E441*F441,2)</f>
        <v>0</v>
      </c>
      <c r="H441" s="178"/>
      <c r="I441" s="179">
        <f>ROUND(E441*H441,2)</f>
        <v>0</v>
      </c>
      <c r="J441" s="178"/>
      <c r="K441" s="179">
        <f>ROUND(E441*J441,2)</f>
        <v>0</v>
      </c>
      <c r="L441" s="179">
        <v>21</v>
      </c>
      <c r="M441" s="179">
        <f>G441*(1+L441/100)</f>
        <v>0</v>
      </c>
      <c r="N441" s="177">
        <v>4.0000000000000003E-5</v>
      </c>
      <c r="O441" s="177">
        <f>ROUND(E441*N441,2)</f>
        <v>0</v>
      </c>
      <c r="P441" s="177">
        <v>0</v>
      </c>
      <c r="Q441" s="177">
        <f>ROUND(E441*P441,2)</f>
        <v>0</v>
      </c>
      <c r="R441" s="179" t="s">
        <v>249</v>
      </c>
      <c r="S441" s="179" t="s">
        <v>154</v>
      </c>
      <c r="T441" s="180" t="s">
        <v>155</v>
      </c>
      <c r="U441" s="161">
        <v>2.1000000000000001E-2</v>
      </c>
      <c r="V441" s="161">
        <f>ROUND(E441*U441,2)</f>
        <v>2.02</v>
      </c>
      <c r="W441" s="161"/>
      <c r="X441" s="161" t="s">
        <v>156</v>
      </c>
      <c r="Y441" s="161" t="s">
        <v>166</v>
      </c>
      <c r="Z441" s="150"/>
      <c r="AA441" s="150"/>
      <c r="AB441" s="150"/>
      <c r="AC441" s="150"/>
      <c r="AD441" s="150"/>
      <c r="AE441" s="150"/>
      <c r="AF441" s="150"/>
      <c r="AG441" s="150" t="s">
        <v>158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2" x14ac:dyDescent="0.2">
      <c r="A442" s="157"/>
      <c r="B442" s="158"/>
      <c r="C442" s="261" t="s">
        <v>911</v>
      </c>
      <c r="D442" s="262"/>
      <c r="E442" s="262"/>
      <c r="F442" s="262"/>
      <c r="G442" s="262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0"/>
      <c r="AA442" s="150"/>
      <c r="AB442" s="150"/>
      <c r="AC442" s="150"/>
      <c r="AD442" s="150"/>
      <c r="AE442" s="150"/>
      <c r="AF442" s="150"/>
      <c r="AG442" s="150" t="s">
        <v>178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ht="22.5" outlineLevel="1" x14ac:dyDescent="0.2">
      <c r="A443" s="174">
        <v>346</v>
      </c>
      <c r="B443" s="175" t="s">
        <v>918</v>
      </c>
      <c r="C443" s="192" t="s">
        <v>919</v>
      </c>
      <c r="D443" s="176" t="s">
        <v>186</v>
      </c>
      <c r="E443" s="177">
        <v>72</v>
      </c>
      <c r="F443" s="178"/>
      <c r="G443" s="179">
        <f>ROUND(E443*F443,2)</f>
        <v>0</v>
      </c>
      <c r="H443" s="178"/>
      <c r="I443" s="179">
        <f>ROUND(E443*H443,2)</f>
        <v>0</v>
      </c>
      <c r="J443" s="178"/>
      <c r="K443" s="179">
        <f>ROUND(E443*J443,2)</f>
        <v>0</v>
      </c>
      <c r="L443" s="179">
        <v>21</v>
      </c>
      <c r="M443" s="179">
        <f>G443*(1+L443/100)</f>
        <v>0</v>
      </c>
      <c r="N443" s="177">
        <v>1.8000000000000001E-4</v>
      </c>
      <c r="O443" s="177">
        <f>ROUND(E443*N443,2)</f>
        <v>0.01</v>
      </c>
      <c r="P443" s="177">
        <v>0</v>
      </c>
      <c r="Q443" s="177">
        <f>ROUND(E443*P443,2)</f>
        <v>0</v>
      </c>
      <c r="R443" s="179" t="s">
        <v>249</v>
      </c>
      <c r="S443" s="179" t="s">
        <v>154</v>
      </c>
      <c r="T443" s="180" t="s">
        <v>155</v>
      </c>
      <c r="U443" s="161">
        <v>0.16800000000000001</v>
      </c>
      <c r="V443" s="161">
        <f>ROUND(E443*U443,2)</f>
        <v>12.1</v>
      </c>
      <c r="W443" s="161"/>
      <c r="X443" s="161" t="s">
        <v>156</v>
      </c>
      <c r="Y443" s="161" t="s">
        <v>166</v>
      </c>
      <c r="Z443" s="150"/>
      <c r="AA443" s="150"/>
      <c r="AB443" s="150"/>
      <c r="AC443" s="150"/>
      <c r="AD443" s="150"/>
      <c r="AE443" s="150"/>
      <c r="AF443" s="150"/>
      <c r="AG443" s="150" t="s">
        <v>158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2" x14ac:dyDescent="0.2">
      <c r="A444" s="157"/>
      <c r="B444" s="158"/>
      <c r="C444" s="261" t="s">
        <v>911</v>
      </c>
      <c r="D444" s="262"/>
      <c r="E444" s="262"/>
      <c r="F444" s="262"/>
      <c r="G444" s="262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0"/>
      <c r="AA444" s="150"/>
      <c r="AB444" s="150"/>
      <c r="AC444" s="150"/>
      <c r="AD444" s="150"/>
      <c r="AE444" s="150"/>
      <c r="AF444" s="150"/>
      <c r="AG444" s="150" t="s">
        <v>178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74">
        <v>347</v>
      </c>
      <c r="B445" s="175" t="s">
        <v>920</v>
      </c>
      <c r="C445" s="192" t="s">
        <v>921</v>
      </c>
      <c r="D445" s="176" t="s">
        <v>186</v>
      </c>
      <c r="E445" s="177">
        <v>72</v>
      </c>
      <c r="F445" s="178"/>
      <c r="G445" s="179">
        <f>ROUND(E445*F445,2)</f>
        <v>0</v>
      </c>
      <c r="H445" s="178"/>
      <c r="I445" s="179">
        <f>ROUND(E445*H445,2)</f>
        <v>0</v>
      </c>
      <c r="J445" s="178"/>
      <c r="K445" s="179">
        <f>ROUND(E445*J445,2)</f>
        <v>0</v>
      </c>
      <c r="L445" s="179">
        <v>21</v>
      </c>
      <c r="M445" s="179">
        <f>G445*(1+L445/100)</f>
        <v>0</v>
      </c>
      <c r="N445" s="177">
        <v>6.0000000000000002E-5</v>
      </c>
      <c r="O445" s="177">
        <f>ROUND(E445*N445,2)</f>
        <v>0</v>
      </c>
      <c r="P445" s="177">
        <v>0</v>
      </c>
      <c r="Q445" s="177">
        <f>ROUND(E445*P445,2)</f>
        <v>0</v>
      </c>
      <c r="R445" s="179" t="s">
        <v>249</v>
      </c>
      <c r="S445" s="179" t="s">
        <v>154</v>
      </c>
      <c r="T445" s="180" t="s">
        <v>155</v>
      </c>
      <c r="U445" s="161">
        <v>2.5999999999999999E-2</v>
      </c>
      <c r="V445" s="161">
        <f>ROUND(E445*U445,2)</f>
        <v>1.87</v>
      </c>
      <c r="W445" s="161"/>
      <c r="X445" s="161" t="s">
        <v>156</v>
      </c>
      <c r="Y445" s="161" t="s">
        <v>166</v>
      </c>
      <c r="Z445" s="150"/>
      <c r="AA445" s="150"/>
      <c r="AB445" s="150"/>
      <c r="AC445" s="150"/>
      <c r="AD445" s="150"/>
      <c r="AE445" s="150"/>
      <c r="AF445" s="150"/>
      <c r="AG445" s="150" t="s">
        <v>158</v>
      </c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2" x14ac:dyDescent="0.2">
      <c r="A446" s="157"/>
      <c r="B446" s="158"/>
      <c r="C446" s="261" t="s">
        <v>911</v>
      </c>
      <c r="D446" s="262"/>
      <c r="E446" s="262"/>
      <c r="F446" s="262"/>
      <c r="G446" s="262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0"/>
      <c r="AA446" s="150"/>
      <c r="AB446" s="150"/>
      <c r="AC446" s="150"/>
      <c r="AD446" s="150"/>
      <c r="AE446" s="150"/>
      <c r="AF446" s="150"/>
      <c r="AG446" s="150" t="s">
        <v>178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81">
        <v>348</v>
      </c>
      <c r="B447" s="182" t="s">
        <v>922</v>
      </c>
      <c r="C447" s="191" t="s">
        <v>923</v>
      </c>
      <c r="D447" s="183" t="s">
        <v>152</v>
      </c>
      <c r="E447" s="184">
        <v>5</v>
      </c>
      <c r="F447" s="185"/>
      <c r="G447" s="186">
        <f>ROUND(E447*F447,2)</f>
        <v>0</v>
      </c>
      <c r="H447" s="185"/>
      <c r="I447" s="186">
        <f>ROUND(E447*H447,2)</f>
        <v>0</v>
      </c>
      <c r="J447" s="185"/>
      <c r="K447" s="186">
        <f>ROUND(E447*J447,2)</f>
        <v>0</v>
      </c>
      <c r="L447" s="186">
        <v>21</v>
      </c>
      <c r="M447" s="186">
        <f>G447*(1+L447/100)</f>
        <v>0</v>
      </c>
      <c r="N447" s="184">
        <v>3.2000000000000003E-4</v>
      </c>
      <c r="O447" s="184">
        <f>ROUND(E447*N447,2)</f>
        <v>0</v>
      </c>
      <c r="P447" s="184">
        <v>0</v>
      </c>
      <c r="Q447" s="184">
        <f>ROUND(E447*P447,2)</f>
        <v>0</v>
      </c>
      <c r="R447" s="186" t="s">
        <v>924</v>
      </c>
      <c r="S447" s="186" t="s">
        <v>154</v>
      </c>
      <c r="T447" s="187" t="s">
        <v>194</v>
      </c>
      <c r="U447" s="161">
        <v>0.43675000000000003</v>
      </c>
      <c r="V447" s="161">
        <f>ROUND(E447*U447,2)</f>
        <v>2.1800000000000002</v>
      </c>
      <c r="W447" s="161"/>
      <c r="X447" s="161" t="s">
        <v>305</v>
      </c>
      <c r="Y447" s="161" t="s">
        <v>166</v>
      </c>
      <c r="Z447" s="150"/>
      <c r="AA447" s="150"/>
      <c r="AB447" s="150"/>
      <c r="AC447" s="150"/>
      <c r="AD447" s="150"/>
      <c r="AE447" s="150"/>
      <c r="AF447" s="150"/>
      <c r="AG447" s="150" t="s">
        <v>306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x14ac:dyDescent="0.2">
      <c r="A448" s="167" t="s">
        <v>148</v>
      </c>
      <c r="B448" s="168" t="s">
        <v>117</v>
      </c>
      <c r="C448" s="190" t="s">
        <v>90</v>
      </c>
      <c r="D448" s="169"/>
      <c r="E448" s="170"/>
      <c r="F448" s="171"/>
      <c r="G448" s="171">
        <f>SUMIF(AG449:AG455,"&lt;&gt;NOR",G449:G455)</f>
        <v>0</v>
      </c>
      <c r="H448" s="171"/>
      <c r="I448" s="171">
        <f>SUM(I449:I455)</f>
        <v>0</v>
      </c>
      <c r="J448" s="171"/>
      <c r="K448" s="171">
        <f>SUM(K449:K455)</f>
        <v>0</v>
      </c>
      <c r="L448" s="171"/>
      <c r="M448" s="171">
        <f>SUM(M449:M455)</f>
        <v>0</v>
      </c>
      <c r="N448" s="170"/>
      <c r="O448" s="170">
        <f>SUM(O449:O455)</f>
        <v>0</v>
      </c>
      <c r="P448" s="170"/>
      <c r="Q448" s="170">
        <f>SUM(Q449:Q455)</f>
        <v>0</v>
      </c>
      <c r="R448" s="171"/>
      <c r="S448" s="171"/>
      <c r="T448" s="172"/>
      <c r="U448" s="166"/>
      <c r="V448" s="166">
        <f>SUM(V449:V455)</f>
        <v>83.62</v>
      </c>
      <c r="W448" s="166"/>
      <c r="X448" s="166"/>
      <c r="Y448" s="166"/>
      <c r="AG448" t="s">
        <v>149</v>
      </c>
    </row>
    <row r="449" spans="1:60" outlineLevel="1" x14ac:dyDescent="0.2">
      <c r="A449" s="181">
        <v>349</v>
      </c>
      <c r="B449" s="182" t="s">
        <v>925</v>
      </c>
      <c r="C449" s="191" t="s">
        <v>926</v>
      </c>
      <c r="D449" s="183" t="s">
        <v>255</v>
      </c>
      <c r="E449" s="184">
        <v>29.71706</v>
      </c>
      <c r="F449" s="185"/>
      <c r="G449" s="186">
        <f>ROUND(E449*F449,2)</f>
        <v>0</v>
      </c>
      <c r="H449" s="185"/>
      <c r="I449" s="186">
        <f>ROUND(E449*H449,2)</f>
        <v>0</v>
      </c>
      <c r="J449" s="185"/>
      <c r="K449" s="186">
        <f>ROUND(E449*J449,2)</f>
        <v>0</v>
      </c>
      <c r="L449" s="186">
        <v>21</v>
      </c>
      <c r="M449" s="186">
        <f>G449*(1+L449/100)</f>
        <v>0</v>
      </c>
      <c r="N449" s="184">
        <v>0</v>
      </c>
      <c r="O449" s="184">
        <f>ROUND(E449*N449,2)</f>
        <v>0</v>
      </c>
      <c r="P449" s="184">
        <v>0</v>
      </c>
      <c r="Q449" s="184">
        <f>ROUND(E449*P449,2)</f>
        <v>0</v>
      </c>
      <c r="R449" s="186"/>
      <c r="S449" s="186" t="s">
        <v>154</v>
      </c>
      <c r="T449" s="187" t="s">
        <v>194</v>
      </c>
      <c r="U449" s="161">
        <v>0.95599999999999996</v>
      </c>
      <c r="V449" s="161">
        <f>ROUND(E449*U449,2)</f>
        <v>28.41</v>
      </c>
      <c r="W449" s="161"/>
      <c r="X449" s="161" t="s">
        <v>927</v>
      </c>
      <c r="Y449" s="161" t="s">
        <v>166</v>
      </c>
      <c r="Z449" s="150"/>
      <c r="AA449" s="150"/>
      <c r="AB449" s="150"/>
      <c r="AC449" s="150"/>
      <c r="AD449" s="150"/>
      <c r="AE449" s="150"/>
      <c r="AF449" s="150"/>
      <c r="AG449" s="150" t="s">
        <v>928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22.5" outlineLevel="1" x14ac:dyDescent="0.2">
      <c r="A450" s="181">
        <v>350</v>
      </c>
      <c r="B450" s="182" t="s">
        <v>929</v>
      </c>
      <c r="C450" s="191" t="s">
        <v>930</v>
      </c>
      <c r="D450" s="183" t="s">
        <v>255</v>
      </c>
      <c r="E450" s="184">
        <v>118.86824</v>
      </c>
      <c r="F450" s="185"/>
      <c r="G450" s="186">
        <f>ROUND(E450*F450,2)</f>
        <v>0</v>
      </c>
      <c r="H450" s="185"/>
      <c r="I450" s="186">
        <f>ROUND(E450*H450,2)</f>
        <v>0</v>
      </c>
      <c r="J450" s="185"/>
      <c r="K450" s="186">
        <f>ROUND(E450*J450,2)</f>
        <v>0</v>
      </c>
      <c r="L450" s="186">
        <v>21</v>
      </c>
      <c r="M450" s="186">
        <f>G450*(1+L450/100)</f>
        <v>0</v>
      </c>
      <c r="N450" s="184">
        <v>0</v>
      </c>
      <c r="O450" s="184">
        <f>ROUND(E450*N450,2)</f>
        <v>0</v>
      </c>
      <c r="P450" s="184">
        <v>0</v>
      </c>
      <c r="Q450" s="184">
        <f>ROUND(E450*P450,2)</f>
        <v>0</v>
      </c>
      <c r="R450" s="186" t="s">
        <v>282</v>
      </c>
      <c r="S450" s="186" t="s">
        <v>154</v>
      </c>
      <c r="T450" s="187" t="s">
        <v>194</v>
      </c>
      <c r="U450" s="161">
        <v>0.105</v>
      </c>
      <c r="V450" s="161">
        <f>ROUND(E450*U450,2)</f>
        <v>12.48</v>
      </c>
      <c r="W450" s="161"/>
      <c r="X450" s="161" t="s">
        <v>927</v>
      </c>
      <c r="Y450" s="161" t="s">
        <v>166</v>
      </c>
      <c r="Z450" s="150"/>
      <c r="AA450" s="150"/>
      <c r="AB450" s="150"/>
      <c r="AC450" s="150"/>
      <c r="AD450" s="150"/>
      <c r="AE450" s="150"/>
      <c r="AF450" s="150"/>
      <c r="AG450" s="150" t="s">
        <v>928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74">
        <v>351</v>
      </c>
      <c r="B451" s="175" t="s">
        <v>931</v>
      </c>
      <c r="C451" s="192" t="s">
        <v>932</v>
      </c>
      <c r="D451" s="176" t="s">
        <v>255</v>
      </c>
      <c r="E451" s="177">
        <v>29.71706</v>
      </c>
      <c r="F451" s="178"/>
      <c r="G451" s="179">
        <f>ROUND(E451*F451,2)</f>
        <v>0</v>
      </c>
      <c r="H451" s="178"/>
      <c r="I451" s="179">
        <f>ROUND(E451*H451,2)</f>
        <v>0</v>
      </c>
      <c r="J451" s="178"/>
      <c r="K451" s="179">
        <f>ROUND(E451*J451,2)</f>
        <v>0</v>
      </c>
      <c r="L451" s="179">
        <v>21</v>
      </c>
      <c r="M451" s="179">
        <f>G451*(1+L451/100)</f>
        <v>0</v>
      </c>
      <c r="N451" s="177">
        <v>0</v>
      </c>
      <c r="O451" s="177">
        <f>ROUND(E451*N451,2)</f>
        <v>0</v>
      </c>
      <c r="P451" s="177">
        <v>0</v>
      </c>
      <c r="Q451" s="177">
        <f>ROUND(E451*P451,2)</f>
        <v>0</v>
      </c>
      <c r="R451" s="179" t="s">
        <v>933</v>
      </c>
      <c r="S451" s="179" t="s">
        <v>154</v>
      </c>
      <c r="T451" s="180" t="s">
        <v>194</v>
      </c>
      <c r="U451" s="161">
        <v>6.0000000000000001E-3</v>
      </c>
      <c r="V451" s="161">
        <f>ROUND(E451*U451,2)</f>
        <v>0.18</v>
      </c>
      <c r="W451" s="161"/>
      <c r="X451" s="161" t="s">
        <v>927</v>
      </c>
      <c r="Y451" s="161" t="s">
        <v>166</v>
      </c>
      <c r="Z451" s="150"/>
      <c r="AA451" s="150"/>
      <c r="AB451" s="150"/>
      <c r="AC451" s="150"/>
      <c r="AD451" s="150"/>
      <c r="AE451" s="150"/>
      <c r="AF451" s="150"/>
      <c r="AG451" s="150" t="s">
        <v>928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2" x14ac:dyDescent="0.2">
      <c r="A452" s="157"/>
      <c r="B452" s="158"/>
      <c r="C452" s="261" t="s">
        <v>934</v>
      </c>
      <c r="D452" s="262"/>
      <c r="E452" s="262"/>
      <c r="F452" s="262"/>
      <c r="G452" s="262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0"/>
      <c r="AA452" s="150"/>
      <c r="AB452" s="150"/>
      <c r="AC452" s="150"/>
      <c r="AD452" s="150"/>
      <c r="AE452" s="150"/>
      <c r="AF452" s="150"/>
      <c r="AG452" s="150" t="s">
        <v>178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81">
        <v>352</v>
      </c>
      <c r="B453" s="182" t="s">
        <v>935</v>
      </c>
      <c r="C453" s="191" t="s">
        <v>936</v>
      </c>
      <c r="D453" s="183" t="s">
        <v>255</v>
      </c>
      <c r="E453" s="184">
        <v>29.71706</v>
      </c>
      <c r="F453" s="185"/>
      <c r="G453" s="186">
        <f>ROUND(E453*F453,2)</f>
        <v>0</v>
      </c>
      <c r="H453" s="185"/>
      <c r="I453" s="186">
        <f>ROUND(E453*H453,2)</f>
        <v>0</v>
      </c>
      <c r="J453" s="185"/>
      <c r="K453" s="186">
        <f>ROUND(E453*J453,2)</f>
        <v>0</v>
      </c>
      <c r="L453" s="186">
        <v>21</v>
      </c>
      <c r="M453" s="186">
        <f>G453*(1+L453/100)</f>
        <v>0</v>
      </c>
      <c r="N453" s="184">
        <v>0</v>
      </c>
      <c r="O453" s="184">
        <f>ROUND(E453*N453,2)</f>
        <v>0</v>
      </c>
      <c r="P453" s="184">
        <v>0</v>
      </c>
      <c r="Q453" s="184">
        <f>ROUND(E453*P453,2)</f>
        <v>0</v>
      </c>
      <c r="R453" s="186"/>
      <c r="S453" s="186" t="s">
        <v>154</v>
      </c>
      <c r="T453" s="187" t="s">
        <v>194</v>
      </c>
      <c r="U453" s="161">
        <v>0.49</v>
      </c>
      <c r="V453" s="161">
        <f>ROUND(E453*U453,2)</f>
        <v>14.56</v>
      </c>
      <c r="W453" s="161"/>
      <c r="X453" s="161" t="s">
        <v>927</v>
      </c>
      <c r="Y453" s="161" t="s">
        <v>166</v>
      </c>
      <c r="Z453" s="150"/>
      <c r="AA453" s="150"/>
      <c r="AB453" s="150"/>
      <c r="AC453" s="150"/>
      <c r="AD453" s="150"/>
      <c r="AE453" s="150"/>
      <c r="AF453" s="150"/>
      <c r="AG453" s="150" t="s">
        <v>928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81">
        <v>353</v>
      </c>
      <c r="B454" s="182" t="s">
        <v>937</v>
      </c>
      <c r="C454" s="191" t="s">
        <v>938</v>
      </c>
      <c r="D454" s="183" t="s">
        <v>255</v>
      </c>
      <c r="E454" s="184">
        <v>297.17059999999998</v>
      </c>
      <c r="F454" s="185"/>
      <c r="G454" s="186">
        <f>ROUND(E454*F454,2)</f>
        <v>0</v>
      </c>
      <c r="H454" s="185"/>
      <c r="I454" s="186">
        <f>ROUND(E454*H454,2)</f>
        <v>0</v>
      </c>
      <c r="J454" s="185"/>
      <c r="K454" s="186">
        <f>ROUND(E454*J454,2)</f>
        <v>0</v>
      </c>
      <c r="L454" s="186">
        <v>21</v>
      </c>
      <c r="M454" s="186">
        <f>G454*(1+L454/100)</f>
        <v>0</v>
      </c>
      <c r="N454" s="184">
        <v>0</v>
      </c>
      <c r="O454" s="184">
        <f>ROUND(E454*N454,2)</f>
        <v>0</v>
      </c>
      <c r="P454" s="184">
        <v>0</v>
      </c>
      <c r="Q454" s="184">
        <f>ROUND(E454*P454,2)</f>
        <v>0</v>
      </c>
      <c r="R454" s="186"/>
      <c r="S454" s="186" t="s">
        <v>154</v>
      </c>
      <c r="T454" s="187" t="s">
        <v>194</v>
      </c>
      <c r="U454" s="161">
        <v>0</v>
      </c>
      <c r="V454" s="161">
        <f>ROUND(E454*U454,2)</f>
        <v>0</v>
      </c>
      <c r="W454" s="161"/>
      <c r="X454" s="161" t="s">
        <v>927</v>
      </c>
      <c r="Y454" s="161" t="s">
        <v>166</v>
      </c>
      <c r="Z454" s="150"/>
      <c r="AA454" s="150"/>
      <c r="AB454" s="150"/>
      <c r="AC454" s="150"/>
      <c r="AD454" s="150"/>
      <c r="AE454" s="150"/>
      <c r="AF454" s="150"/>
      <c r="AG454" s="150" t="s">
        <v>928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81">
        <v>354</v>
      </c>
      <c r="B455" s="182" t="s">
        <v>939</v>
      </c>
      <c r="C455" s="191" t="s">
        <v>940</v>
      </c>
      <c r="D455" s="183" t="s">
        <v>255</v>
      </c>
      <c r="E455" s="184">
        <v>29.71706</v>
      </c>
      <c r="F455" s="185"/>
      <c r="G455" s="186">
        <f>ROUND(E455*F455,2)</f>
        <v>0</v>
      </c>
      <c r="H455" s="185"/>
      <c r="I455" s="186">
        <f>ROUND(E455*H455,2)</f>
        <v>0</v>
      </c>
      <c r="J455" s="185"/>
      <c r="K455" s="186">
        <f>ROUND(E455*J455,2)</f>
        <v>0</v>
      </c>
      <c r="L455" s="186">
        <v>21</v>
      </c>
      <c r="M455" s="186">
        <f>G455*(1+L455/100)</f>
        <v>0</v>
      </c>
      <c r="N455" s="184">
        <v>0</v>
      </c>
      <c r="O455" s="184">
        <f>ROUND(E455*N455,2)</f>
        <v>0</v>
      </c>
      <c r="P455" s="184">
        <v>0</v>
      </c>
      <c r="Q455" s="184">
        <f>ROUND(E455*P455,2)</f>
        <v>0</v>
      </c>
      <c r="R455" s="186"/>
      <c r="S455" s="186" t="s">
        <v>154</v>
      </c>
      <c r="T455" s="187" t="s">
        <v>194</v>
      </c>
      <c r="U455" s="161">
        <v>0.94199999999999995</v>
      </c>
      <c r="V455" s="161">
        <f>ROUND(E455*U455,2)</f>
        <v>27.99</v>
      </c>
      <c r="W455" s="161"/>
      <c r="X455" s="161" t="s">
        <v>927</v>
      </c>
      <c r="Y455" s="161" t="s">
        <v>166</v>
      </c>
      <c r="Z455" s="150"/>
      <c r="AA455" s="150"/>
      <c r="AB455" s="150"/>
      <c r="AC455" s="150"/>
      <c r="AD455" s="150"/>
      <c r="AE455" s="150"/>
      <c r="AF455" s="150"/>
      <c r="AG455" s="150" t="s">
        <v>928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x14ac:dyDescent="0.2">
      <c r="A456" s="167" t="s">
        <v>148</v>
      </c>
      <c r="B456" s="168" t="s">
        <v>119</v>
      </c>
      <c r="C456" s="190" t="s">
        <v>27</v>
      </c>
      <c r="D456" s="169"/>
      <c r="E456" s="170"/>
      <c r="F456" s="171"/>
      <c r="G456" s="171">
        <f>SUMIF(AG457:AG470,"&lt;&gt;NOR",G457:G470)</f>
        <v>0</v>
      </c>
      <c r="H456" s="171"/>
      <c r="I456" s="171">
        <f>SUM(I457:I470)</f>
        <v>0</v>
      </c>
      <c r="J456" s="171"/>
      <c r="K456" s="171">
        <f>SUM(K457:K470)</f>
        <v>0</v>
      </c>
      <c r="L456" s="171"/>
      <c r="M456" s="171">
        <f>SUM(M457:M470)</f>
        <v>0</v>
      </c>
      <c r="N456" s="170"/>
      <c r="O456" s="170">
        <f>SUM(O457:O470)</f>
        <v>0</v>
      </c>
      <c r="P456" s="170"/>
      <c r="Q456" s="170">
        <f>SUM(Q457:Q470)</f>
        <v>0</v>
      </c>
      <c r="R456" s="171"/>
      <c r="S456" s="171"/>
      <c r="T456" s="172"/>
      <c r="U456" s="166"/>
      <c r="V456" s="166">
        <f>SUM(V457:V470)</f>
        <v>0</v>
      </c>
      <c r="W456" s="166"/>
      <c r="X456" s="166"/>
      <c r="Y456" s="166"/>
      <c r="AG456" t="s">
        <v>149</v>
      </c>
    </row>
    <row r="457" spans="1:60" outlineLevel="1" x14ac:dyDescent="0.2">
      <c r="A457" s="181">
        <v>355</v>
      </c>
      <c r="B457" s="182" t="s">
        <v>941</v>
      </c>
      <c r="C457" s="191" t="s">
        <v>942</v>
      </c>
      <c r="D457" s="183" t="s">
        <v>406</v>
      </c>
      <c r="E457" s="184">
        <v>1</v>
      </c>
      <c r="F457" s="185"/>
      <c r="G457" s="186">
        <f>ROUND(E457*F457,2)</f>
        <v>0</v>
      </c>
      <c r="H457" s="185"/>
      <c r="I457" s="186">
        <f>ROUND(E457*H457,2)</f>
        <v>0</v>
      </c>
      <c r="J457" s="185"/>
      <c r="K457" s="186">
        <f>ROUND(E457*J457,2)</f>
        <v>0</v>
      </c>
      <c r="L457" s="186">
        <v>21</v>
      </c>
      <c r="M457" s="186">
        <f>G457*(1+L457/100)</f>
        <v>0</v>
      </c>
      <c r="N457" s="184">
        <v>0</v>
      </c>
      <c r="O457" s="184">
        <f>ROUND(E457*N457,2)</f>
        <v>0</v>
      </c>
      <c r="P457" s="184">
        <v>0</v>
      </c>
      <c r="Q457" s="184">
        <f>ROUND(E457*P457,2)</f>
        <v>0</v>
      </c>
      <c r="R457" s="186"/>
      <c r="S457" s="186" t="s">
        <v>164</v>
      </c>
      <c r="T457" s="187" t="s">
        <v>165</v>
      </c>
      <c r="U457" s="161">
        <v>0</v>
      </c>
      <c r="V457" s="161">
        <f>ROUND(E457*U457,2)</f>
        <v>0</v>
      </c>
      <c r="W457" s="161"/>
      <c r="X457" s="161" t="s">
        <v>156</v>
      </c>
      <c r="Y457" s="161" t="s">
        <v>166</v>
      </c>
      <c r="Z457" s="150"/>
      <c r="AA457" s="150"/>
      <c r="AB457" s="150"/>
      <c r="AC457" s="150"/>
      <c r="AD457" s="150"/>
      <c r="AE457" s="150"/>
      <c r="AF457" s="150"/>
      <c r="AG457" s="150" t="s">
        <v>158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81">
        <v>356</v>
      </c>
      <c r="B458" s="182" t="s">
        <v>943</v>
      </c>
      <c r="C458" s="191" t="s">
        <v>944</v>
      </c>
      <c r="D458" s="183" t="s">
        <v>234</v>
      </c>
      <c r="E458" s="184">
        <v>1</v>
      </c>
      <c r="F458" s="185"/>
      <c r="G458" s="186">
        <f>ROUND(E458*F458,2)</f>
        <v>0</v>
      </c>
      <c r="H458" s="185"/>
      <c r="I458" s="186">
        <f>ROUND(E458*H458,2)</f>
        <v>0</v>
      </c>
      <c r="J458" s="185"/>
      <c r="K458" s="186">
        <f>ROUND(E458*J458,2)</f>
        <v>0</v>
      </c>
      <c r="L458" s="186">
        <v>21</v>
      </c>
      <c r="M458" s="186">
        <f>G458*(1+L458/100)</f>
        <v>0</v>
      </c>
      <c r="N458" s="184">
        <v>0</v>
      </c>
      <c r="O458" s="184">
        <f>ROUND(E458*N458,2)</f>
        <v>0</v>
      </c>
      <c r="P458" s="184">
        <v>0</v>
      </c>
      <c r="Q458" s="184">
        <f>ROUND(E458*P458,2)</f>
        <v>0</v>
      </c>
      <c r="R458" s="186"/>
      <c r="S458" s="186" t="s">
        <v>164</v>
      </c>
      <c r="T458" s="187" t="s">
        <v>165</v>
      </c>
      <c r="U458" s="161">
        <v>0</v>
      </c>
      <c r="V458" s="161">
        <f>ROUND(E458*U458,2)</f>
        <v>0</v>
      </c>
      <c r="W458" s="161"/>
      <c r="X458" s="161" t="s">
        <v>156</v>
      </c>
      <c r="Y458" s="161" t="s">
        <v>166</v>
      </c>
      <c r="Z458" s="150"/>
      <c r="AA458" s="150"/>
      <c r="AB458" s="150"/>
      <c r="AC458" s="150"/>
      <c r="AD458" s="150"/>
      <c r="AE458" s="150"/>
      <c r="AF458" s="150"/>
      <c r="AG458" s="150" t="s">
        <v>158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74">
        <v>357</v>
      </c>
      <c r="B459" s="175" t="s">
        <v>945</v>
      </c>
      <c r="C459" s="192" t="s">
        <v>946</v>
      </c>
      <c r="D459" s="176" t="s">
        <v>947</v>
      </c>
      <c r="E459" s="177">
        <v>1</v>
      </c>
      <c r="F459" s="178"/>
      <c r="G459" s="179">
        <f>ROUND(E459*F459,2)</f>
        <v>0</v>
      </c>
      <c r="H459" s="178"/>
      <c r="I459" s="179">
        <f>ROUND(E459*H459,2)</f>
        <v>0</v>
      </c>
      <c r="J459" s="178"/>
      <c r="K459" s="179">
        <f>ROUND(E459*J459,2)</f>
        <v>0</v>
      </c>
      <c r="L459" s="179">
        <v>21</v>
      </c>
      <c r="M459" s="179">
        <f>G459*(1+L459/100)</f>
        <v>0</v>
      </c>
      <c r="N459" s="177">
        <v>0</v>
      </c>
      <c r="O459" s="177">
        <f>ROUND(E459*N459,2)</f>
        <v>0</v>
      </c>
      <c r="P459" s="177">
        <v>0</v>
      </c>
      <c r="Q459" s="177">
        <f>ROUND(E459*P459,2)</f>
        <v>0</v>
      </c>
      <c r="R459" s="179"/>
      <c r="S459" s="179" t="s">
        <v>154</v>
      </c>
      <c r="T459" s="180" t="s">
        <v>165</v>
      </c>
      <c r="U459" s="161">
        <v>0</v>
      </c>
      <c r="V459" s="161">
        <f>ROUND(E459*U459,2)</f>
        <v>0</v>
      </c>
      <c r="W459" s="161"/>
      <c r="X459" s="161" t="s">
        <v>948</v>
      </c>
      <c r="Y459" s="161" t="s">
        <v>166</v>
      </c>
      <c r="Z459" s="150"/>
      <c r="AA459" s="150"/>
      <c r="AB459" s="150"/>
      <c r="AC459" s="150"/>
      <c r="AD459" s="150"/>
      <c r="AE459" s="150"/>
      <c r="AF459" s="150"/>
      <c r="AG459" s="150" t="s">
        <v>949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2" x14ac:dyDescent="0.2">
      <c r="A460" s="157"/>
      <c r="B460" s="158"/>
      <c r="C460" s="255" t="s">
        <v>950</v>
      </c>
      <c r="D460" s="256"/>
      <c r="E460" s="256"/>
      <c r="F460" s="256"/>
      <c r="G460" s="256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0"/>
      <c r="AA460" s="150"/>
      <c r="AB460" s="150"/>
      <c r="AC460" s="150"/>
      <c r="AD460" s="150"/>
      <c r="AE460" s="150"/>
      <c r="AF460" s="150"/>
      <c r="AG460" s="150" t="s">
        <v>284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74">
        <v>358</v>
      </c>
      <c r="B461" s="175" t="s">
        <v>951</v>
      </c>
      <c r="C461" s="192" t="s">
        <v>952</v>
      </c>
      <c r="D461" s="176" t="s">
        <v>947</v>
      </c>
      <c r="E461" s="177">
        <v>1</v>
      </c>
      <c r="F461" s="178"/>
      <c r="G461" s="179">
        <f>ROUND(E461*F461,2)</f>
        <v>0</v>
      </c>
      <c r="H461" s="178"/>
      <c r="I461" s="179">
        <f>ROUND(E461*H461,2)</f>
        <v>0</v>
      </c>
      <c r="J461" s="178"/>
      <c r="K461" s="179">
        <f>ROUND(E461*J461,2)</f>
        <v>0</v>
      </c>
      <c r="L461" s="179">
        <v>21</v>
      </c>
      <c r="M461" s="179">
        <f>G461*(1+L461/100)</f>
        <v>0</v>
      </c>
      <c r="N461" s="177">
        <v>0</v>
      </c>
      <c r="O461" s="177">
        <f>ROUND(E461*N461,2)</f>
        <v>0</v>
      </c>
      <c r="P461" s="177">
        <v>0</v>
      </c>
      <c r="Q461" s="177">
        <f>ROUND(E461*P461,2)</f>
        <v>0</v>
      </c>
      <c r="R461" s="179"/>
      <c r="S461" s="179" t="s">
        <v>164</v>
      </c>
      <c r="T461" s="180" t="s">
        <v>165</v>
      </c>
      <c r="U461" s="161">
        <v>0</v>
      </c>
      <c r="V461" s="161">
        <f>ROUND(E461*U461,2)</f>
        <v>0</v>
      </c>
      <c r="W461" s="161"/>
      <c r="X461" s="161" t="s">
        <v>948</v>
      </c>
      <c r="Y461" s="161" t="s">
        <v>166</v>
      </c>
      <c r="Z461" s="150"/>
      <c r="AA461" s="150"/>
      <c r="AB461" s="150"/>
      <c r="AC461" s="150"/>
      <c r="AD461" s="150"/>
      <c r="AE461" s="150"/>
      <c r="AF461" s="150"/>
      <c r="AG461" s="150" t="s">
        <v>949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2" x14ac:dyDescent="0.2">
      <c r="A462" s="157"/>
      <c r="B462" s="158"/>
      <c r="C462" s="255" t="s">
        <v>950</v>
      </c>
      <c r="D462" s="256"/>
      <c r="E462" s="256"/>
      <c r="F462" s="256"/>
      <c r="G462" s="256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0"/>
      <c r="AA462" s="150"/>
      <c r="AB462" s="150"/>
      <c r="AC462" s="150"/>
      <c r="AD462" s="150"/>
      <c r="AE462" s="150"/>
      <c r="AF462" s="150"/>
      <c r="AG462" s="150" t="s">
        <v>284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4">
        <v>359</v>
      </c>
      <c r="B463" s="175" t="s">
        <v>953</v>
      </c>
      <c r="C463" s="192" t="s">
        <v>954</v>
      </c>
      <c r="D463" s="176" t="s">
        <v>947</v>
      </c>
      <c r="E463" s="177">
        <v>1</v>
      </c>
      <c r="F463" s="178"/>
      <c r="G463" s="179">
        <f>ROUND(E463*F463,2)</f>
        <v>0</v>
      </c>
      <c r="H463" s="178"/>
      <c r="I463" s="179">
        <f>ROUND(E463*H463,2)</f>
        <v>0</v>
      </c>
      <c r="J463" s="178"/>
      <c r="K463" s="179">
        <f>ROUND(E463*J463,2)</f>
        <v>0</v>
      </c>
      <c r="L463" s="179">
        <v>21</v>
      </c>
      <c r="M463" s="179">
        <f>G463*(1+L463/100)</f>
        <v>0</v>
      </c>
      <c r="N463" s="177">
        <v>0</v>
      </c>
      <c r="O463" s="177">
        <f>ROUND(E463*N463,2)</f>
        <v>0</v>
      </c>
      <c r="P463" s="177">
        <v>0</v>
      </c>
      <c r="Q463" s="177">
        <f>ROUND(E463*P463,2)</f>
        <v>0</v>
      </c>
      <c r="R463" s="179"/>
      <c r="S463" s="179" t="s">
        <v>154</v>
      </c>
      <c r="T463" s="180" t="s">
        <v>165</v>
      </c>
      <c r="U463" s="161">
        <v>0</v>
      </c>
      <c r="V463" s="161">
        <f>ROUND(E463*U463,2)</f>
        <v>0</v>
      </c>
      <c r="W463" s="161"/>
      <c r="X463" s="161" t="s">
        <v>948</v>
      </c>
      <c r="Y463" s="161" t="s">
        <v>166</v>
      </c>
      <c r="Z463" s="150"/>
      <c r="AA463" s="150"/>
      <c r="AB463" s="150"/>
      <c r="AC463" s="150"/>
      <c r="AD463" s="150"/>
      <c r="AE463" s="150"/>
      <c r="AF463" s="150"/>
      <c r="AG463" s="150" t="s">
        <v>949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ht="33.75" outlineLevel="2" x14ac:dyDescent="0.2">
      <c r="A464" s="157"/>
      <c r="B464" s="158"/>
      <c r="C464" s="255" t="s">
        <v>955</v>
      </c>
      <c r="D464" s="256"/>
      <c r="E464" s="256"/>
      <c r="F464" s="256"/>
      <c r="G464" s="256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0"/>
      <c r="AA464" s="150"/>
      <c r="AB464" s="150"/>
      <c r="AC464" s="150"/>
      <c r="AD464" s="150"/>
      <c r="AE464" s="150"/>
      <c r="AF464" s="150"/>
      <c r="AG464" s="150" t="s">
        <v>284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88" t="str">
        <f>C464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74">
        <v>360</v>
      </c>
      <c r="B465" s="175" t="s">
        <v>956</v>
      </c>
      <c r="C465" s="192" t="s">
        <v>957</v>
      </c>
      <c r="D465" s="176" t="s">
        <v>947</v>
      </c>
      <c r="E465" s="177">
        <v>1</v>
      </c>
      <c r="F465" s="178"/>
      <c r="G465" s="179">
        <f>ROUND(E465*F465,2)</f>
        <v>0</v>
      </c>
      <c r="H465" s="178"/>
      <c r="I465" s="179">
        <f>ROUND(E465*H465,2)</f>
        <v>0</v>
      </c>
      <c r="J465" s="178"/>
      <c r="K465" s="179">
        <f>ROUND(E465*J465,2)</f>
        <v>0</v>
      </c>
      <c r="L465" s="179">
        <v>21</v>
      </c>
      <c r="M465" s="179">
        <f>G465*(1+L465/100)</f>
        <v>0</v>
      </c>
      <c r="N465" s="177">
        <v>0</v>
      </c>
      <c r="O465" s="177">
        <f>ROUND(E465*N465,2)</f>
        <v>0</v>
      </c>
      <c r="P465" s="177">
        <v>0</v>
      </c>
      <c r="Q465" s="177">
        <f>ROUND(E465*P465,2)</f>
        <v>0</v>
      </c>
      <c r="R465" s="179"/>
      <c r="S465" s="179" t="s">
        <v>154</v>
      </c>
      <c r="T465" s="180" t="s">
        <v>165</v>
      </c>
      <c r="U465" s="161">
        <v>0</v>
      </c>
      <c r="V465" s="161">
        <f>ROUND(E465*U465,2)</f>
        <v>0</v>
      </c>
      <c r="W465" s="161"/>
      <c r="X465" s="161" t="s">
        <v>948</v>
      </c>
      <c r="Y465" s="161" t="s">
        <v>166</v>
      </c>
      <c r="Z465" s="150"/>
      <c r="AA465" s="150"/>
      <c r="AB465" s="150"/>
      <c r="AC465" s="150"/>
      <c r="AD465" s="150"/>
      <c r="AE465" s="150"/>
      <c r="AF465" s="150"/>
      <c r="AG465" s="150" t="s">
        <v>949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2" x14ac:dyDescent="0.2">
      <c r="A466" s="157"/>
      <c r="B466" s="158"/>
      <c r="C466" s="255" t="s">
        <v>958</v>
      </c>
      <c r="D466" s="256"/>
      <c r="E466" s="256"/>
      <c r="F466" s="256"/>
      <c r="G466" s="256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0"/>
      <c r="AA466" s="150"/>
      <c r="AB466" s="150"/>
      <c r="AC466" s="150"/>
      <c r="AD466" s="150"/>
      <c r="AE466" s="150"/>
      <c r="AF466" s="150"/>
      <c r="AG466" s="150" t="s">
        <v>284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74">
        <v>361</v>
      </c>
      <c r="B467" s="175" t="s">
        <v>959</v>
      </c>
      <c r="C467" s="192" t="s">
        <v>960</v>
      </c>
      <c r="D467" s="176" t="s">
        <v>947</v>
      </c>
      <c r="E467" s="177">
        <v>1</v>
      </c>
      <c r="F467" s="178"/>
      <c r="G467" s="179">
        <f>ROUND(E467*F467,2)</f>
        <v>0</v>
      </c>
      <c r="H467" s="178"/>
      <c r="I467" s="179">
        <f>ROUND(E467*H467,2)</f>
        <v>0</v>
      </c>
      <c r="J467" s="178"/>
      <c r="K467" s="179">
        <f>ROUND(E467*J467,2)</f>
        <v>0</v>
      </c>
      <c r="L467" s="179">
        <v>21</v>
      </c>
      <c r="M467" s="179">
        <f>G467*(1+L467/100)</f>
        <v>0</v>
      </c>
      <c r="N467" s="177">
        <v>0</v>
      </c>
      <c r="O467" s="177">
        <f>ROUND(E467*N467,2)</f>
        <v>0</v>
      </c>
      <c r="P467" s="177">
        <v>0</v>
      </c>
      <c r="Q467" s="177">
        <f>ROUND(E467*P467,2)</f>
        <v>0</v>
      </c>
      <c r="R467" s="179"/>
      <c r="S467" s="179" t="s">
        <v>154</v>
      </c>
      <c r="T467" s="180" t="s">
        <v>165</v>
      </c>
      <c r="U467" s="161">
        <v>0</v>
      </c>
      <c r="V467" s="161">
        <f>ROUND(E467*U467,2)</f>
        <v>0</v>
      </c>
      <c r="W467" s="161"/>
      <c r="X467" s="161" t="s">
        <v>948</v>
      </c>
      <c r="Y467" s="161" t="s">
        <v>166</v>
      </c>
      <c r="Z467" s="150"/>
      <c r="AA467" s="150"/>
      <c r="AB467" s="150"/>
      <c r="AC467" s="150"/>
      <c r="AD467" s="150"/>
      <c r="AE467" s="150"/>
      <c r="AF467" s="150"/>
      <c r="AG467" s="150" t="s">
        <v>949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ht="33.75" outlineLevel="2" x14ac:dyDescent="0.2">
      <c r="A468" s="157"/>
      <c r="B468" s="158"/>
      <c r="C468" s="255" t="s">
        <v>961</v>
      </c>
      <c r="D468" s="256"/>
      <c r="E468" s="256"/>
      <c r="F468" s="256"/>
      <c r="G468" s="256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0"/>
      <c r="AA468" s="150"/>
      <c r="AB468" s="150"/>
      <c r="AC468" s="150"/>
      <c r="AD468" s="150"/>
      <c r="AE468" s="150"/>
      <c r="AF468" s="150"/>
      <c r="AG468" s="150" t="s">
        <v>284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88" t="str">
        <f>C468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74">
        <v>362</v>
      </c>
      <c r="B469" s="175" t="s">
        <v>962</v>
      </c>
      <c r="C469" s="192" t="s">
        <v>963</v>
      </c>
      <c r="D469" s="176" t="s">
        <v>947</v>
      </c>
      <c r="E469" s="177">
        <v>1</v>
      </c>
      <c r="F469" s="178"/>
      <c r="G469" s="179">
        <f>ROUND(E469*F469,2)</f>
        <v>0</v>
      </c>
      <c r="H469" s="178"/>
      <c r="I469" s="179">
        <f>ROUND(E469*H469,2)</f>
        <v>0</v>
      </c>
      <c r="J469" s="178"/>
      <c r="K469" s="179">
        <f>ROUND(E469*J469,2)</f>
        <v>0</v>
      </c>
      <c r="L469" s="179">
        <v>21</v>
      </c>
      <c r="M469" s="179">
        <f>G469*(1+L469/100)</f>
        <v>0</v>
      </c>
      <c r="N469" s="177">
        <v>0</v>
      </c>
      <c r="O469" s="177">
        <f>ROUND(E469*N469,2)</f>
        <v>0</v>
      </c>
      <c r="P469" s="177">
        <v>0</v>
      </c>
      <c r="Q469" s="177">
        <f>ROUND(E469*P469,2)</f>
        <v>0</v>
      </c>
      <c r="R469" s="179"/>
      <c r="S469" s="179" t="s">
        <v>154</v>
      </c>
      <c r="T469" s="180" t="s">
        <v>165</v>
      </c>
      <c r="U469" s="161">
        <v>0</v>
      </c>
      <c r="V469" s="161">
        <f>ROUND(E469*U469,2)</f>
        <v>0</v>
      </c>
      <c r="W469" s="161"/>
      <c r="X469" s="161" t="s">
        <v>948</v>
      </c>
      <c r="Y469" s="161" t="s">
        <v>166</v>
      </c>
      <c r="Z469" s="150"/>
      <c r="AA469" s="150"/>
      <c r="AB469" s="150"/>
      <c r="AC469" s="150"/>
      <c r="AD469" s="150"/>
      <c r="AE469" s="150"/>
      <c r="AF469" s="150"/>
      <c r="AG469" s="150" t="s">
        <v>964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2" x14ac:dyDescent="0.2">
      <c r="A470" s="157"/>
      <c r="B470" s="158"/>
      <c r="C470" s="255" t="s">
        <v>965</v>
      </c>
      <c r="D470" s="256"/>
      <c r="E470" s="256"/>
      <c r="F470" s="256"/>
      <c r="G470" s="256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0"/>
      <c r="AA470" s="150"/>
      <c r="AB470" s="150"/>
      <c r="AC470" s="150"/>
      <c r="AD470" s="150"/>
      <c r="AE470" s="150"/>
      <c r="AF470" s="150"/>
      <c r="AG470" s="150" t="s">
        <v>284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88" t="str">
        <f>C470</f>
        <v>Náklady na vyhotovení dokumentace skutečného provedení stavby a její předání objednateli v požadované formě a požadovaném počtu.</v>
      </c>
      <c r="BB470" s="150"/>
      <c r="BC470" s="150"/>
      <c r="BD470" s="150"/>
      <c r="BE470" s="150"/>
      <c r="BF470" s="150"/>
      <c r="BG470" s="150"/>
      <c r="BH470" s="150"/>
    </row>
    <row r="471" spans="1:60" x14ac:dyDescent="0.2">
      <c r="A471" s="3"/>
      <c r="B471" s="4"/>
      <c r="C471" s="195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AE471">
        <v>15</v>
      </c>
      <c r="AF471">
        <v>21</v>
      </c>
      <c r="AG471" t="s">
        <v>134</v>
      </c>
    </row>
    <row r="472" spans="1:60" x14ac:dyDescent="0.2">
      <c r="A472" s="153"/>
      <c r="B472" s="154" t="s">
        <v>29</v>
      </c>
      <c r="C472" s="196"/>
      <c r="D472" s="155"/>
      <c r="E472" s="156"/>
      <c r="F472" s="156"/>
      <c r="G472" s="173">
        <f>G8+G15+G42+G51+G56+G62+G67+G83+G105+G114+G180+G204+G213+G226+G244+G294+G347+G413+G434+G448+G456</f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AE472">
        <f>SUMIF(L7:L470,AE471,G7:G470)</f>
        <v>0</v>
      </c>
      <c r="AF472">
        <f>SUMIF(L7:L470,AF471,G7:G470)</f>
        <v>0</v>
      </c>
      <c r="AG472" t="s">
        <v>966</v>
      </c>
    </row>
    <row r="473" spans="1:60" x14ac:dyDescent="0.2">
      <c r="C473" s="197"/>
      <c r="D473" s="10"/>
      <c r="AG473" t="s">
        <v>967</v>
      </c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83">
    <mergeCell ref="C45:G45"/>
    <mergeCell ref="A1:G1"/>
    <mergeCell ref="C2:G2"/>
    <mergeCell ref="C3:G3"/>
    <mergeCell ref="C4:G4"/>
    <mergeCell ref="C14:G14"/>
    <mergeCell ref="C117:G117"/>
    <mergeCell ref="C50:G50"/>
    <mergeCell ref="C64:G64"/>
    <mergeCell ref="C66:G66"/>
    <mergeCell ref="C69:G69"/>
    <mergeCell ref="C85:G85"/>
    <mergeCell ref="C104:G104"/>
    <mergeCell ref="C107:G107"/>
    <mergeCell ref="C108:G108"/>
    <mergeCell ref="C110:G110"/>
    <mergeCell ref="C113:G113"/>
    <mergeCell ref="C116:G116"/>
    <mergeCell ref="C203:G203"/>
    <mergeCell ref="C118:G118"/>
    <mergeCell ref="C132:G132"/>
    <mergeCell ref="C148:G148"/>
    <mergeCell ref="C150:G150"/>
    <mergeCell ref="C152:G152"/>
    <mergeCell ref="C154:G154"/>
    <mergeCell ref="C156:G156"/>
    <mergeCell ref="C179:G179"/>
    <mergeCell ref="C182:G182"/>
    <mergeCell ref="C184:G184"/>
    <mergeCell ref="C187:G187"/>
    <mergeCell ref="C273:G273"/>
    <mergeCell ref="C212:G212"/>
    <mergeCell ref="C225:G225"/>
    <mergeCell ref="C243:G243"/>
    <mergeCell ref="C264:G264"/>
    <mergeCell ref="C266:G266"/>
    <mergeCell ref="C267:G267"/>
    <mergeCell ref="C268:G268"/>
    <mergeCell ref="C269:G269"/>
    <mergeCell ref="C270:G270"/>
    <mergeCell ref="C271:G271"/>
    <mergeCell ref="C272:G272"/>
    <mergeCell ref="C311:G311"/>
    <mergeCell ref="C274:G274"/>
    <mergeCell ref="C275:G275"/>
    <mergeCell ref="C276:G276"/>
    <mergeCell ref="C277:G277"/>
    <mergeCell ref="C279:G279"/>
    <mergeCell ref="C299:G299"/>
    <mergeCell ref="C301:G301"/>
    <mergeCell ref="C303:G303"/>
    <mergeCell ref="C305:G305"/>
    <mergeCell ref="C307:G307"/>
    <mergeCell ref="C309:G309"/>
    <mergeCell ref="C397:G397"/>
    <mergeCell ref="C313:G313"/>
    <mergeCell ref="C315:G315"/>
    <mergeCell ref="C324:G324"/>
    <mergeCell ref="C326:G326"/>
    <mergeCell ref="C328:G328"/>
    <mergeCell ref="C330:G330"/>
    <mergeCell ref="C332:G332"/>
    <mergeCell ref="C334:G334"/>
    <mergeCell ref="C337:G337"/>
    <mergeCell ref="C395:G395"/>
    <mergeCell ref="C396:G396"/>
    <mergeCell ref="C460:G460"/>
    <mergeCell ref="C398:G398"/>
    <mergeCell ref="C399:G399"/>
    <mergeCell ref="C400:G400"/>
    <mergeCell ref="C433:G433"/>
    <mergeCell ref="C436:G436"/>
    <mergeCell ref="C438:G438"/>
    <mergeCell ref="C440:G440"/>
    <mergeCell ref="C442:G442"/>
    <mergeCell ref="C444:G444"/>
    <mergeCell ref="C446:G446"/>
    <mergeCell ref="C452:G452"/>
    <mergeCell ref="C462:G462"/>
    <mergeCell ref="C464:G464"/>
    <mergeCell ref="C466:G466"/>
    <mergeCell ref="C468:G468"/>
    <mergeCell ref="C470:G470"/>
  </mergeCells>
  <pageMargins left="0.59055118110236204" right="0.196850393700787" top="0.78740157499999996" bottom="0.78740157499999996" header="0.3" footer="0.3"/>
  <pageSetup paperSize="9" scale="72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121</v>
      </c>
      <c r="B1" s="263"/>
      <c r="C1" s="263"/>
      <c r="D1" s="263"/>
      <c r="E1" s="263"/>
      <c r="F1" s="263"/>
      <c r="G1" s="263"/>
      <c r="AG1" t="s">
        <v>122</v>
      </c>
    </row>
    <row r="2" spans="1:60" ht="24.95" customHeight="1" x14ac:dyDescent="0.2">
      <c r="A2" s="50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123</v>
      </c>
    </row>
    <row r="3" spans="1:60" ht="24.95" customHeight="1" x14ac:dyDescent="0.2">
      <c r="A3" s="50" t="s">
        <v>8</v>
      </c>
      <c r="B3" s="49" t="s">
        <v>49</v>
      </c>
      <c r="C3" s="264" t="s">
        <v>50</v>
      </c>
      <c r="D3" s="265"/>
      <c r="E3" s="265"/>
      <c r="F3" s="265"/>
      <c r="G3" s="266"/>
      <c r="AC3" s="124" t="s">
        <v>123</v>
      </c>
      <c r="AG3" t="s">
        <v>124</v>
      </c>
    </row>
    <row r="4" spans="1:60" ht="24.95" customHeight="1" x14ac:dyDescent="0.2">
      <c r="A4" s="143" t="s">
        <v>9</v>
      </c>
      <c r="B4" s="144" t="s">
        <v>49</v>
      </c>
      <c r="C4" s="267" t="s">
        <v>50</v>
      </c>
      <c r="D4" s="268"/>
      <c r="E4" s="268"/>
      <c r="F4" s="268"/>
      <c r="G4" s="269"/>
      <c r="AG4" t="s">
        <v>125</v>
      </c>
    </row>
    <row r="5" spans="1:60" x14ac:dyDescent="0.2">
      <c r="D5" s="10"/>
    </row>
    <row r="6" spans="1:60" ht="38.25" x14ac:dyDescent="0.2">
      <c r="A6" s="146" t="s">
        <v>126</v>
      </c>
      <c r="B6" s="148" t="s">
        <v>127</v>
      </c>
      <c r="C6" s="148" t="s">
        <v>128</v>
      </c>
      <c r="D6" s="147" t="s">
        <v>129</v>
      </c>
      <c r="E6" s="146" t="s">
        <v>130</v>
      </c>
      <c r="F6" s="145" t="s">
        <v>131</v>
      </c>
      <c r="G6" s="146" t="s">
        <v>29</v>
      </c>
      <c r="H6" s="149" t="s">
        <v>30</v>
      </c>
      <c r="I6" s="149" t="s">
        <v>132</v>
      </c>
      <c r="J6" s="149" t="s">
        <v>31</v>
      </c>
      <c r="K6" s="149" t="s">
        <v>133</v>
      </c>
      <c r="L6" s="149" t="s">
        <v>134</v>
      </c>
      <c r="M6" s="149" t="s">
        <v>135</v>
      </c>
      <c r="N6" s="149" t="s">
        <v>136</v>
      </c>
      <c r="O6" s="149" t="s">
        <v>137</v>
      </c>
      <c r="P6" s="149" t="s">
        <v>138</v>
      </c>
      <c r="Q6" s="149" t="s">
        <v>139</v>
      </c>
      <c r="R6" s="149" t="s">
        <v>140</v>
      </c>
      <c r="S6" s="149" t="s">
        <v>141</v>
      </c>
      <c r="T6" s="149" t="s">
        <v>142</v>
      </c>
      <c r="U6" s="149" t="s">
        <v>143</v>
      </c>
      <c r="V6" s="149" t="s">
        <v>144</v>
      </c>
      <c r="W6" s="149" t="s">
        <v>145</v>
      </c>
      <c r="X6" s="149" t="s">
        <v>146</v>
      </c>
      <c r="Y6" s="149" t="s">
        <v>147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148</v>
      </c>
      <c r="B8" s="168" t="s">
        <v>67</v>
      </c>
      <c r="C8" s="190" t="s">
        <v>68</v>
      </c>
      <c r="D8" s="169"/>
      <c r="E8" s="170"/>
      <c r="F8" s="171"/>
      <c r="G8" s="171">
        <f>SUMIF(AG9:AG19,"&lt;&gt;NOR",G9:G19)</f>
        <v>0</v>
      </c>
      <c r="H8" s="171"/>
      <c r="I8" s="171">
        <f>SUM(I9:I19)</f>
        <v>0</v>
      </c>
      <c r="J8" s="171"/>
      <c r="K8" s="171">
        <f>SUM(K9:K19)</f>
        <v>0</v>
      </c>
      <c r="L8" s="171"/>
      <c r="M8" s="171">
        <f>SUM(M9:M19)</f>
        <v>0</v>
      </c>
      <c r="N8" s="170"/>
      <c r="O8" s="170">
        <f>SUM(O9:O19)</f>
        <v>0</v>
      </c>
      <c r="P8" s="170"/>
      <c r="Q8" s="170">
        <f>SUM(Q9:Q19)</f>
        <v>0</v>
      </c>
      <c r="R8" s="171"/>
      <c r="S8" s="171"/>
      <c r="T8" s="172"/>
      <c r="U8" s="166"/>
      <c r="V8" s="166">
        <f>SUM(V9:V19)</f>
        <v>0</v>
      </c>
      <c r="W8" s="166"/>
      <c r="X8" s="166"/>
      <c r="Y8" s="166"/>
      <c r="AG8" t="s">
        <v>149</v>
      </c>
    </row>
    <row r="9" spans="1:60" outlineLevel="1" x14ac:dyDescent="0.2">
      <c r="A9" s="181">
        <v>1</v>
      </c>
      <c r="B9" s="182" t="s">
        <v>968</v>
      </c>
      <c r="C9" s="191" t="s">
        <v>969</v>
      </c>
      <c r="D9" s="183" t="s">
        <v>292</v>
      </c>
      <c r="E9" s="184">
        <v>1</v>
      </c>
      <c r="F9" s="185"/>
      <c r="G9" s="186">
        <f t="shared" ref="G9:G19" si="0">ROUND(E9*F9,2)</f>
        <v>0</v>
      </c>
      <c r="H9" s="185"/>
      <c r="I9" s="186">
        <f t="shared" ref="I9:I19" si="1">ROUND(E9*H9,2)</f>
        <v>0</v>
      </c>
      <c r="J9" s="185"/>
      <c r="K9" s="186">
        <f t="shared" ref="K9:K19" si="2">ROUND(E9*J9,2)</f>
        <v>0</v>
      </c>
      <c r="L9" s="186">
        <v>21</v>
      </c>
      <c r="M9" s="186">
        <f t="shared" ref="M9:M19" si="3">G9*(1+L9/100)</f>
        <v>0</v>
      </c>
      <c r="N9" s="184">
        <v>0</v>
      </c>
      <c r="O9" s="184">
        <f t="shared" ref="O9:O19" si="4">ROUND(E9*N9,2)</f>
        <v>0</v>
      </c>
      <c r="P9" s="184">
        <v>0</v>
      </c>
      <c r="Q9" s="184">
        <f t="shared" ref="Q9:Q19" si="5">ROUND(E9*P9,2)</f>
        <v>0</v>
      </c>
      <c r="R9" s="186"/>
      <c r="S9" s="186" t="s">
        <v>164</v>
      </c>
      <c r="T9" s="187" t="s">
        <v>165</v>
      </c>
      <c r="U9" s="161">
        <v>0</v>
      </c>
      <c r="V9" s="161">
        <f t="shared" ref="V9:V19" si="6">ROUND(E9*U9,2)</f>
        <v>0</v>
      </c>
      <c r="W9" s="161"/>
      <c r="X9" s="161" t="s">
        <v>156</v>
      </c>
      <c r="Y9" s="161" t="s">
        <v>166</v>
      </c>
      <c r="Z9" s="150"/>
      <c r="AA9" s="150"/>
      <c r="AB9" s="150"/>
      <c r="AC9" s="150"/>
      <c r="AD9" s="150"/>
      <c r="AE9" s="150"/>
      <c r="AF9" s="150"/>
      <c r="AG9" s="150" t="s">
        <v>970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81">
        <v>2</v>
      </c>
      <c r="B10" s="182" t="s">
        <v>971</v>
      </c>
      <c r="C10" s="191" t="s">
        <v>972</v>
      </c>
      <c r="D10" s="183" t="s">
        <v>292</v>
      </c>
      <c r="E10" s="184">
        <v>1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6"/>
      <c r="S10" s="186" t="s">
        <v>164</v>
      </c>
      <c r="T10" s="187" t="s">
        <v>165</v>
      </c>
      <c r="U10" s="161">
        <v>0</v>
      </c>
      <c r="V10" s="161">
        <f t="shared" si="6"/>
        <v>0</v>
      </c>
      <c r="W10" s="161"/>
      <c r="X10" s="161" t="s">
        <v>156</v>
      </c>
      <c r="Y10" s="161" t="s">
        <v>166</v>
      </c>
      <c r="Z10" s="150"/>
      <c r="AA10" s="150"/>
      <c r="AB10" s="150"/>
      <c r="AC10" s="150"/>
      <c r="AD10" s="150"/>
      <c r="AE10" s="150"/>
      <c r="AF10" s="150"/>
      <c r="AG10" s="150" t="s">
        <v>970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81">
        <v>3</v>
      </c>
      <c r="B11" s="182" t="s">
        <v>973</v>
      </c>
      <c r="C11" s="191" t="s">
        <v>974</v>
      </c>
      <c r="D11" s="183" t="s">
        <v>292</v>
      </c>
      <c r="E11" s="184">
        <v>6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6"/>
      <c r="S11" s="186" t="s">
        <v>164</v>
      </c>
      <c r="T11" s="187" t="s">
        <v>165</v>
      </c>
      <c r="U11" s="161">
        <v>0</v>
      </c>
      <c r="V11" s="161">
        <f t="shared" si="6"/>
        <v>0</v>
      </c>
      <c r="W11" s="161"/>
      <c r="X11" s="161" t="s">
        <v>156</v>
      </c>
      <c r="Y11" s="161" t="s">
        <v>166</v>
      </c>
      <c r="Z11" s="150"/>
      <c r="AA11" s="150"/>
      <c r="AB11" s="150"/>
      <c r="AC11" s="150"/>
      <c r="AD11" s="150"/>
      <c r="AE11" s="150"/>
      <c r="AF11" s="150"/>
      <c r="AG11" s="150" t="s">
        <v>970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81">
        <v>4</v>
      </c>
      <c r="B12" s="182" t="s">
        <v>975</v>
      </c>
      <c r="C12" s="191" t="s">
        <v>976</v>
      </c>
      <c r="D12" s="183" t="s">
        <v>292</v>
      </c>
      <c r="E12" s="184">
        <v>4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6"/>
      <c r="S12" s="186" t="s">
        <v>164</v>
      </c>
      <c r="T12" s="187" t="s">
        <v>165</v>
      </c>
      <c r="U12" s="161">
        <v>0</v>
      </c>
      <c r="V12" s="161">
        <f t="shared" si="6"/>
        <v>0</v>
      </c>
      <c r="W12" s="161"/>
      <c r="X12" s="161" t="s">
        <v>156</v>
      </c>
      <c r="Y12" s="161" t="s">
        <v>166</v>
      </c>
      <c r="Z12" s="150"/>
      <c r="AA12" s="150"/>
      <c r="AB12" s="150"/>
      <c r="AC12" s="150"/>
      <c r="AD12" s="150"/>
      <c r="AE12" s="150"/>
      <c r="AF12" s="150"/>
      <c r="AG12" s="150" t="s">
        <v>970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81">
        <v>5</v>
      </c>
      <c r="B13" s="182" t="s">
        <v>977</v>
      </c>
      <c r="C13" s="191" t="s">
        <v>978</v>
      </c>
      <c r="D13" s="183" t="s">
        <v>292</v>
      </c>
      <c r="E13" s="184">
        <v>4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6"/>
      <c r="S13" s="186" t="s">
        <v>164</v>
      </c>
      <c r="T13" s="187" t="s">
        <v>165</v>
      </c>
      <c r="U13" s="161">
        <v>0</v>
      </c>
      <c r="V13" s="161">
        <f t="shared" si="6"/>
        <v>0</v>
      </c>
      <c r="W13" s="161"/>
      <c r="X13" s="161" t="s">
        <v>156</v>
      </c>
      <c r="Y13" s="161" t="s">
        <v>166</v>
      </c>
      <c r="Z13" s="150"/>
      <c r="AA13" s="150"/>
      <c r="AB13" s="150"/>
      <c r="AC13" s="150"/>
      <c r="AD13" s="150"/>
      <c r="AE13" s="150"/>
      <c r="AF13" s="150"/>
      <c r="AG13" s="150" t="s">
        <v>970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81">
        <v>6</v>
      </c>
      <c r="B14" s="182" t="s">
        <v>979</v>
      </c>
      <c r="C14" s="191" t="s">
        <v>980</v>
      </c>
      <c r="D14" s="183" t="s">
        <v>292</v>
      </c>
      <c r="E14" s="184">
        <v>1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6"/>
      <c r="S14" s="186" t="s">
        <v>164</v>
      </c>
      <c r="T14" s="187" t="s">
        <v>165</v>
      </c>
      <c r="U14" s="161">
        <v>0</v>
      </c>
      <c r="V14" s="161">
        <f t="shared" si="6"/>
        <v>0</v>
      </c>
      <c r="W14" s="161"/>
      <c r="X14" s="161" t="s">
        <v>156</v>
      </c>
      <c r="Y14" s="161" t="s">
        <v>166</v>
      </c>
      <c r="Z14" s="150"/>
      <c r="AA14" s="150"/>
      <c r="AB14" s="150"/>
      <c r="AC14" s="150"/>
      <c r="AD14" s="150"/>
      <c r="AE14" s="150"/>
      <c r="AF14" s="150"/>
      <c r="AG14" s="150" t="s">
        <v>970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81">
        <v>7</v>
      </c>
      <c r="B15" s="182" t="s">
        <v>981</v>
      </c>
      <c r="C15" s="191" t="s">
        <v>982</v>
      </c>
      <c r="D15" s="183" t="s">
        <v>292</v>
      </c>
      <c r="E15" s="184">
        <v>1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6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6"/>
      <c r="S15" s="186" t="s">
        <v>164</v>
      </c>
      <c r="T15" s="187" t="s">
        <v>165</v>
      </c>
      <c r="U15" s="161">
        <v>0</v>
      </c>
      <c r="V15" s="161">
        <f t="shared" si="6"/>
        <v>0</v>
      </c>
      <c r="W15" s="161"/>
      <c r="X15" s="161" t="s">
        <v>156</v>
      </c>
      <c r="Y15" s="161" t="s">
        <v>166</v>
      </c>
      <c r="Z15" s="150"/>
      <c r="AA15" s="150"/>
      <c r="AB15" s="150"/>
      <c r="AC15" s="150"/>
      <c r="AD15" s="150"/>
      <c r="AE15" s="150"/>
      <c r="AF15" s="150"/>
      <c r="AG15" s="150" t="s">
        <v>970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81">
        <v>8</v>
      </c>
      <c r="B16" s="182" t="s">
        <v>983</v>
      </c>
      <c r="C16" s="191" t="s">
        <v>984</v>
      </c>
      <c r="D16" s="183" t="s">
        <v>292</v>
      </c>
      <c r="E16" s="184">
        <v>1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6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6"/>
      <c r="S16" s="186" t="s">
        <v>164</v>
      </c>
      <c r="T16" s="187" t="s">
        <v>165</v>
      </c>
      <c r="U16" s="161">
        <v>0</v>
      </c>
      <c r="V16" s="161">
        <f t="shared" si="6"/>
        <v>0</v>
      </c>
      <c r="W16" s="161"/>
      <c r="X16" s="161" t="s">
        <v>156</v>
      </c>
      <c r="Y16" s="161" t="s">
        <v>166</v>
      </c>
      <c r="Z16" s="150"/>
      <c r="AA16" s="150"/>
      <c r="AB16" s="150"/>
      <c r="AC16" s="150"/>
      <c r="AD16" s="150"/>
      <c r="AE16" s="150"/>
      <c r="AF16" s="150"/>
      <c r="AG16" s="150" t="s">
        <v>970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81">
        <v>9</v>
      </c>
      <c r="B17" s="182" t="s">
        <v>985</v>
      </c>
      <c r="C17" s="191" t="s">
        <v>986</v>
      </c>
      <c r="D17" s="183" t="s">
        <v>987</v>
      </c>
      <c r="E17" s="184">
        <v>112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6"/>
      <c r="S17" s="186" t="s">
        <v>164</v>
      </c>
      <c r="T17" s="187" t="s">
        <v>165</v>
      </c>
      <c r="U17" s="161">
        <v>0</v>
      </c>
      <c r="V17" s="161">
        <f t="shared" si="6"/>
        <v>0</v>
      </c>
      <c r="W17" s="161"/>
      <c r="X17" s="161" t="s">
        <v>156</v>
      </c>
      <c r="Y17" s="161" t="s">
        <v>166</v>
      </c>
      <c r="Z17" s="150"/>
      <c r="AA17" s="150"/>
      <c r="AB17" s="150"/>
      <c r="AC17" s="150"/>
      <c r="AD17" s="150"/>
      <c r="AE17" s="150"/>
      <c r="AF17" s="150"/>
      <c r="AG17" s="150" t="s">
        <v>970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81">
        <v>10</v>
      </c>
      <c r="B18" s="182" t="s">
        <v>988</v>
      </c>
      <c r="C18" s="191" t="s">
        <v>989</v>
      </c>
      <c r="D18" s="183" t="s">
        <v>292</v>
      </c>
      <c r="E18" s="184">
        <v>8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6"/>
      <c r="S18" s="186" t="s">
        <v>164</v>
      </c>
      <c r="T18" s="187" t="s">
        <v>165</v>
      </c>
      <c r="U18" s="161">
        <v>0</v>
      </c>
      <c r="V18" s="161">
        <f t="shared" si="6"/>
        <v>0</v>
      </c>
      <c r="W18" s="161"/>
      <c r="X18" s="161" t="s">
        <v>156</v>
      </c>
      <c r="Y18" s="161" t="s">
        <v>166</v>
      </c>
      <c r="Z18" s="150"/>
      <c r="AA18" s="150"/>
      <c r="AB18" s="150"/>
      <c r="AC18" s="150"/>
      <c r="AD18" s="150"/>
      <c r="AE18" s="150"/>
      <c r="AF18" s="150"/>
      <c r="AG18" s="150" t="s">
        <v>970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81">
        <v>11</v>
      </c>
      <c r="B19" s="182" t="s">
        <v>990</v>
      </c>
      <c r="C19" s="191" t="s">
        <v>991</v>
      </c>
      <c r="D19" s="183" t="s">
        <v>987</v>
      </c>
      <c r="E19" s="184">
        <v>230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6"/>
      <c r="S19" s="186" t="s">
        <v>164</v>
      </c>
      <c r="T19" s="187" t="s">
        <v>165</v>
      </c>
      <c r="U19" s="161">
        <v>0</v>
      </c>
      <c r="V19" s="161">
        <f t="shared" si="6"/>
        <v>0</v>
      </c>
      <c r="W19" s="161"/>
      <c r="X19" s="161" t="s">
        <v>156</v>
      </c>
      <c r="Y19" s="161" t="s">
        <v>166</v>
      </c>
      <c r="Z19" s="150"/>
      <c r="AA19" s="150"/>
      <c r="AB19" s="150"/>
      <c r="AC19" s="150"/>
      <c r="AD19" s="150"/>
      <c r="AE19" s="150"/>
      <c r="AF19" s="150"/>
      <c r="AG19" s="150" t="s">
        <v>970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7" t="s">
        <v>148</v>
      </c>
      <c r="B20" s="168" t="s">
        <v>69</v>
      </c>
      <c r="C20" s="190" t="s">
        <v>70</v>
      </c>
      <c r="D20" s="169"/>
      <c r="E20" s="170"/>
      <c r="F20" s="171"/>
      <c r="G20" s="171">
        <f>SUMIF(AG21:AG24,"&lt;&gt;NOR",G21:G24)</f>
        <v>0</v>
      </c>
      <c r="H20" s="171"/>
      <c r="I20" s="171">
        <f>SUM(I21:I24)</f>
        <v>0</v>
      </c>
      <c r="J20" s="171"/>
      <c r="K20" s="171">
        <f>SUM(K21:K24)</f>
        <v>0</v>
      </c>
      <c r="L20" s="171"/>
      <c r="M20" s="171">
        <f>SUM(M21:M24)</f>
        <v>0</v>
      </c>
      <c r="N20" s="170"/>
      <c r="O20" s="170">
        <f>SUM(O21:O24)</f>
        <v>0</v>
      </c>
      <c r="P20" s="170"/>
      <c r="Q20" s="170">
        <f>SUM(Q21:Q24)</f>
        <v>0</v>
      </c>
      <c r="R20" s="171"/>
      <c r="S20" s="171"/>
      <c r="T20" s="172"/>
      <c r="U20" s="166"/>
      <c r="V20" s="166">
        <f>SUM(V21:V24)</f>
        <v>0</v>
      </c>
      <c r="W20" s="166"/>
      <c r="X20" s="166"/>
      <c r="Y20" s="166"/>
      <c r="AG20" t="s">
        <v>149</v>
      </c>
    </row>
    <row r="21" spans="1:60" outlineLevel="1" x14ac:dyDescent="0.2">
      <c r="A21" s="181">
        <v>12</v>
      </c>
      <c r="B21" s="182" t="s">
        <v>992</v>
      </c>
      <c r="C21" s="191" t="s">
        <v>993</v>
      </c>
      <c r="D21" s="183" t="s">
        <v>292</v>
      </c>
      <c r="E21" s="184">
        <v>3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164</v>
      </c>
      <c r="T21" s="187" t="s">
        <v>165</v>
      </c>
      <c r="U21" s="161">
        <v>0</v>
      </c>
      <c r="V21" s="161">
        <f>ROUND(E21*U21,2)</f>
        <v>0</v>
      </c>
      <c r="W21" s="161"/>
      <c r="X21" s="161" t="s">
        <v>156</v>
      </c>
      <c r="Y21" s="161" t="s">
        <v>166</v>
      </c>
      <c r="Z21" s="150"/>
      <c r="AA21" s="150"/>
      <c r="AB21" s="150"/>
      <c r="AC21" s="150"/>
      <c r="AD21" s="150"/>
      <c r="AE21" s="150"/>
      <c r="AF21" s="150"/>
      <c r="AG21" s="150" t="s">
        <v>970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81">
        <v>13</v>
      </c>
      <c r="B22" s="182" t="s">
        <v>994</v>
      </c>
      <c r="C22" s="191" t="s">
        <v>995</v>
      </c>
      <c r="D22" s="183" t="s">
        <v>996</v>
      </c>
      <c r="E22" s="184">
        <v>280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164</v>
      </c>
      <c r="T22" s="187" t="s">
        <v>165</v>
      </c>
      <c r="U22" s="161">
        <v>0</v>
      </c>
      <c r="V22" s="161">
        <f>ROUND(E22*U22,2)</f>
        <v>0</v>
      </c>
      <c r="W22" s="161"/>
      <c r="X22" s="161" t="s">
        <v>156</v>
      </c>
      <c r="Y22" s="161" t="s">
        <v>166</v>
      </c>
      <c r="Z22" s="150"/>
      <c r="AA22" s="150"/>
      <c r="AB22" s="150"/>
      <c r="AC22" s="150"/>
      <c r="AD22" s="150"/>
      <c r="AE22" s="150"/>
      <c r="AF22" s="150"/>
      <c r="AG22" s="150" t="s">
        <v>970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81">
        <v>14</v>
      </c>
      <c r="B23" s="182" t="s">
        <v>997</v>
      </c>
      <c r="C23" s="191" t="s">
        <v>998</v>
      </c>
      <c r="D23" s="183" t="s">
        <v>999</v>
      </c>
      <c r="E23" s="184">
        <v>3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164</v>
      </c>
      <c r="T23" s="187" t="s">
        <v>165</v>
      </c>
      <c r="U23" s="161">
        <v>0</v>
      </c>
      <c r="V23" s="161">
        <f>ROUND(E23*U23,2)</f>
        <v>0</v>
      </c>
      <c r="W23" s="161"/>
      <c r="X23" s="161" t="s">
        <v>156</v>
      </c>
      <c r="Y23" s="161" t="s">
        <v>166</v>
      </c>
      <c r="Z23" s="150"/>
      <c r="AA23" s="150"/>
      <c r="AB23" s="150"/>
      <c r="AC23" s="150"/>
      <c r="AD23" s="150"/>
      <c r="AE23" s="150"/>
      <c r="AF23" s="150"/>
      <c r="AG23" s="150" t="s">
        <v>970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81">
        <v>15</v>
      </c>
      <c r="B24" s="182" t="s">
        <v>1000</v>
      </c>
      <c r="C24" s="191" t="s">
        <v>1001</v>
      </c>
      <c r="D24" s="183" t="s">
        <v>999</v>
      </c>
      <c r="E24" s="184">
        <v>3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164</v>
      </c>
      <c r="T24" s="187" t="s">
        <v>165</v>
      </c>
      <c r="U24" s="161">
        <v>0</v>
      </c>
      <c r="V24" s="161">
        <f>ROUND(E24*U24,2)</f>
        <v>0</v>
      </c>
      <c r="W24" s="161"/>
      <c r="X24" s="161" t="s">
        <v>156</v>
      </c>
      <c r="Y24" s="161" t="s">
        <v>166</v>
      </c>
      <c r="Z24" s="150"/>
      <c r="AA24" s="150"/>
      <c r="AB24" s="150"/>
      <c r="AC24" s="150"/>
      <c r="AD24" s="150"/>
      <c r="AE24" s="150"/>
      <c r="AF24" s="150"/>
      <c r="AG24" s="150" t="s">
        <v>970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148</v>
      </c>
      <c r="B25" s="168" t="s">
        <v>71</v>
      </c>
      <c r="C25" s="190" t="s">
        <v>72</v>
      </c>
      <c r="D25" s="169"/>
      <c r="E25" s="170"/>
      <c r="F25" s="171"/>
      <c r="G25" s="171">
        <f>SUMIF(AG26:AG32,"&lt;&gt;NOR",G26:G32)</f>
        <v>0</v>
      </c>
      <c r="H25" s="171"/>
      <c r="I25" s="171">
        <f>SUM(I26:I32)</f>
        <v>0</v>
      </c>
      <c r="J25" s="171"/>
      <c r="K25" s="171">
        <f>SUM(K26:K32)</f>
        <v>0</v>
      </c>
      <c r="L25" s="171"/>
      <c r="M25" s="171">
        <f>SUM(M26:M32)</f>
        <v>0</v>
      </c>
      <c r="N25" s="170"/>
      <c r="O25" s="170">
        <f>SUM(O26:O32)</f>
        <v>0</v>
      </c>
      <c r="P25" s="170"/>
      <c r="Q25" s="170">
        <f>SUM(Q26:Q32)</f>
        <v>0</v>
      </c>
      <c r="R25" s="171"/>
      <c r="S25" s="171"/>
      <c r="T25" s="172"/>
      <c r="U25" s="166"/>
      <c r="V25" s="166">
        <f>SUM(V26:V32)</f>
        <v>0</v>
      </c>
      <c r="W25" s="166"/>
      <c r="X25" s="166"/>
      <c r="Y25" s="166"/>
      <c r="AG25" t="s">
        <v>149</v>
      </c>
    </row>
    <row r="26" spans="1:60" outlineLevel="1" x14ac:dyDescent="0.2">
      <c r="A26" s="181">
        <v>16</v>
      </c>
      <c r="B26" s="182" t="s">
        <v>1002</v>
      </c>
      <c r="C26" s="191" t="s">
        <v>1003</v>
      </c>
      <c r="D26" s="183" t="s">
        <v>292</v>
      </c>
      <c r="E26" s="184">
        <v>2</v>
      </c>
      <c r="F26" s="185"/>
      <c r="G26" s="186">
        <f t="shared" ref="G26:G32" si="7">ROUND(E26*F26,2)</f>
        <v>0</v>
      </c>
      <c r="H26" s="185"/>
      <c r="I26" s="186">
        <f t="shared" ref="I26:I32" si="8">ROUND(E26*H26,2)</f>
        <v>0</v>
      </c>
      <c r="J26" s="185"/>
      <c r="K26" s="186">
        <f t="shared" ref="K26:K32" si="9">ROUND(E26*J26,2)</f>
        <v>0</v>
      </c>
      <c r="L26" s="186">
        <v>21</v>
      </c>
      <c r="M26" s="186">
        <f t="shared" ref="M26:M32" si="10">G26*(1+L26/100)</f>
        <v>0</v>
      </c>
      <c r="N26" s="184">
        <v>0</v>
      </c>
      <c r="O26" s="184">
        <f t="shared" ref="O26:O32" si="11">ROUND(E26*N26,2)</f>
        <v>0</v>
      </c>
      <c r="P26" s="184">
        <v>0</v>
      </c>
      <c r="Q26" s="184">
        <f t="shared" ref="Q26:Q32" si="12">ROUND(E26*P26,2)</f>
        <v>0</v>
      </c>
      <c r="R26" s="186"/>
      <c r="S26" s="186" t="s">
        <v>164</v>
      </c>
      <c r="T26" s="187" t="s">
        <v>165</v>
      </c>
      <c r="U26" s="161">
        <v>0</v>
      </c>
      <c r="V26" s="161">
        <f t="shared" ref="V26:V32" si="13">ROUND(E26*U26,2)</f>
        <v>0</v>
      </c>
      <c r="W26" s="161"/>
      <c r="X26" s="161" t="s">
        <v>156</v>
      </c>
      <c r="Y26" s="161" t="s">
        <v>166</v>
      </c>
      <c r="Z26" s="150"/>
      <c r="AA26" s="150"/>
      <c r="AB26" s="150"/>
      <c r="AC26" s="150"/>
      <c r="AD26" s="150"/>
      <c r="AE26" s="150"/>
      <c r="AF26" s="150"/>
      <c r="AG26" s="150" t="s">
        <v>970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81">
        <v>17</v>
      </c>
      <c r="B27" s="182" t="s">
        <v>1004</v>
      </c>
      <c r="C27" s="191" t="s">
        <v>1005</v>
      </c>
      <c r="D27" s="183" t="s">
        <v>292</v>
      </c>
      <c r="E27" s="184">
        <v>80</v>
      </c>
      <c r="F27" s="185"/>
      <c r="G27" s="186">
        <f t="shared" si="7"/>
        <v>0</v>
      </c>
      <c r="H27" s="185"/>
      <c r="I27" s="186">
        <f t="shared" si="8"/>
        <v>0</v>
      </c>
      <c r="J27" s="185"/>
      <c r="K27" s="186">
        <f t="shared" si="9"/>
        <v>0</v>
      </c>
      <c r="L27" s="186">
        <v>21</v>
      </c>
      <c r="M27" s="186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6"/>
      <c r="S27" s="186" t="s">
        <v>164</v>
      </c>
      <c r="T27" s="187" t="s">
        <v>165</v>
      </c>
      <c r="U27" s="161">
        <v>0</v>
      </c>
      <c r="V27" s="161">
        <f t="shared" si="13"/>
        <v>0</v>
      </c>
      <c r="W27" s="161"/>
      <c r="X27" s="161" t="s">
        <v>156</v>
      </c>
      <c r="Y27" s="161" t="s">
        <v>166</v>
      </c>
      <c r="Z27" s="150"/>
      <c r="AA27" s="150"/>
      <c r="AB27" s="150"/>
      <c r="AC27" s="150"/>
      <c r="AD27" s="150"/>
      <c r="AE27" s="150"/>
      <c r="AF27" s="150"/>
      <c r="AG27" s="150" t="s">
        <v>970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81">
        <v>18</v>
      </c>
      <c r="B28" s="182" t="s">
        <v>1006</v>
      </c>
      <c r="C28" s="191" t="s">
        <v>1007</v>
      </c>
      <c r="D28" s="183" t="s">
        <v>292</v>
      </c>
      <c r="E28" s="184">
        <v>2</v>
      </c>
      <c r="F28" s="185"/>
      <c r="G28" s="186">
        <f t="shared" si="7"/>
        <v>0</v>
      </c>
      <c r="H28" s="185"/>
      <c r="I28" s="186">
        <f t="shared" si="8"/>
        <v>0</v>
      </c>
      <c r="J28" s="185"/>
      <c r="K28" s="186">
        <f t="shared" si="9"/>
        <v>0</v>
      </c>
      <c r="L28" s="186">
        <v>21</v>
      </c>
      <c r="M28" s="186">
        <f t="shared" si="10"/>
        <v>0</v>
      </c>
      <c r="N28" s="184">
        <v>0</v>
      </c>
      <c r="O28" s="184">
        <f t="shared" si="11"/>
        <v>0</v>
      </c>
      <c r="P28" s="184">
        <v>0</v>
      </c>
      <c r="Q28" s="184">
        <f t="shared" si="12"/>
        <v>0</v>
      </c>
      <c r="R28" s="186"/>
      <c r="S28" s="186" t="s">
        <v>164</v>
      </c>
      <c r="T28" s="187" t="s">
        <v>165</v>
      </c>
      <c r="U28" s="161">
        <v>0</v>
      </c>
      <c r="V28" s="161">
        <f t="shared" si="13"/>
        <v>0</v>
      </c>
      <c r="W28" s="161"/>
      <c r="X28" s="161" t="s">
        <v>156</v>
      </c>
      <c r="Y28" s="161" t="s">
        <v>166</v>
      </c>
      <c r="Z28" s="150"/>
      <c r="AA28" s="150"/>
      <c r="AB28" s="150"/>
      <c r="AC28" s="150"/>
      <c r="AD28" s="150"/>
      <c r="AE28" s="150"/>
      <c r="AF28" s="150"/>
      <c r="AG28" s="150" t="s">
        <v>970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81">
        <v>19</v>
      </c>
      <c r="B29" s="182" t="s">
        <v>1008</v>
      </c>
      <c r="C29" s="191" t="s">
        <v>1009</v>
      </c>
      <c r="D29" s="183" t="s">
        <v>292</v>
      </c>
      <c r="E29" s="184">
        <v>4</v>
      </c>
      <c r="F29" s="185"/>
      <c r="G29" s="186">
        <f t="shared" si="7"/>
        <v>0</v>
      </c>
      <c r="H29" s="185"/>
      <c r="I29" s="186">
        <f t="shared" si="8"/>
        <v>0</v>
      </c>
      <c r="J29" s="185"/>
      <c r="K29" s="186">
        <f t="shared" si="9"/>
        <v>0</v>
      </c>
      <c r="L29" s="186">
        <v>21</v>
      </c>
      <c r="M29" s="186">
        <f t="shared" si="10"/>
        <v>0</v>
      </c>
      <c r="N29" s="184">
        <v>0</v>
      </c>
      <c r="O29" s="184">
        <f t="shared" si="11"/>
        <v>0</v>
      </c>
      <c r="P29" s="184">
        <v>0</v>
      </c>
      <c r="Q29" s="184">
        <f t="shared" si="12"/>
        <v>0</v>
      </c>
      <c r="R29" s="186"/>
      <c r="S29" s="186" t="s">
        <v>164</v>
      </c>
      <c r="T29" s="187" t="s">
        <v>165</v>
      </c>
      <c r="U29" s="161">
        <v>0</v>
      </c>
      <c r="V29" s="161">
        <f t="shared" si="13"/>
        <v>0</v>
      </c>
      <c r="W29" s="161"/>
      <c r="X29" s="161" t="s">
        <v>156</v>
      </c>
      <c r="Y29" s="161" t="s">
        <v>166</v>
      </c>
      <c r="Z29" s="150"/>
      <c r="AA29" s="150"/>
      <c r="AB29" s="150"/>
      <c r="AC29" s="150"/>
      <c r="AD29" s="150"/>
      <c r="AE29" s="150"/>
      <c r="AF29" s="150"/>
      <c r="AG29" s="150" t="s">
        <v>970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81">
        <v>20</v>
      </c>
      <c r="B30" s="182" t="s">
        <v>1010</v>
      </c>
      <c r="C30" s="191" t="s">
        <v>1011</v>
      </c>
      <c r="D30" s="183" t="s">
        <v>292</v>
      </c>
      <c r="E30" s="184">
        <v>2</v>
      </c>
      <c r="F30" s="185"/>
      <c r="G30" s="186">
        <f t="shared" si="7"/>
        <v>0</v>
      </c>
      <c r="H30" s="185"/>
      <c r="I30" s="186">
        <f t="shared" si="8"/>
        <v>0</v>
      </c>
      <c r="J30" s="185"/>
      <c r="K30" s="186">
        <f t="shared" si="9"/>
        <v>0</v>
      </c>
      <c r="L30" s="186">
        <v>21</v>
      </c>
      <c r="M30" s="186">
        <f t="shared" si="10"/>
        <v>0</v>
      </c>
      <c r="N30" s="184">
        <v>0</v>
      </c>
      <c r="O30" s="184">
        <f t="shared" si="11"/>
        <v>0</v>
      </c>
      <c r="P30" s="184">
        <v>0</v>
      </c>
      <c r="Q30" s="184">
        <f t="shared" si="12"/>
        <v>0</v>
      </c>
      <c r="R30" s="186"/>
      <c r="S30" s="186" t="s">
        <v>164</v>
      </c>
      <c r="T30" s="187" t="s">
        <v>165</v>
      </c>
      <c r="U30" s="161">
        <v>0</v>
      </c>
      <c r="V30" s="161">
        <f t="shared" si="13"/>
        <v>0</v>
      </c>
      <c r="W30" s="161"/>
      <c r="X30" s="161" t="s">
        <v>156</v>
      </c>
      <c r="Y30" s="161" t="s">
        <v>166</v>
      </c>
      <c r="Z30" s="150"/>
      <c r="AA30" s="150"/>
      <c r="AB30" s="150"/>
      <c r="AC30" s="150"/>
      <c r="AD30" s="150"/>
      <c r="AE30" s="150"/>
      <c r="AF30" s="150"/>
      <c r="AG30" s="150" t="s">
        <v>970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81">
        <v>21</v>
      </c>
      <c r="B31" s="182" t="s">
        <v>1012</v>
      </c>
      <c r="C31" s="191" t="s">
        <v>1013</v>
      </c>
      <c r="D31" s="183" t="s">
        <v>292</v>
      </c>
      <c r="E31" s="184">
        <v>10</v>
      </c>
      <c r="F31" s="185"/>
      <c r="G31" s="186">
        <f t="shared" si="7"/>
        <v>0</v>
      </c>
      <c r="H31" s="185"/>
      <c r="I31" s="186">
        <f t="shared" si="8"/>
        <v>0</v>
      </c>
      <c r="J31" s="185"/>
      <c r="K31" s="186">
        <f t="shared" si="9"/>
        <v>0</v>
      </c>
      <c r="L31" s="186">
        <v>21</v>
      </c>
      <c r="M31" s="186">
        <f t="shared" si="10"/>
        <v>0</v>
      </c>
      <c r="N31" s="184">
        <v>0</v>
      </c>
      <c r="O31" s="184">
        <f t="shared" si="11"/>
        <v>0</v>
      </c>
      <c r="P31" s="184">
        <v>0</v>
      </c>
      <c r="Q31" s="184">
        <f t="shared" si="12"/>
        <v>0</v>
      </c>
      <c r="R31" s="186"/>
      <c r="S31" s="186" t="s">
        <v>164</v>
      </c>
      <c r="T31" s="187" t="s">
        <v>165</v>
      </c>
      <c r="U31" s="161">
        <v>0</v>
      </c>
      <c r="V31" s="161">
        <f t="shared" si="13"/>
        <v>0</v>
      </c>
      <c r="W31" s="161"/>
      <c r="X31" s="161" t="s">
        <v>156</v>
      </c>
      <c r="Y31" s="161" t="s">
        <v>166</v>
      </c>
      <c r="Z31" s="150"/>
      <c r="AA31" s="150"/>
      <c r="AB31" s="150"/>
      <c r="AC31" s="150"/>
      <c r="AD31" s="150"/>
      <c r="AE31" s="150"/>
      <c r="AF31" s="150"/>
      <c r="AG31" s="150" t="s">
        <v>970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81">
        <v>22</v>
      </c>
      <c r="B32" s="182" t="s">
        <v>1014</v>
      </c>
      <c r="C32" s="191" t="s">
        <v>1015</v>
      </c>
      <c r="D32" s="183" t="s">
        <v>292</v>
      </c>
      <c r="E32" s="184">
        <v>1</v>
      </c>
      <c r="F32" s="185"/>
      <c r="G32" s="186">
        <f t="shared" si="7"/>
        <v>0</v>
      </c>
      <c r="H32" s="185"/>
      <c r="I32" s="186">
        <f t="shared" si="8"/>
        <v>0</v>
      </c>
      <c r="J32" s="185"/>
      <c r="K32" s="186">
        <f t="shared" si="9"/>
        <v>0</v>
      </c>
      <c r="L32" s="186">
        <v>21</v>
      </c>
      <c r="M32" s="186">
        <f t="shared" si="10"/>
        <v>0</v>
      </c>
      <c r="N32" s="184">
        <v>0</v>
      </c>
      <c r="O32" s="184">
        <f t="shared" si="11"/>
        <v>0</v>
      </c>
      <c r="P32" s="184">
        <v>0</v>
      </c>
      <c r="Q32" s="184">
        <f t="shared" si="12"/>
        <v>0</v>
      </c>
      <c r="R32" s="186"/>
      <c r="S32" s="186" t="s">
        <v>164</v>
      </c>
      <c r="T32" s="187" t="s">
        <v>165</v>
      </c>
      <c r="U32" s="161">
        <v>0</v>
      </c>
      <c r="V32" s="161">
        <f t="shared" si="13"/>
        <v>0</v>
      </c>
      <c r="W32" s="161"/>
      <c r="X32" s="161" t="s">
        <v>156</v>
      </c>
      <c r="Y32" s="161" t="s">
        <v>166</v>
      </c>
      <c r="Z32" s="150"/>
      <c r="AA32" s="150"/>
      <c r="AB32" s="150"/>
      <c r="AC32" s="150"/>
      <c r="AD32" s="150"/>
      <c r="AE32" s="150"/>
      <c r="AF32" s="150"/>
      <c r="AG32" s="150" t="s">
        <v>970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7" t="s">
        <v>148</v>
      </c>
      <c r="B33" s="168" t="s">
        <v>73</v>
      </c>
      <c r="C33" s="190" t="s">
        <v>74</v>
      </c>
      <c r="D33" s="169"/>
      <c r="E33" s="170"/>
      <c r="F33" s="171"/>
      <c r="G33" s="171">
        <f>SUMIF(AG34:AG41,"&lt;&gt;NOR",G34:G41)</f>
        <v>0</v>
      </c>
      <c r="H33" s="171"/>
      <c r="I33" s="171">
        <f>SUM(I34:I41)</f>
        <v>0</v>
      </c>
      <c r="J33" s="171"/>
      <c r="K33" s="171">
        <f>SUM(K34:K41)</f>
        <v>0</v>
      </c>
      <c r="L33" s="171"/>
      <c r="M33" s="171">
        <f>SUM(M34:M41)</f>
        <v>0</v>
      </c>
      <c r="N33" s="170"/>
      <c r="O33" s="170">
        <f>SUM(O34:O41)</f>
        <v>0</v>
      </c>
      <c r="P33" s="170"/>
      <c r="Q33" s="170">
        <f>SUM(Q34:Q41)</f>
        <v>0</v>
      </c>
      <c r="R33" s="171"/>
      <c r="S33" s="171"/>
      <c r="T33" s="172"/>
      <c r="U33" s="166"/>
      <c r="V33" s="166">
        <f>SUM(V34:V41)</f>
        <v>0</v>
      </c>
      <c r="W33" s="166"/>
      <c r="X33" s="166"/>
      <c r="Y33" s="166"/>
      <c r="AG33" t="s">
        <v>149</v>
      </c>
    </row>
    <row r="34" spans="1:60" outlineLevel="1" x14ac:dyDescent="0.2">
      <c r="A34" s="181">
        <v>23</v>
      </c>
      <c r="B34" s="182" t="s">
        <v>1016</v>
      </c>
      <c r="C34" s="191" t="s">
        <v>1017</v>
      </c>
      <c r="D34" s="183" t="s">
        <v>292</v>
      </c>
      <c r="E34" s="184">
        <v>2</v>
      </c>
      <c r="F34" s="185"/>
      <c r="G34" s="186">
        <f t="shared" ref="G34:G41" si="14">ROUND(E34*F34,2)</f>
        <v>0</v>
      </c>
      <c r="H34" s="185"/>
      <c r="I34" s="186">
        <f t="shared" ref="I34:I41" si="15">ROUND(E34*H34,2)</f>
        <v>0</v>
      </c>
      <c r="J34" s="185"/>
      <c r="K34" s="186">
        <f t="shared" ref="K34:K41" si="16">ROUND(E34*J34,2)</f>
        <v>0</v>
      </c>
      <c r="L34" s="186">
        <v>21</v>
      </c>
      <c r="M34" s="186">
        <f t="shared" ref="M34:M41" si="17">G34*(1+L34/100)</f>
        <v>0</v>
      </c>
      <c r="N34" s="184">
        <v>0</v>
      </c>
      <c r="O34" s="184">
        <f t="shared" ref="O34:O41" si="18">ROUND(E34*N34,2)</f>
        <v>0</v>
      </c>
      <c r="P34" s="184">
        <v>0</v>
      </c>
      <c r="Q34" s="184">
        <f t="shared" ref="Q34:Q41" si="19">ROUND(E34*P34,2)</f>
        <v>0</v>
      </c>
      <c r="R34" s="186"/>
      <c r="S34" s="186" t="s">
        <v>164</v>
      </c>
      <c r="T34" s="187" t="s">
        <v>165</v>
      </c>
      <c r="U34" s="161">
        <v>0</v>
      </c>
      <c r="V34" s="161">
        <f t="shared" ref="V34:V41" si="20">ROUND(E34*U34,2)</f>
        <v>0</v>
      </c>
      <c r="W34" s="161"/>
      <c r="X34" s="161" t="s">
        <v>156</v>
      </c>
      <c r="Y34" s="161" t="s">
        <v>166</v>
      </c>
      <c r="Z34" s="150"/>
      <c r="AA34" s="150"/>
      <c r="AB34" s="150"/>
      <c r="AC34" s="150"/>
      <c r="AD34" s="150"/>
      <c r="AE34" s="150"/>
      <c r="AF34" s="150"/>
      <c r="AG34" s="150" t="s">
        <v>970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81">
        <v>24</v>
      </c>
      <c r="B35" s="182" t="s">
        <v>1018</v>
      </c>
      <c r="C35" s="191" t="s">
        <v>1019</v>
      </c>
      <c r="D35" s="183" t="s">
        <v>292</v>
      </c>
      <c r="E35" s="184">
        <v>28</v>
      </c>
      <c r="F35" s="185"/>
      <c r="G35" s="186">
        <f t="shared" si="14"/>
        <v>0</v>
      </c>
      <c r="H35" s="185"/>
      <c r="I35" s="186">
        <f t="shared" si="15"/>
        <v>0</v>
      </c>
      <c r="J35" s="185"/>
      <c r="K35" s="186">
        <f t="shared" si="16"/>
        <v>0</v>
      </c>
      <c r="L35" s="186">
        <v>21</v>
      </c>
      <c r="M35" s="186">
        <f t="shared" si="17"/>
        <v>0</v>
      </c>
      <c r="N35" s="184">
        <v>0</v>
      </c>
      <c r="O35" s="184">
        <f t="shared" si="18"/>
        <v>0</v>
      </c>
      <c r="P35" s="184">
        <v>0</v>
      </c>
      <c r="Q35" s="184">
        <f t="shared" si="19"/>
        <v>0</v>
      </c>
      <c r="R35" s="186"/>
      <c r="S35" s="186" t="s">
        <v>164</v>
      </c>
      <c r="T35" s="187" t="s">
        <v>165</v>
      </c>
      <c r="U35" s="161">
        <v>0</v>
      </c>
      <c r="V35" s="161">
        <f t="shared" si="20"/>
        <v>0</v>
      </c>
      <c r="W35" s="161"/>
      <c r="X35" s="161" t="s">
        <v>156</v>
      </c>
      <c r="Y35" s="161" t="s">
        <v>166</v>
      </c>
      <c r="Z35" s="150"/>
      <c r="AA35" s="150"/>
      <c r="AB35" s="150"/>
      <c r="AC35" s="150"/>
      <c r="AD35" s="150"/>
      <c r="AE35" s="150"/>
      <c r="AF35" s="150"/>
      <c r="AG35" s="150" t="s">
        <v>970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81">
        <v>25</v>
      </c>
      <c r="B36" s="182" t="s">
        <v>1020</v>
      </c>
      <c r="C36" s="191" t="s">
        <v>1021</v>
      </c>
      <c r="D36" s="183" t="s">
        <v>292</v>
      </c>
      <c r="E36" s="184">
        <v>1</v>
      </c>
      <c r="F36" s="185"/>
      <c r="G36" s="186">
        <f t="shared" si="14"/>
        <v>0</v>
      </c>
      <c r="H36" s="185"/>
      <c r="I36" s="186">
        <f t="shared" si="15"/>
        <v>0</v>
      </c>
      <c r="J36" s="185"/>
      <c r="K36" s="186">
        <f t="shared" si="16"/>
        <v>0</v>
      </c>
      <c r="L36" s="186">
        <v>21</v>
      </c>
      <c r="M36" s="186">
        <f t="shared" si="17"/>
        <v>0</v>
      </c>
      <c r="N36" s="184">
        <v>0</v>
      </c>
      <c r="O36" s="184">
        <f t="shared" si="18"/>
        <v>0</v>
      </c>
      <c r="P36" s="184">
        <v>0</v>
      </c>
      <c r="Q36" s="184">
        <f t="shared" si="19"/>
        <v>0</v>
      </c>
      <c r="R36" s="186"/>
      <c r="S36" s="186" t="s">
        <v>164</v>
      </c>
      <c r="T36" s="187" t="s">
        <v>165</v>
      </c>
      <c r="U36" s="161">
        <v>0</v>
      </c>
      <c r="V36" s="161">
        <f t="shared" si="20"/>
        <v>0</v>
      </c>
      <c r="W36" s="161"/>
      <c r="X36" s="161" t="s">
        <v>156</v>
      </c>
      <c r="Y36" s="161" t="s">
        <v>166</v>
      </c>
      <c r="Z36" s="150"/>
      <c r="AA36" s="150"/>
      <c r="AB36" s="150"/>
      <c r="AC36" s="150"/>
      <c r="AD36" s="150"/>
      <c r="AE36" s="150"/>
      <c r="AF36" s="150"/>
      <c r="AG36" s="150" t="s">
        <v>970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81">
        <v>26</v>
      </c>
      <c r="B37" s="182" t="s">
        <v>1022</v>
      </c>
      <c r="C37" s="191" t="s">
        <v>1023</v>
      </c>
      <c r="D37" s="183" t="s">
        <v>292</v>
      </c>
      <c r="E37" s="184">
        <v>5</v>
      </c>
      <c r="F37" s="185"/>
      <c r="G37" s="186">
        <f t="shared" si="14"/>
        <v>0</v>
      </c>
      <c r="H37" s="185"/>
      <c r="I37" s="186">
        <f t="shared" si="15"/>
        <v>0</v>
      </c>
      <c r="J37" s="185"/>
      <c r="K37" s="186">
        <f t="shared" si="16"/>
        <v>0</v>
      </c>
      <c r="L37" s="186">
        <v>21</v>
      </c>
      <c r="M37" s="186">
        <f t="shared" si="17"/>
        <v>0</v>
      </c>
      <c r="N37" s="184">
        <v>0</v>
      </c>
      <c r="O37" s="184">
        <f t="shared" si="18"/>
        <v>0</v>
      </c>
      <c r="P37" s="184">
        <v>0</v>
      </c>
      <c r="Q37" s="184">
        <f t="shared" si="19"/>
        <v>0</v>
      </c>
      <c r="R37" s="186"/>
      <c r="S37" s="186" t="s">
        <v>164</v>
      </c>
      <c r="T37" s="187" t="s">
        <v>165</v>
      </c>
      <c r="U37" s="161">
        <v>0</v>
      </c>
      <c r="V37" s="161">
        <f t="shared" si="20"/>
        <v>0</v>
      </c>
      <c r="W37" s="161"/>
      <c r="X37" s="161" t="s">
        <v>156</v>
      </c>
      <c r="Y37" s="161" t="s">
        <v>166</v>
      </c>
      <c r="Z37" s="150"/>
      <c r="AA37" s="150"/>
      <c r="AB37" s="150"/>
      <c r="AC37" s="150"/>
      <c r="AD37" s="150"/>
      <c r="AE37" s="150"/>
      <c r="AF37" s="150"/>
      <c r="AG37" s="150" t="s">
        <v>970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81">
        <v>27</v>
      </c>
      <c r="B38" s="182" t="s">
        <v>1024</v>
      </c>
      <c r="C38" s="191" t="s">
        <v>1025</v>
      </c>
      <c r="D38" s="183" t="s">
        <v>292</v>
      </c>
      <c r="E38" s="184">
        <v>1</v>
      </c>
      <c r="F38" s="185"/>
      <c r="G38" s="186">
        <f t="shared" si="14"/>
        <v>0</v>
      </c>
      <c r="H38" s="185"/>
      <c r="I38" s="186">
        <f t="shared" si="15"/>
        <v>0</v>
      </c>
      <c r="J38" s="185"/>
      <c r="K38" s="186">
        <f t="shared" si="16"/>
        <v>0</v>
      </c>
      <c r="L38" s="186">
        <v>21</v>
      </c>
      <c r="M38" s="186">
        <f t="shared" si="17"/>
        <v>0</v>
      </c>
      <c r="N38" s="184">
        <v>0</v>
      </c>
      <c r="O38" s="184">
        <f t="shared" si="18"/>
        <v>0</v>
      </c>
      <c r="P38" s="184">
        <v>0</v>
      </c>
      <c r="Q38" s="184">
        <f t="shared" si="19"/>
        <v>0</v>
      </c>
      <c r="R38" s="186"/>
      <c r="S38" s="186" t="s">
        <v>164</v>
      </c>
      <c r="T38" s="187" t="s">
        <v>165</v>
      </c>
      <c r="U38" s="161">
        <v>0</v>
      </c>
      <c r="V38" s="161">
        <f t="shared" si="20"/>
        <v>0</v>
      </c>
      <c r="W38" s="161"/>
      <c r="X38" s="161" t="s">
        <v>156</v>
      </c>
      <c r="Y38" s="161" t="s">
        <v>166</v>
      </c>
      <c r="Z38" s="150"/>
      <c r="AA38" s="150"/>
      <c r="AB38" s="150"/>
      <c r="AC38" s="150"/>
      <c r="AD38" s="150"/>
      <c r="AE38" s="150"/>
      <c r="AF38" s="150"/>
      <c r="AG38" s="150" t="s">
        <v>970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1">
        <v>28</v>
      </c>
      <c r="B39" s="182" t="s">
        <v>1026</v>
      </c>
      <c r="C39" s="191" t="s">
        <v>1027</v>
      </c>
      <c r="D39" s="183" t="s">
        <v>292</v>
      </c>
      <c r="E39" s="184">
        <v>1</v>
      </c>
      <c r="F39" s="185"/>
      <c r="G39" s="186">
        <f t="shared" si="14"/>
        <v>0</v>
      </c>
      <c r="H39" s="185"/>
      <c r="I39" s="186">
        <f t="shared" si="15"/>
        <v>0</v>
      </c>
      <c r="J39" s="185"/>
      <c r="K39" s="186">
        <f t="shared" si="16"/>
        <v>0</v>
      </c>
      <c r="L39" s="186">
        <v>21</v>
      </c>
      <c r="M39" s="186">
        <f t="shared" si="17"/>
        <v>0</v>
      </c>
      <c r="N39" s="184">
        <v>0</v>
      </c>
      <c r="O39" s="184">
        <f t="shared" si="18"/>
        <v>0</v>
      </c>
      <c r="P39" s="184">
        <v>0</v>
      </c>
      <c r="Q39" s="184">
        <f t="shared" si="19"/>
        <v>0</v>
      </c>
      <c r="R39" s="186"/>
      <c r="S39" s="186" t="s">
        <v>164</v>
      </c>
      <c r="T39" s="187" t="s">
        <v>165</v>
      </c>
      <c r="U39" s="161">
        <v>0</v>
      </c>
      <c r="V39" s="161">
        <f t="shared" si="20"/>
        <v>0</v>
      </c>
      <c r="W39" s="161"/>
      <c r="X39" s="161" t="s">
        <v>156</v>
      </c>
      <c r="Y39" s="161" t="s">
        <v>166</v>
      </c>
      <c r="Z39" s="150"/>
      <c r="AA39" s="150"/>
      <c r="AB39" s="150"/>
      <c r="AC39" s="150"/>
      <c r="AD39" s="150"/>
      <c r="AE39" s="150"/>
      <c r="AF39" s="150"/>
      <c r="AG39" s="150" t="s">
        <v>970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81">
        <v>29</v>
      </c>
      <c r="B40" s="182" t="s">
        <v>1028</v>
      </c>
      <c r="C40" s="191" t="s">
        <v>1029</v>
      </c>
      <c r="D40" s="183" t="s">
        <v>292</v>
      </c>
      <c r="E40" s="184">
        <v>1</v>
      </c>
      <c r="F40" s="185"/>
      <c r="G40" s="186">
        <f t="shared" si="14"/>
        <v>0</v>
      </c>
      <c r="H40" s="185"/>
      <c r="I40" s="186">
        <f t="shared" si="15"/>
        <v>0</v>
      </c>
      <c r="J40" s="185"/>
      <c r="K40" s="186">
        <f t="shared" si="16"/>
        <v>0</v>
      </c>
      <c r="L40" s="186">
        <v>21</v>
      </c>
      <c r="M40" s="186">
        <f t="shared" si="17"/>
        <v>0</v>
      </c>
      <c r="N40" s="184">
        <v>0</v>
      </c>
      <c r="O40" s="184">
        <f t="shared" si="18"/>
        <v>0</v>
      </c>
      <c r="P40" s="184">
        <v>0</v>
      </c>
      <c r="Q40" s="184">
        <f t="shared" si="19"/>
        <v>0</v>
      </c>
      <c r="R40" s="186"/>
      <c r="S40" s="186" t="s">
        <v>164</v>
      </c>
      <c r="T40" s="187" t="s">
        <v>165</v>
      </c>
      <c r="U40" s="161">
        <v>0</v>
      </c>
      <c r="V40" s="161">
        <f t="shared" si="20"/>
        <v>0</v>
      </c>
      <c r="W40" s="161"/>
      <c r="X40" s="161" t="s">
        <v>156</v>
      </c>
      <c r="Y40" s="161" t="s">
        <v>166</v>
      </c>
      <c r="Z40" s="150"/>
      <c r="AA40" s="150"/>
      <c r="AB40" s="150"/>
      <c r="AC40" s="150"/>
      <c r="AD40" s="150"/>
      <c r="AE40" s="150"/>
      <c r="AF40" s="150"/>
      <c r="AG40" s="150" t="s">
        <v>970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81">
        <v>30</v>
      </c>
      <c r="B41" s="182" t="s">
        <v>1030</v>
      </c>
      <c r="C41" s="191" t="s">
        <v>1031</v>
      </c>
      <c r="D41" s="183" t="s">
        <v>292</v>
      </c>
      <c r="E41" s="184">
        <v>7</v>
      </c>
      <c r="F41" s="185"/>
      <c r="G41" s="186">
        <f t="shared" si="14"/>
        <v>0</v>
      </c>
      <c r="H41" s="185"/>
      <c r="I41" s="186">
        <f t="shared" si="15"/>
        <v>0</v>
      </c>
      <c r="J41" s="185"/>
      <c r="K41" s="186">
        <f t="shared" si="16"/>
        <v>0</v>
      </c>
      <c r="L41" s="186">
        <v>21</v>
      </c>
      <c r="M41" s="186">
        <f t="shared" si="17"/>
        <v>0</v>
      </c>
      <c r="N41" s="184">
        <v>0</v>
      </c>
      <c r="O41" s="184">
        <f t="shared" si="18"/>
        <v>0</v>
      </c>
      <c r="P41" s="184">
        <v>0</v>
      </c>
      <c r="Q41" s="184">
        <f t="shared" si="19"/>
        <v>0</v>
      </c>
      <c r="R41" s="186"/>
      <c r="S41" s="186" t="s">
        <v>164</v>
      </c>
      <c r="T41" s="187" t="s">
        <v>165</v>
      </c>
      <c r="U41" s="161">
        <v>0</v>
      </c>
      <c r="V41" s="161">
        <f t="shared" si="20"/>
        <v>0</v>
      </c>
      <c r="W41" s="161"/>
      <c r="X41" s="161" t="s">
        <v>156</v>
      </c>
      <c r="Y41" s="161" t="s">
        <v>166</v>
      </c>
      <c r="Z41" s="150"/>
      <c r="AA41" s="150"/>
      <c r="AB41" s="150"/>
      <c r="AC41" s="150"/>
      <c r="AD41" s="150"/>
      <c r="AE41" s="150"/>
      <c r="AF41" s="150"/>
      <c r="AG41" s="150" t="s">
        <v>970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148</v>
      </c>
      <c r="B42" s="168" t="s">
        <v>75</v>
      </c>
      <c r="C42" s="190" t="s">
        <v>76</v>
      </c>
      <c r="D42" s="169"/>
      <c r="E42" s="170"/>
      <c r="F42" s="171"/>
      <c r="G42" s="171">
        <f>SUMIF(AG43:AG43,"&lt;&gt;NOR",G43:G43)</f>
        <v>0</v>
      </c>
      <c r="H42" s="171"/>
      <c r="I42" s="171">
        <f>SUM(I43:I43)</f>
        <v>0</v>
      </c>
      <c r="J42" s="171"/>
      <c r="K42" s="171">
        <f>SUM(K43:K43)</f>
        <v>0</v>
      </c>
      <c r="L42" s="171"/>
      <c r="M42" s="171">
        <f>SUM(M43:M43)</f>
        <v>0</v>
      </c>
      <c r="N42" s="170"/>
      <c r="O42" s="170">
        <f>SUM(O43:O43)</f>
        <v>0</v>
      </c>
      <c r="P42" s="170"/>
      <c r="Q42" s="170">
        <f>SUM(Q43:Q43)</f>
        <v>0</v>
      </c>
      <c r="R42" s="171"/>
      <c r="S42" s="171"/>
      <c r="T42" s="172"/>
      <c r="U42" s="166"/>
      <c r="V42" s="166">
        <f>SUM(V43:V43)</f>
        <v>0</v>
      </c>
      <c r="W42" s="166"/>
      <c r="X42" s="166"/>
      <c r="Y42" s="166"/>
      <c r="AG42" t="s">
        <v>149</v>
      </c>
    </row>
    <row r="43" spans="1:60" ht="22.5" outlineLevel="1" x14ac:dyDescent="0.2">
      <c r="A43" s="181">
        <v>31</v>
      </c>
      <c r="B43" s="182" t="s">
        <v>1032</v>
      </c>
      <c r="C43" s="191" t="s">
        <v>1033</v>
      </c>
      <c r="D43" s="183" t="s">
        <v>292</v>
      </c>
      <c r="E43" s="184">
        <v>1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164</v>
      </c>
      <c r="T43" s="187" t="s">
        <v>165</v>
      </c>
      <c r="U43" s="161">
        <v>0</v>
      </c>
      <c r="V43" s="161">
        <f>ROUND(E43*U43,2)</f>
        <v>0</v>
      </c>
      <c r="W43" s="161"/>
      <c r="X43" s="161" t="s">
        <v>156</v>
      </c>
      <c r="Y43" s="161" t="s">
        <v>166</v>
      </c>
      <c r="Z43" s="150"/>
      <c r="AA43" s="150"/>
      <c r="AB43" s="150"/>
      <c r="AC43" s="150"/>
      <c r="AD43" s="150"/>
      <c r="AE43" s="150"/>
      <c r="AF43" s="150"/>
      <c r="AG43" s="150" t="s">
        <v>970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67" t="s">
        <v>148</v>
      </c>
      <c r="B44" s="168" t="s">
        <v>77</v>
      </c>
      <c r="C44" s="190" t="s">
        <v>78</v>
      </c>
      <c r="D44" s="169"/>
      <c r="E44" s="170"/>
      <c r="F44" s="171"/>
      <c r="G44" s="171">
        <f>SUMIF(AG45:AG69,"&lt;&gt;NOR",G45:G69)</f>
        <v>0</v>
      </c>
      <c r="H44" s="171"/>
      <c r="I44" s="171">
        <f>SUM(I45:I69)</f>
        <v>0</v>
      </c>
      <c r="J44" s="171"/>
      <c r="K44" s="171">
        <f>SUM(K45:K69)</f>
        <v>0</v>
      </c>
      <c r="L44" s="171"/>
      <c r="M44" s="171">
        <f>SUM(M45:M69)</f>
        <v>0</v>
      </c>
      <c r="N44" s="170"/>
      <c r="O44" s="170">
        <f>SUM(O45:O69)</f>
        <v>0</v>
      </c>
      <c r="P44" s="170"/>
      <c r="Q44" s="170">
        <f>SUM(Q45:Q69)</f>
        <v>0</v>
      </c>
      <c r="R44" s="171"/>
      <c r="S44" s="171"/>
      <c r="T44" s="172"/>
      <c r="U44" s="166"/>
      <c r="V44" s="166">
        <f>SUM(V45:V69)</f>
        <v>0</v>
      </c>
      <c r="W44" s="166"/>
      <c r="X44" s="166"/>
      <c r="Y44" s="166"/>
      <c r="AG44" t="s">
        <v>149</v>
      </c>
    </row>
    <row r="45" spans="1:60" outlineLevel="1" x14ac:dyDescent="0.2">
      <c r="A45" s="181">
        <v>32</v>
      </c>
      <c r="B45" s="182" t="s">
        <v>1034</v>
      </c>
      <c r="C45" s="191" t="s">
        <v>1035</v>
      </c>
      <c r="D45" s="183" t="s">
        <v>186</v>
      </c>
      <c r="E45" s="184">
        <v>80</v>
      </c>
      <c r="F45" s="185"/>
      <c r="G45" s="186">
        <f t="shared" ref="G45:G69" si="21">ROUND(E45*F45,2)</f>
        <v>0</v>
      </c>
      <c r="H45" s="185"/>
      <c r="I45" s="186">
        <f t="shared" ref="I45:I69" si="22">ROUND(E45*H45,2)</f>
        <v>0</v>
      </c>
      <c r="J45" s="185"/>
      <c r="K45" s="186">
        <f t="shared" ref="K45:K69" si="23">ROUND(E45*J45,2)</f>
        <v>0</v>
      </c>
      <c r="L45" s="186">
        <v>21</v>
      </c>
      <c r="M45" s="186">
        <f t="shared" ref="M45:M69" si="24">G45*(1+L45/100)</f>
        <v>0</v>
      </c>
      <c r="N45" s="184">
        <v>0</v>
      </c>
      <c r="O45" s="184">
        <f t="shared" ref="O45:O69" si="25">ROUND(E45*N45,2)</f>
        <v>0</v>
      </c>
      <c r="P45" s="184">
        <v>0</v>
      </c>
      <c r="Q45" s="184">
        <f t="shared" ref="Q45:Q69" si="26">ROUND(E45*P45,2)</f>
        <v>0</v>
      </c>
      <c r="R45" s="186"/>
      <c r="S45" s="186" t="s">
        <v>164</v>
      </c>
      <c r="T45" s="187" t="s">
        <v>165</v>
      </c>
      <c r="U45" s="161">
        <v>0</v>
      </c>
      <c r="V45" s="161">
        <f t="shared" ref="V45:V69" si="27">ROUND(E45*U45,2)</f>
        <v>0</v>
      </c>
      <c r="W45" s="161"/>
      <c r="X45" s="161" t="s">
        <v>156</v>
      </c>
      <c r="Y45" s="161" t="s">
        <v>166</v>
      </c>
      <c r="Z45" s="150"/>
      <c r="AA45" s="150"/>
      <c r="AB45" s="150"/>
      <c r="AC45" s="150"/>
      <c r="AD45" s="150"/>
      <c r="AE45" s="150"/>
      <c r="AF45" s="150"/>
      <c r="AG45" s="150" t="s">
        <v>970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81">
        <v>33</v>
      </c>
      <c r="B46" s="182" t="s">
        <v>1036</v>
      </c>
      <c r="C46" s="191" t="s">
        <v>1037</v>
      </c>
      <c r="D46" s="183" t="s">
        <v>186</v>
      </c>
      <c r="E46" s="184">
        <v>10</v>
      </c>
      <c r="F46" s="185"/>
      <c r="G46" s="186">
        <f t="shared" si="21"/>
        <v>0</v>
      </c>
      <c r="H46" s="185"/>
      <c r="I46" s="186">
        <f t="shared" si="22"/>
        <v>0</v>
      </c>
      <c r="J46" s="185"/>
      <c r="K46" s="186">
        <f t="shared" si="23"/>
        <v>0</v>
      </c>
      <c r="L46" s="186">
        <v>21</v>
      </c>
      <c r="M46" s="186">
        <f t="shared" si="24"/>
        <v>0</v>
      </c>
      <c r="N46" s="184">
        <v>0</v>
      </c>
      <c r="O46" s="184">
        <f t="shared" si="25"/>
        <v>0</v>
      </c>
      <c r="P46" s="184">
        <v>0</v>
      </c>
      <c r="Q46" s="184">
        <f t="shared" si="26"/>
        <v>0</v>
      </c>
      <c r="R46" s="186"/>
      <c r="S46" s="186" t="s">
        <v>164</v>
      </c>
      <c r="T46" s="187" t="s">
        <v>165</v>
      </c>
      <c r="U46" s="161">
        <v>0</v>
      </c>
      <c r="V46" s="161">
        <f t="shared" si="27"/>
        <v>0</v>
      </c>
      <c r="W46" s="161"/>
      <c r="X46" s="161" t="s">
        <v>156</v>
      </c>
      <c r="Y46" s="161" t="s">
        <v>166</v>
      </c>
      <c r="Z46" s="150"/>
      <c r="AA46" s="150"/>
      <c r="AB46" s="150"/>
      <c r="AC46" s="150"/>
      <c r="AD46" s="150"/>
      <c r="AE46" s="150"/>
      <c r="AF46" s="150"/>
      <c r="AG46" s="150" t="s">
        <v>970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81">
        <v>34</v>
      </c>
      <c r="B47" s="182" t="s">
        <v>1038</v>
      </c>
      <c r="C47" s="191" t="s">
        <v>1039</v>
      </c>
      <c r="D47" s="183" t="s">
        <v>186</v>
      </c>
      <c r="E47" s="184">
        <v>20</v>
      </c>
      <c r="F47" s="185"/>
      <c r="G47" s="186">
        <f t="shared" si="21"/>
        <v>0</v>
      </c>
      <c r="H47" s="185"/>
      <c r="I47" s="186">
        <f t="shared" si="22"/>
        <v>0</v>
      </c>
      <c r="J47" s="185"/>
      <c r="K47" s="186">
        <f t="shared" si="23"/>
        <v>0</v>
      </c>
      <c r="L47" s="186">
        <v>21</v>
      </c>
      <c r="M47" s="186">
        <f t="shared" si="24"/>
        <v>0</v>
      </c>
      <c r="N47" s="184">
        <v>0</v>
      </c>
      <c r="O47" s="184">
        <f t="shared" si="25"/>
        <v>0</v>
      </c>
      <c r="P47" s="184">
        <v>0</v>
      </c>
      <c r="Q47" s="184">
        <f t="shared" si="26"/>
        <v>0</v>
      </c>
      <c r="R47" s="186"/>
      <c r="S47" s="186" t="s">
        <v>164</v>
      </c>
      <c r="T47" s="187" t="s">
        <v>165</v>
      </c>
      <c r="U47" s="161">
        <v>0</v>
      </c>
      <c r="V47" s="161">
        <f t="shared" si="27"/>
        <v>0</v>
      </c>
      <c r="W47" s="161"/>
      <c r="X47" s="161" t="s">
        <v>156</v>
      </c>
      <c r="Y47" s="161" t="s">
        <v>166</v>
      </c>
      <c r="Z47" s="150"/>
      <c r="AA47" s="150"/>
      <c r="AB47" s="150"/>
      <c r="AC47" s="150"/>
      <c r="AD47" s="150"/>
      <c r="AE47" s="150"/>
      <c r="AF47" s="150"/>
      <c r="AG47" s="150" t="s">
        <v>970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81">
        <v>35</v>
      </c>
      <c r="B48" s="182" t="s">
        <v>1040</v>
      </c>
      <c r="C48" s="191" t="s">
        <v>1041</v>
      </c>
      <c r="D48" s="183" t="s">
        <v>186</v>
      </c>
      <c r="E48" s="184">
        <v>80</v>
      </c>
      <c r="F48" s="185"/>
      <c r="G48" s="186">
        <f t="shared" si="21"/>
        <v>0</v>
      </c>
      <c r="H48" s="185"/>
      <c r="I48" s="186">
        <f t="shared" si="22"/>
        <v>0</v>
      </c>
      <c r="J48" s="185"/>
      <c r="K48" s="186">
        <f t="shared" si="23"/>
        <v>0</v>
      </c>
      <c r="L48" s="186">
        <v>21</v>
      </c>
      <c r="M48" s="186">
        <f t="shared" si="24"/>
        <v>0</v>
      </c>
      <c r="N48" s="184">
        <v>0</v>
      </c>
      <c r="O48" s="184">
        <f t="shared" si="25"/>
        <v>0</v>
      </c>
      <c r="P48" s="184">
        <v>0</v>
      </c>
      <c r="Q48" s="184">
        <f t="shared" si="26"/>
        <v>0</v>
      </c>
      <c r="R48" s="186"/>
      <c r="S48" s="186" t="s">
        <v>164</v>
      </c>
      <c r="T48" s="187" t="s">
        <v>165</v>
      </c>
      <c r="U48" s="161">
        <v>0</v>
      </c>
      <c r="V48" s="161">
        <f t="shared" si="27"/>
        <v>0</v>
      </c>
      <c r="W48" s="161"/>
      <c r="X48" s="161" t="s">
        <v>156</v>
      </c>
      <c r="Y48" s="161" t="s">
        <v>166</v>
      </c>
      <c r="Z48" s="150"/>
      <c r="AA48" s="150"/>
      <c r="AB48" s="150"/>
      <c r="AC48" s="150"/>
      <c r="AD48" s="150"/>
      <c r="AE48" s="150"/>
      <c r="AF48" s="150"/>
      <c r="AG48" s="150" t="s">
        <v>970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81">
        <v>36</v>
      </c>
      <c r="B49" s="182" t="s">
        <v>1042</v>
      </c>
      <c r="C49" s="191" t="s">
        <v>1043</v>
      </c>
      <c r="D49" s="183" t="s">
        <v>186</v>
      </c>
      <c r="E49" s="184">
        <v>30</v>
      </c>
      <c r="F49" s="185"/>
      <c r="G49" s="186">
        <f t="shared" si="21"/>
        <v>0</v>
      </c>
      <c r="H49" s="185"/>
      <c r="I49" s="186">
        <f t="shared" si="22"/>
        <v>0</v>
      </c>
      <c r="J49" s="185"/>
      <c r="K49" s="186">
        <f t="shared" si="23"/>
        <v>0</v>
      </c>
      <c r="L49" s="186">
        <v>21</v>
      </c>
      <c r="M49" s="186">
        <f t="shared" si="24"/>
        <v>0</v>
      </c>
      <c r="N49" s="184">
        <v>0</v>
      </c>
      <c r="O49" s="184">
        <f t="shared" si="25"/>
        <v>0</v>
      </c>
      <c r="P49" s="184">
        <v>0</v>
      </c>
      <c r="Q49" s="184">
        <f t="shared" si="26"/>
        <v>0</v>
      </c>
      <c r="R49" s="186"/>
      <c r="S49" s="186" t="s">
        <v>164</v>
      </c>
      <c r="T49" s="187" t="s">
        <v>165</v>
      </c>
      <c r="U49" s="161">
        <v>0</v>
      </c>
      <c r="V49" s="161">
        <f t="shared" si="27"/>
        <v>0</v>
      </c>
      <c r="W49" s="161"/>
      <c r="X49" s="161" t="s">
        <v>156</v>
      </c>
      <c r="Y49" s="161" t="s">
        <v>166</v>
      </c>
      <c r="Z49" s="150"/>
      <c r="AA49" s="150"/>
      <c r="AB49" s="150"/>
      <c r="AC49" s="150"/>
      <c r="AD49" s="150"/>
      <c r="AE49" s="150"/>
      <c r="AF49" s="150"/>
      <c r="AG49" s="150" t="s">
        <v>970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81">
        <v>37</v>
      </c>
      <c r="B50" s="182" t="s">
        <v>1044</v>
      </c>
      <c r="C50" s="191" t="s">
        <v>1045</v>
      </c>
      <c r="D50" s="183" t="s">
        <v>186</v>
      </c>
      <c r="E50" s="184">
        <v>2</v>
      </c>
      <c r="F50" s="185"/>
      <c r="G50" s="186">
        <f t="shared" si="21"/>
        <v>0</v>
      </c>
      <c r="H50" s="185"/>
      <c r="I50" s="186">
        <f t="shared" si="22"/>
        <v>0</v>
      </c>
      <c r="J50" s="185"/>
      <c r="K50" s="186">
        <f t="shared" si="23"/>
        <v>0</v>
      </c>
      <c r="L50" s="186">
        <v>21</v>
      </c>
      <c r="M50" s="186">
        <f t="shared" si="24"/>
        <v>0</v>
      </c>
      <c r="N50" s="184">
        <v>0</v>
      </c>
      <c r="O50" s="184">
        <f t="shared" si="25"/>
        <v>0</v>
      </c>
      <c r="P50" s="184">
        <v>0</v>
      </c>
      <c r="Q50" s="184">
        <f t="shared" si="26"/>
        <v>0</v>
      </c>
      <c r="R50" s="186"/>
      <c r="S50" s="186" t="s">
        <v>164</v>
      </c>
      <c r="T50" s="187" t="s">
        <v>165</v>
      </c>
      <c r="U50" s="161">
        <v>0</v>
      </c>
      <c r="V50" s="161">
        <f t="shared" si="27"/>
        <v>0</v>
      </c>
      <c r="W50" s="161"/>
      <c r="X50" s="161" t="s">
        <v>156</v>
      </c>
      <c r="Y50" s="161" t="s">
        <v>166</v>
      </c>
      <c r="Z50" s="150"/>
      <c r="AA50" s="150"/>
      <c r="AB50" s="150"/>
      <c r="AC50" s="150"/>
      <c r="AD50" s="150"/>
      <c r="AE50" s="150"/>
      <c r="AF50" s="150"/>
      <c r="AG50" s="150" t="s">
        <v>970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81">
        <v>38</v>
      </c>
      <c r="B51" s="182" t="s">
        <v>1046</v>
      </c>
      <c r="C51" s="191" t="s">
        <v>1047</v>
      </c>
      <c r="D51" s="183" t="s">
        <v>186</v>
      </c>
      <c r="E51" s="184">
        <v>690</v>
      </c>
      <c r="F51" s="185"/>
      <c r="G51" s="186">
        <f t="shared" si="21"/>
        <v>0</v>
      </c>
      <c r="H51" s="185"/>
      <c r="I51" s="186">
        <f t="shared" si="22"/>
        <v>0</v>
      </c>
      <c r="J51" s="185"/>
      <c r="K51" s="186">
        <f t="shared" si="23"/>
        <v>0</v>
      </c>
      <c r="L51" s="186">
        <v>21</v>
      </c>
      <c r="M51" s="186">
        <f t="shared" si="24"/>
        <v>0</v>
      </c>
      <c r="N51" s="184">
        <v>0</v>
      </c>
      <c r="O51" s="184">
        <f t="shared" si="25"/>
        <v>0</v>
      </c>
      <c r="P51" s="184">
        <v>0</v>
      </c>
      <c r="Q51" s="184">
        <f t="shared" si="26"/>
        <v>0</v>
      </c>
      <c r="R51" s="186"/>
      <c r="S51" s="186" t="s">
        <v>164</v>
      </c>
      <c r="T51" s="187" t="s">
        <v>165</v>
      </c>
      <c r="U51" s="161">
        <v>0</v>
      </c>
      <c r="V51" s="161">
        <f t="shared" si="27"/>
        <v>0</v>
      </c>
      <c r="W51" s="161"/>
      <c r="X51" s="161" t="s">
        <v>156</v>
      </c>
      <c r="Y51" s="161" t="s">
        <v>166</v>
      </c>
      <c r="Z51" s="150"/>
      <c r="AA51" s="150"/>
      <c r="AB51" s="150"/>
      <c r="AC51" s="150"/>
      <c r="AD51" s="150"/>
      <c r="AE51" s="150"/>
      <c r="AF51" s="150"/>
      <c r="AG51" s="150" t="s">
        <v>970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81">
        <v>39</v>
      </c>
      <c r="B52" s="182" t="s">
        <v>1048</v>
      </c>
      <c r="C52" s="191" t="s">
        <v>1049</v>
      </c>
      <c r="D52" s="183" t="s">
        <v>186</v>
      </c>
      <c r="E52" s="184">
        <v>40</v>
      </c>
      <c r="F52" s="185"/>
      <c r="G52" s="186">
        <f t="shared" si="21"/>
        <v>0</v>
      </c>
      <c r="H52" s="185"/>
      <c r="I52" s="186">
        <f t="shared" si="22"/>
        <v>0</v>
      </c>
      <c r="J52" s="185"/>
      <c r="K52" s="186">
        <f t="shared" si="23"/>
        <v>0</v>
      </c>
      <c r="L52" s="186">
        <v>21</v>
      </c>
      <c r="M52" s="186">
        <f t="shared" si="24"/>
        <v>0</v>
      </c>
      <c r="N52" s="184">
        <v>0</v>
      </c>
      <c r="O52" s="184">
        <f t="shared" si="25"/>
        <v>0</v>
      </c>
      <c r="P52" s="184">
        <v>0</v>
      </c>
      <c r="Q52" s="184">
        <f t="shared" si="26"/>
        <v>0</v>
      </c>
      <c r="R52" s="186"/>
      <c r="S52" s="186" t="s">
        <v>164</v>
      </c>
      <c r="T52" s="187" t="s">
        <v>165</v>
      </c>
      <c r="U52" s="161">
        <v>0</v>
      </c>
      <c r="V52" s="161">
        <f t="shared" si="27"/>
        <v>0</v>
      </c>
      <c r="W52" s="161"/>
      <c r="X52" s="161" t="s">
        <v>156</v>
      </c>
      <c r="Y52" s="161" t="s">
        <v>166</v>
      </c>
      <c r="Z52" s="150"/>
      <c r="AA52" s="150"/>
      <c r="AB52" s="150"/>
      <c r="AC52" s="150"/>
      <c r="AD52" s="150"/>
      <c r="AE52" s="150"/>
      <c r="AF52" s="150"/>
      <c r="AG52" s="150" t="s">
        <v>970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81">
        <v>40</v>
      </c>
      <c r="B53" s="182" t="s">
        <v>1050</v>
      </c>
      <c r="C53" s="191" t="s">
        <v>1051</v>
      </c>
      <c r="D53" s="183" t="s">
        <v>186</v>
      </c>
      <c r="E53" s="184">
        <v>40</v>
      </c>
      <c r="F53" s="185"/>
      <c r="G53" s="186">
        <f t="shared" si="21"/>
        <v>0</v>
      </c>
      <c r="H53" s="185"/>
      <c r="I53" s="186">
        <f t="shared" si="22"/>
        <v>0</v>
      </c>
      <c r="J53" s="185"/>
      <c r="K53" s="186">
        <f t="shared" si="23"/>
        <v>0</v>
      </c>
      <c r="L53" s="186">
        <v>21</v>
      </c>
      <c r="M53" s="186">
        <f t="shared" si="24"/>
        <v>0</v>
      </c>
      <c r="N53" s="184">
        <v>0</v>
      </c>
      <c r="O53" s="184">
        <f t="shared" si="25"/>
        <v>0</v>
      </c>
      <c r="P53" s="184">
        <v>0</v>
      </c>
      <c r="Q53" s="184">
        <f t="shared" si="26"/>
        <v>0</v>
      </c>
      <c r="R53" s="186"/>
      <c r="S53" s="186" t="s">
        <v>164</v>
      </c>
      <c r="T53" s="187" t="s">
        <v>165</v>
      </c>
      <c r="U53" s="161">
        <v>0</v>
      </c>
      <c r="V53" s="161">
        <f t="shared" si="27"/>
        <v>0</v>
      </c>
      <c r="W53" s="161"/>
      <c r="X53" s="161" t="s">
        <v>156</v>
      </c>
      <c r="Y53" s="161" t="s">
        <v>166</v>
      </c>
      <c r="Z53" s="150"/>
      <c r="AA53" s="150"/>
      <c r="AB53" s="150"/>
      <c r="AC53" s="150"/>
      <c r="AD53" s="150"/>
      <c r="AE53" s="150"/>
      <c r="AF53" s="150"/>
      <c r="AG53" s="150" t="s">
        <v>970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81">
        <v>41</v>
      </c>
      <c r="B54" s="182" t="s">
        <v>1052</v>
      </c>
      <c r="C54" s="191" t="s">
        <v>1053</v>
      </c>
      <c r="D54" s="183" t="s">
        <v>186</v>
      </c>
      <c r="E54" s="184">
        <v>15</v>
      </c>
      <c r="F54" s="185"/>
      <c r="G54" s="186">
        <f t="shared" si="21"/>
        <v>0</v>
      </c>
      <c r="H54" s="185"/>
      <c r="I54" s="186">
        <f t="shared" si="22"/>
        <v>0</v>
      </c>
      <c r="J54" s="185"/>
      <c r="K54" s="186">
        <f t="shared" si="23"/>
        <v>0</v>
      </c>
      <c r="L54" s="186">
        <v>21</v>
      </c>
      <c r="M54" s="186">
        <f t="shared" si="24"/>
        <v>0</v>
      </c>
      <c r="N54" s="184">
        <v>0</v>
      </c>
      <c r="O54" s="184">
        <f t="shared" si="25"/>
        <v>0</v>
      </c>
      <c r="P54" s="184">
        <v>0</v>
      </c>
      <c r="Q54" s="184">
        <f t="shared" si="26"/>
        <v>0</v>
      </c>
      <c r="R54" s="186"/>
      <c r="S54" s="186" t="s">
        <v>164</v>
      </c>
      <c r="T54" s="187" t="s">
        <v>165</v>
      </c>
      <c r="U54" s="161">
        <v>0</v>
      </c>
      <c r="V54" s="161">
        <f t="shared" si="27"/>
        <v>0</v>
      </c>
      <c r="W54" s="161"/>
      <c r="X54" s="161" t="s">
        <v>156</v>
      </c>
      <c r="Y54" s="161" t="s">
        <v>166</v>
      </c>
      <c r="Z54" s="150"/>
      <c r="AA54" s="150"/>
      <c r="AB54" s="150"/>
      <c r="AC54" s="150"/>
      <c r="AD54" s="150"/>
      <c r="AE54" s="150"/>
      <c r="AF54" s="150"/>
      <c r="AG54" s="150" t="s">
        <v>970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81">
        <v>42</v>
      </c>
      <c r="B55" s="182" t="s">
        <v>1054</v>
      </c>
      <c r="C55" s="191" t="s">
        <v>1055</v>
      </c>
      <c r="D55" s="183" t="s">
        <v>186</v>
      </c>
      <c r="E55" s="184">
        <v>1420</v>
      </c>
      <c r="F55" s="185"/>
      <c r="G55" s="186">
        <f t="shared" si="21"/>
        <v>0</v>
      </c>
      <c r="H55" s="185"/>
      <c r="I55" s="186">
        <f t="shared" si="22"/>
        <v>0</v>
      </c>
      <c r="J55" s="185"/>
      <c r="K55" s="186">
        <f t="shared" si="23"/>
        <v>0</v>
      </c>
      <c r="L55" s="186">
        <v>21</v>
      </c>
      <c r="M55" s="186">
        <f t="shared" si="24"/>
        <v>0</v>
      </c>
      <c r="N55" s="184">
        <v>0</v>
      </c>
      <c r="O55" s="184">
        <f t="shared" si="25"/>
        <v>0</v>
      </c>
      <c r="P55" s="184">
        <v>0</v>
      </c>
      <c r="Q55" s="184">
        <f t="shared" si="26"/>
        <v>0</v>
      </c>
      <c r="R55" s="186"/>
      <c r="S55" s="186" t="s">
        <v>164</v>
      </c>
      <c r="T55" s="187" t="s">
        <v>165</v>
      </c>
      <c r="U55" s="161">
        <v>0</v>
      </c>
      <c r="V55" s="161">
        <f t="shared" si="27"/>
        <v>0</v>
      </c>
      <c r="W55" s="161"/>
      <c r="X55" s="161" t="s">
        <v>156</v>
      </c>
      <c r="Y55" s="161" t="s">
        <v>166</v>
      </c>
      <c r="Z55" s="150"/>
      <c r="AA55" s="150"/>
      <c r="AB55" s="150"/>
      <c r="AC55" s="150"/>
      <c r="AD55" s="150"/>
      <c r="AE55" s="150"/>
      <c r="AF55" s="150"/>
      <c r="AG55" s="150" t="s">
        <v>970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81">
        <v>43</v>
      </c>
      <c r="B56" s="182" t="s">
        <v>1056</v>
      </c>
      <c r="C56" s="191" t="s">
        <v>1057</v>
      </c>
      <c r="D56" s="183" t="s">
        <v>186</v>
      </c>
      <c r="E56" s="184">
        <v>850</v>
      </c>
      <c r="F56" s="185"/>
      <c r="G56" s="186">
        <f t="shared" si="21"/>
        <v>0</v>
      </c>
      <c r="H56" s="185"/>
      <c r="I56" s="186">
        <f t="shared" si="22"/>
        <v>0</v>
      </c>
      <c r="J56" s="185"/>
      <c r="K56" s="186">
        <f t="shared" si="23"/>
        <v>0</v>
      </c>
      <c r="L56" s="186">
        <v>21</v>
      </c>
      <c r="M56" s="186">
        <f t="shared" si="24"/>
        <v>0</v>
      </c>
      <c r="N56" s="184">
        <v>0</v>
      </c>
      <c r="O56" s="184">
        <f t="shared" si="25"/>
        <v>0</v>
      </c>
      <c r="P56" s="184">
        <v>0</v>
      </c>
      <c r="Q56" s="184">
        <f t="shared" si="26"/>
        <v>0</v>
      </c>
      <c r="R56" s="186"/>
      <c r="S56" s="186" t="s">
        <v>164</v>
      </c>
      <c r="T56" s="187" t="s">
        <v>165</v>
      </c>
      <c r="U56" s="161">
        <v>0</v>
      </c>
      <c r="V56" s="161">
        <f t="shared" si="27"/>
        <v>0</v>
      </c>
      <c r="W56" s="161"/>
      <c r="X56" s="161" t="s">
        <v>156</v>
      </c>
      <c r="Y56" s="161" t="s">
        <v>166</v>
      </c>
      <c r="Z56" s="150"/>
      <c r="AA56" s="150"/>
      <c r="AB56" s="150"/>
      <c r="AC56" s="150"/>
      <c r="AD56" s="150"/>
      <c r="AE56" s="150"/>
      <c r="AF56" s="150"/>
      <c r="AG56" s="150" t="s">
        <v>970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81">
        <v>44</v>
      </c>
      <c r="B57" s="182" t="s">
        <v>1058</v>
      </c>
      <c r="C57" s="191" t="s">
        <v>1059</v>
      </c>
      <c r="D57" s="183" t="s">
        <v>186</v>
      </c>
      <c r="E57" s="184">
        <v>50</v>
      </c>
      <c r="F57" s="185"/>
      <c r="G57" s="186">
        <f t="shared" si="21"/>
        <v>0</v>
      </c>
      <c r="H57" s="185"/>
      <c r="I57" s="186">
        <f t="shared" si="22"/>
        <v>0</v>
      </c>
      <c r="J57" s="185"/>
      <c r="K57" s="186">
        <f t="shared" si="23"/>
        <v>0</v>
      </c>
      <c r="L57" s="186">
        <v>21</v>
      </c>
      <c r="M57" s="186">
        <f t="shared" si="24"/>
        <v>0</v>
      </c>
      <c r="N57" s="184">
        <v>0</v>
      </c>
      <c r="O57" s="184">
        <f t="shared" si="25"/>
        <v>0</v>
      </c>
      <c r="P57" s="184">
        <v>0</v>
      </c>
      <c r="Q57" s="184">
        <f t="shared" si="26"/>
        <v>0</v>
      </c>
      <c r="R57" s="186"/>
      <c r="S57" s="186" t="s">
        <v>164</v>
      </c>
      <c r="T57" s="187" t="s">
        <v>165</v>
      </c>
      <c r="U57" s="161">
        <v>0</v>
      </c>
      <c r="V57" s="161">
        <f t="shared" si="27"/>
        <v>0</v>
      </c>
      <c r="W57" s="161"/>
      <c r="X57" s="161" t="s">
        <v>156</v>
      </c>
      <c r="Y57" s="161" t="s">
        <v>166</v>
      </c>
      <c r="Z57" s="150"/>
      <c r="AA57" s="150"/>
      <c r="AB57" s="150"/>
      <c r="AC57" s="150"/>
      <c r="AD57" s="150"/>
      <c r="AE57" s="150"/>
      <c r="AF57" s="150"/>
      <c r="AG57" s="150" t="s">
        <v>970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81">
        <v>45</v>
      </c>
      <c r="B58" s="182" t="s">
        <v>1060</v>
      </c>
      <c r="C58" s="191" t="s">
        <v>1061</v>
      </c>
      <c r="D58" s="183" t="s">
        <v>292</v>
      </c>
      <c r="E58" s="184">
        <v>1</v>
      </c>
      <c r="F58" s="185"/>
      <c r="G58" s="186">
        <f t="shared" si="21"/>
        <v>0</v>
      </c>
      <c r="H58" s="185"/>
      <c r="I58" s="186">
        <f t="shared" si="22"/>
        <v>0</v>
      </c>
      <c r="J58" s="185"/>
      <c r="K58" s="186">
        <f t="shared" si="23"/>
        <v>0</v>
      </c>
      <c r="L58" s="186">
        <v>21</v>
      </c>
      <c r="M58" s="186">
        <f t="shared" si="24"/>
        <v>0</v>
      </c>
      <c r="N58" s="184">
        <v>0</v>
      </c>
      <c r="O58" s="184">
        <f t="shared" si="25"/>
        <v>0</v>
      </c>
      <c r="P58" s="184">
        <v>0</v>
      </c>
      <c r="Q58" s="184">
        <f t="shared" si="26"/>
        <v>0</v>
      </c>
      <c r="R58" s="186"/>
      <c r="S58" s="186" t="s">
        <v>164</v>
      </c>
      <c r="T58" s="187" t="s">
        <v>165</v>
      </c>
      <c r="U58" s="161">
        <v>0</v>
      </c>
      <c r="V58" s="161">
        <f t="shared" si="27"/>
        <v>0</v>
      </c>
      <c r="W58" s="161"/>
      <c r="X58" s="161" t="s">
        <v>156</v>
      </c>
      <c r="Y58" s="161" t="s">
        <v>166</v>
      </c>
      <c r="Z58" s="150"/>
      <c r="AA58" s="150"/>
      <c r="AB58" s="150"/>
      <c r="AC58" s="150"/>
      <c r="AD58" s="150"/>
      <c r="AE58" s="150"/>
      <c r="AF58" s="150"/>
      <c r="AG58" s="150" t="s">
        <v>970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81">
        <v>46</v>
      </c>
      <c r="B59" s="182" t="s">
        <v>1062</v>
      </c>
      <c r="C59" s="191" t="s">
        <v>1063</v>
      </c>
      <c r="D59" s="183" t="s">
        <v>292</v>
      </c>
      <c r="E59" s="184">
        <v>1</v>
      </c>
      <c r="F59" s="185"/>
      <c r="G59" s="186">
        <f t="shared" si="21"/>
        <v>0</v>
      </c>
      <c r="H59" s="185"/>
      <c r="I59" s="186">
        <f t="shared" si="22"/>
        <v>0</v>
      </c>
      <c r="J59" s="185"/>
      <c r="K59" s="186">
        <f t="shared" si="23"/>
        <v>0</v>
      </c>
      <c r="L59" s="186">
        <v>21</v>
      </c>
      <c r="M59" s="186">
        <f t="shared" si="24"/>
        <v>0</v>
      </c>
      <c r="N59" s="184">
        <v>0</v>
      </c>
      <c r="O59" s="184">
        <f t="shared" si="25"/>
        <v>0</v>
      </c>
      <c r="P59" s="184">
        <v>0</v>
      </c>
      <c r="Q59" s="184">
        <f t="shared" si="26"/>
        <v>0</v>
      </c>
      <c r="R59" s="186"/>
      <c r="S59" s="186" t="s">
        <v>164</v>
      </c>
      <c r="T59" s="187" t="s">
        <v>165</v>
      </c>
      <c r="U59" s="161">
        <v>0</v>
      </c>
      <c r="V59" s="161">
        <f t="shared" si="27"/>
        <v>0</v>
      </c>
      <c r="W59" s="161"/>
      <c r="X59" s="161" t="s">
        <v>156</v>
      </c>
      <c r="Y59" s="161" t="s">
        <v>166</v>
      </c>
      <c r="Z59" s="150"/>
      <c r="AA59" s="150"/>
      <c r="AB59" s="150"/>
      <c r="AC59" s="150"/>
      <c r="AD59" s="150"/>
      <c r="AE59" s="150"/>
      <c r="AF59" s="150"/>
      <c r="AG59" s="150" t="s">
        <v>970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81">
        <v>47</v>
      </c>
      <c r="B60" s="182" t="s">
        <v>1064</v>
      </c>
      <c r="C60" s="191" t="s">
        <v>1065</v>
      </c>
      <c r="D60" s="183" t="s">
        <v>292</v>
      </c>
      <c r="E60" s="184">
        <v>2</v>
      </c>
      <c r="F60" s="185"/>
      <c r="G60" s="186">
        <f t="shared" si="21"/>
        <v>0</v>
      </c>
      <c r="H60" s="185"/>
      <c r="I60" s="186">
        <f t="shared" si="22"/>
        <v>0</v>
      </c>
      <c r="J60" s="185"/>
      <c r="K60" s="186">
        <f t="shared" si="23"/>
        <v>0</v>
      </c>
      <c r="L60" s="186">
        <v>21</v>
      </c>
      <c r="M60" s="186">
        <f t="shared" si="24"/>
        <v>0</v>
      </c>
      <c r="N60" s="184">
        <v>0</v>
      </c>
      <c r="O60" s="184">
        <f t="shared" si="25"/>
        <v>0</v>
      </c>
      <c r="P60" s="184">
        <v>0</v>
      </c>
      <c r="Q60" s="184">
        <f t="shared" si="26"/>
        <v>0</v>
      </c>
      <c r="R60" s="186"/>
      <c r="S60" s="186" t="s">
        <v>164</v>
      </c>
      <c r="T60" s="187" t="s">
        <v>165</v>
      </c>
      <c r="U60" s="161">
        <v>0</v>
      </c>
      <c r="V60" s="161">
        <f t="shared" si="27"/>
        <v>0</v>
      </c>
      <c r="W60" s="161"/>
      <c r="X60" s="161" t="s">
        <v>156</v>
      </c>
      <c r="Y60" s="161" t="s">
        <v>166</v>
      </c>
      <c r="Z60" s="150"/>
      <c r="AA60" s="150"/>
      <c r="AB60" s="150"/>
      <c r="AC60" s="150"/>
      <c r="AD60" s="150"/>
      <c r="AE60" s="150"/>
      <c r="AF60" s="150"/>
      <c r="AG60" s="150" t="s">
        <v>970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81">
        <v>48</v>
      </c>
      <c r="B61" s="182" t="s">
        <v>1066</v>
      </c>
      <c r="C61" s="191" t="s">
        <v>1067</v>
      </c>
      <c r="D61" s="183" t="s">
        <v>292</v>
      </c>
      <c r="E61" s="184">
        <v>3</v>
      </c>
      <c r="F61" s="185"/>
      <c r="G61" s="186">
        <f t="shared" si="21"/>
        <v>0</v>
      </c>
      <c r="H61" s="185"/>
      <c r="I61" s="186">
        <f t="shared" si="22"/>
        <v>0</v>
      </c>
      <c r="J61" s="185"/>
      <c r="K61" s="186">
        <f t="shared" si="23"/>
        <v>0</v>
      </c>
      <c r="L61" s="186">
        <v>21</v>
      </c>
      <c r="M61" s="186">
        <f t="shared" si="24"/>
        <v>0</v>
      </c>
      <c r="N61" s="184">
        <v>0</v>
      </c>
      <c r="O61" s="184">
        <f t="shared" si="25"/>
        <v>0</v>
      </c>
      <c r="P61" s="184">
        <v>0</v>
      </c>
      <c r="Q61" s="184">
        <f t="shared" si="26"/>
        <v>0</v>
      </c>
      <c r="R61" s="186"/>
      <c r="S61" s="186" t="s">
        <v>164</v>
      </c>
      <c r="T61" s="187" t="s">
        <v>165</v>
      </c>
      <c r="U61" s="161">
        <v>0</v>
      </c>
      <c r="V61" s="161">
        <f t="shared" si="27"/>
        <v>0</v>
      </c>
      <c r="W61" s="161"/>
      <c r="X61" s="161" t="s">
        <v>156</v>
      </c>
      <c r="Y61" s="161" t="s">
        <v>166</v>
      </c>
      <c r="Z61" s="150"/>
      <c r="AA61" s="150"/>
      <c r="AB61" s="150"/>
      <c r="AC61" s="150"/>
      <c r="AD61" s="150"/>
      <c r="AE61" s="150"/>
      <c r="AF61" s="150"/>
      <c r="AG61" s="150" t="s">
        <v>970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81">
        <v>49</v>
      </c>
      <c r="B62" s="182" t="s">
        <v>1068</v>
      </c>
      <c r="C62" s="191" t="s">
        <v>1069</v>
      </c>
      <c r="D62" s="183" t="s">
        <v>292</v>
      </c>
      <c r="E62" s="184">
        <v>12</v>
      </c>
      <c r="F62" s="185"/>
      <c r="G62" s="186">
        <f t="shared" si="21"/>
        <v>0</v>
      </c>
      <c r="H62" s="185"/>
      <c r="I62" s="186">
        <f t="shared" si="22"/>
        <v>0</v>
      </c>
      <c r="J62" s="185"/>
      <c r="K62" s="186">
        <f t="shared" si="23"/>
        <v>0</v>
      </c>
      <c r="L62" s="186">
        <v>21</v>
      </c>
      <c r="M62" s="186">
        <f t="shared" si="24"/>
        <v>0</v>
      </c>
      <c r="N62" s="184">
        <v>0</v>
      </c>
      <c r="O62" s="184">
        <f t="shared" si="25"/>
        <v>0</v>
      </c>
      <c r="P62" s="184">
        <v>0</v>
      </c>
      <c r="Q62" s="184">
        <f t="shared" si="26"/>
        <v>0</v>
      </c>
      <c r="R62" s="186"/>
      <c r="S62" s="186" t="s">
        <v>164</v>
      </c>
      <c r="T62" s="187" t="s">
        <v>165</v>
      </c>
      <c r="U62" s="161">
        <v>0</v>
      </c>
      <c r="V62" s="161">
        <f t="shared" si="27"/>
        <v>0</v>
      </c>
      <c r="W62" s="161"/>
      <c r="X62" s="161" t="s">
        <v>156</v>
      </c>
      <c r="Y62" s="161" t="s">
        <v>166</v>
      </c>
      <c r="Z62" s="150"/>
      <c r="AA62" s="150"/>
      <c r="AB62" s="150"/>
      <c r="AC62" s="150"/>
      <c r="AD62" s="150"/>
      <c r="AE62" s="150"/>
      <c r="AF62" s="150"/>
      <c r="AG62" s="150" t="s">
        <v>970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81">
        <v>50</v>
      </c>
      <c r="B63" s="182" t="s">
        <v>1070</v>
      </c>
      <c r="C63" s="191" t="s">
        <v>1071</v>
      </c>
      <c r="D63" s="183" t="s">
        <v>292</v>
      </c>
      <c r="E63" s="184">
        <v>1</v>
      </c>
      <c r="F63" s="185"/>
      <c r="G63" s="186">
        <f t="shared" si="21"/>
        <v>0</v>
      </c>
      <c r="H63" s="185"/>
      <c r="I63" s="186">
        <f t="shared" si="22"/>
        <v>0</v>
      </c>
      <c r="J63" s="185"/>
      <c r="K63" s="186">
        <f t="shared" si="23"/>
        <v>0</v>
      </c>
      <c r="L63" s="186">
        <v>21</v>
      </c>
      <c r="M63" s="186">
        <f t="shared" si="24"/>
        <v>0</v>
      </c>
      <c r="N63" s="184">
        <v>0</v>
      </c>
      <c r="O63" s="184">
        <f t="shared" si="25"/>
        <v>0</v>
      </c>
      <c r="P63" s="184">
        <v>0</v>
      </c>
      <c r="Q63" s="184">
        <f t="shared" si="26"/>
        <v>0</v>
      </c>
      <c r="R63" s="186"/>
      <c r="S63" s="186" t="s">
        <v>164</v>
      </c>
      <c r="T63" s="187" t="s">
        <v>165</v>
      </c>
      <c r="U63" s="161">
        <v>0</v>
      </c>
      <c r="V63" s="161">
        <f t="shared" si="27"/>
        <v>0</v>
      </c>
      <c r="W63" s="161"/>
      <c r="X63" s="161" t="s">
        <v>156</v>
      </c>
      <c r="Y63" s="161" t="s">
        <v>166</v>
      </c>
      <c r="Z63" s="150"/>
      <c r="AA63" s="150"/>
      <c r="AB63" s="150"/>
      <c r="AC63" s="150"/>
      <c r="AD63" s="150"/>
      <c r="AE63" s="150"/>
      <c r="AF63" s="150"/>
      <c r="AG63" s="150" t="s">
        <v>970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81">
        <v>51</v>
      </c>
      <c r="B64" s="182" t="s">
        <v>1072</v>
      </c>
      <c r="C64" s="191" t="s">
        <v>1073</v>
      </c>
      <c r="D64" s="183" t="s">
        <v>292</v>
      </c>
      <c r="E64" s="184">
        <v>1</v>
      </c>
      <c r="F64" s="185"/>
      <c r="G64" s="186">
        <f t="shared" si="21"/>
        <v>0</v>
      </c>
      <c r="H64" s="185"/>
      <c r="I64" s="186">
        <f t="shared" si="22"/>
        <v>0</v>
      </c>
      <c r="J64" s="185"/>
      <c r="K64" s="186">
        <f t="shared" si="23"/>
        <v>0</v>
      </c>
      <c r="L64" s="186">
        <v>21</v>
      </c>
      <c r="M64" s="186">
        <f t="shared" si="24"/>
        <v>0</v>
      </c>
      <c r="N64" s="184">
        <v>0</v>
      </c>
      <c r="O64" s="184">
        <f t="shared" si="25"/>
        <v>0</v>
      </c>
      <c r="P64" s="184">
        <v>0</v>
      </c>
      <c r="Q64" s="184">
        <f t="shared" si="26"/>
        <v>0</v>
      </c>
      <c r="R64" s="186"/>
      <c r="S64" s="186" t="s">
        <v>164</v>
      </c>
      <c r="T64" s="187" t="s">
        <v>165</v>
      </c>
      <c r="U64" s="161">
        <v>0</v>
      </c>
      <c r="V64" s="161">
        <f t="shared" si="27"/>
        <v>0</v>
      </c>
      <c r="W64" s="161"/>
      <c r="X64" s="161" t="s">
        <v>156</v>
      </c>
      <c r="Y64" s="161" t="s">
        <v>166</v>
      </c>
      <c r="Z64" s="150"/>
      <c r="AA64" s="150"/>
      <c r="AB64" s="150"/>
      <c r="AC64" s="150"/>
      <c r="AD64" s="150"/>
      <c r="AE64" s="150"/>
      <c r="AF64" s="150"/>
      <c r="AG64" s="150" t="s">
        <v>970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81">
        <v>52</v>
      </c>
      <c r="B65" s="182" t="s">
        <v>1074</v>
      </c>
      <c r="C65" s="191" t="s">
        <v>1075</v>
      </c>
      <c r="D65" s="183" t="s">
        <v>292</v>
      </c>
      <c r="E65" s="184">
        <v>1</v>
      </c>
      <c r="F65" s="185"/>
      <c r="G65" s="186">
        <f t="shared" si="21"/>
        <v>0</v>
      </c>
      <c r="H65" s="185"/>
      <c r="I65" s="186">
        <f t="shared" si="22"/>
        <v>0</v>
      </c>
      <c r="J65" s="185"/>
      <c r="K65" s="186">
        <f t="shared" si="23"/>
        <v>0</v>
      </c>
      <c r="L65" s="186">
        <v>21</v>
      </c>
      <c r="M65" s="186">
        <f t="shared" si="24"/>
        <v>0</v>
      </c>
      <c r="N65" s="184">
        <v>0</v>
      </c>
      <c r="O65" s="184">
        <f t="shared" si="25"/>
        <v>0</v>
      </c>
      <c r="P65" s="184">
        <v>0</v>
      </c>
      <c r="Q65" s="184">
        <f t="shared" si="26"/>
        <v>0</v>
      </c>
      <c r="R65" s="186"/>
      <c r="S65" s="186" t="s">
        <v>164</v>
      </c>
      <c r="T65" s="187" t="s">
        <v>165</v>
      </c>
      <c r="U65" s="161">
        <v>0</v>
      </c>
      <c r="V65" s="161">
        <f t="shared" si="27"/>
        <v>0</v>
      </c>
      <c r="W65" s="161"/>
      <c r="X65" s="161" t="s">
        <v>156</v>
      </c>
      <c r="Y65" s="161" t="s">
        <v>166</v>
      </c>
      <c r="Z65" s="150"/>
      <c r="AA65" s="150"/>
      <c r="AB65" s="150"/>
      <c r="AC65" s="150"/>
      <c r="AD65" s="150"/>
      <c r="AE65" s="150"/>
      <c r="AF65" s="150"/>
      <c r="AG65" s="150" t="s">
        <v>970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81">
        <v>53</v>
      </c>
      <c r="B66" s="182" t="s">
        <v>1076</v>
      </c>
      <c r="C66" s="191" t="s">
        <v>1077</v>
      </c>
      <c r="D66" s="183" t="s">
        <v>292</v>
      </c>
      <c r="E66" s="184">
        <v>2</v>
      </c>
      <c r="F66" s="185"/>
      <c r="G66" s="186">
        <f t="shared" si="21"/>
        <v>0</v>
      </c>
      <c r="H66" s="185"/>
      <c r="I66" s="186">
        <f t="shared" si="22"/>
        <v>0</v>
      </c>
      <c r="J66" s="185"/>
      <c r="K66" s="186">
        <f t="shared" si="23"/>
        <v>0</v>
      </c>
      <c r="L66" s="186">
        <v>21</v>
      </c>
      <c r="M66" s="186">
        <f t="shared" si="24"/>
        <v>0</v>
      </c>
      <c r="N66" s="184">
        <v>0</v>
      </c>
      <c r="O66" s="184">
        <f t="shared" si="25"/>
        <v>0</v>
      </c>
      <c r="P66" s="184">
        <v>0</v>
      </c>
      <c r="Q66" s="184">
        <f t="shared" si="26"/>
        <v>0</v>
      </c>
      <c r="R66" s="186"/>
      <c r="S66" s="186" t="s">
        <v>164</v>
      </c>
      <c r="T66" s="187" t="s">
        <v>165</v>
      </c>
      <c r="U66" s="161">
        <v>0</v>
      </c>
      <c r="V66" s="161">
        <f t="shared" si="27"/>
        <v>0</v>
      </c>
      <c r="W66" s="161"/>
      <c r="X66" s="161" t="s">
        <v>156</v>
      </c>
      <c r="Y66" s="161" t="s">
        <v>166</v>
      </c>
      <c r="Z66" s="150"/>
      <c r="AA66" s="150"/>
      <c r="AB66" s="150"/>
      <c r="AC66" s="150"/>
      <c r="AD66" s="150"/>
      <c r="AE66" s="150"/>
      <c r="AF66" s="150"/>
      <c r="AG66" s="150" t="s">
        <v>970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81">
        <v>54</v>
      </c>
      <c r="B67" s="182" t="s">
        <v>1078</v>
      </c>
      <c r="C67" s="191" t="s">
        <v>1079</v>
      </c>
      <c r="D67" s="183" t="s">
        <v>292</v>
      </c>
      <c r="E67" s="184">
        <v>1</v>
      </c>
      <c r="F67" s="185"/>
      <c r="G67" s="186">
        <f t="shared" si="21"/>
        <v>0</v>
      </c>
      <c r="H67" s="185"/>
      <c r="I67" s="186">
        <f t="shared" si="22"/>
        <v>0</v>
      </c>
      <c r="J67" s="185"/>
      <c r="K67" s="186">
        <f t="shared" si="23"/>
        <v>0</v>
      </c>
      <c r="L67" s="186">
        <v>21</v>
      </c>
      <c r="M67" s="186">
        <f t="shared" si="24"/>
        <v>0</v>
      </c>
      <c r="N67" s="184">
        <v>0</v>
      </c>
      <c r="O67" s="184">
        <f t="shared" si="25"/>
        <v>0</v>
      </c>
      <c r="P67" s="184">
        <v>0</v>
      </c>
      <c r="Q67" s="184">
        <f t="shared" si="26"/>
        <v>0</v>
      </c>
      <c r="R67" s="186"/>
      <c r="S67" s="186" t="s">
        <v>164</v>
      </c>
      <c r="T67" s="187" t="s">
        <v>165</v>
      </c>
      <c r="U67" s="161">
        <v>0</v>
      </c>
      <c r="V67" s="161">
        <f t="shared" si="27"/>
        <v>0</v>
      </c>
      <c r="W67" s="161"/>
      <c r="X67" s="161" t="s">
        <v>156</v>
      </c>
      <c r="Y67" s="161" t="s">
        <v>166</v>
      </c>
      <c r="Z67" s="150"/>
      <c r="AA67" s="150"/>
      <c r="AB67" s="150"/>
      <c r="AC67" s="150"/>
      <c r="AD67" s="150"/>
      <c r="AE67" s="150"/>
      <c r="AF67" s="150"/>
      <c r="AG67" s="150" t="s">
        <v>970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81">
        <v>55</v>
      </c>
      <c r="B68" s="182" t="s">
        <v>1080</v>
      </c>
      <c r="C68" s="191" t="s">
        <v>1081</v>
      </c>
      <c r="D68" s="183" t="s">
        <v>292</v>
      </c>
      <c r="E68" s="184">
        <v>1</v>
      </c>
      <c r="F68" s="185"/>
      <c r="G68" s="186">
        <f t="shared" si="21"/>
        <v>0</v>
      </c>
      <c r="H68" s="185"/>
      <c r="I68" s="186">
        <f t="shared" si="22"/>
        <v>0</v>
      </c>
      <c r="J68" s="185"/>
      <c r="K68" s="186">
        <f t="shared" si="23"/>
        <v>0</v>
      </c>
      <c r="L68" s="186">
        <v>21</v>
      </c>
      <c r="M68" s="186">
        <f t="shared" si="24"/>
        <v>0</v>
      </c>
      <c r="N68" s="184">
        <v>0</v>
      </c>
      <c r="O68" s="184">
        <f t="shared" si="25"/>
        <v>0</v>
      </c>
      <c r="P68" s="184">
        <v>0</v>
      </c>
      <c r="Q68" s="184">
        <f t="shared" si="26"/>
        <v>0</v>
      </c>
      <c r="R68" s="186"/>
      <c r="S68" s="186" t="s">
        <v>164</v>
      </c>
      <c r="T68" s="187" t="s">
        <v>165</v>
      </c>
      <c r="U68" s="161">
        <v>0</v>
      </c>
      <c r="V68" s="161">
        <f t="shared" si="27"/>
        <v>0</v>
      </c>
      <c r="W68" s="161"/>
      <c r="X68" s="161" t="s">
        <v>156</v>
      </c>
      <c r="Y68" s="161" t="s">
        <v>166</v>
      </c>
      <c r="Z68" s="150"/>
      <c r="AA68" s="150"/>
      <c r="AB68" s="150"/>
      <c r="AC68" s="150"/>
      <c r="AD68" s="150"/>
      <c r="AE68" s="150"/>
      <c r="AF68" s="150"/>
      <c r="AG68" s="150" t="s">
        <v>970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81">
        <v>56</v>
      </c>
      <c r="B69" s="182" t="s">
        <v>1082</v>
      </c>
      <c r="C69" s="191" t="s">
        <v>1083</v>
      </c>
      <c r="D69" s="183" t="s">
        <v>292</v>
      </c>
      <c r="E69" s="184">
        <v>1</v>
      </c>
      <c r="F69" s="185"/>
      <c r="G69" s="186">
        <f t="shared" si="21"/>
        <v>0</v>
      </c>
      <c r="H69" s="185"/>
      <c r="I69" s="186">
        <f t="shared" si="22"/>
        <v>0</v>
      </c>
      <c r="J69" s="185"/>
      <c r="K69" s="186">
        <f t="shared" si="23"/>
        <v>0</v>
      </c>
      <c r="L69" s="186">
        <v>21</v>
      </c>
      <c r="M69" s="186">
        <f t="shared" si="24"/>
        <v>0</v>
      </c>
      <c r="N69" s="184">
        <v>0</v>
      </c>
      <c r="O69" s="184">
        <f t="shared" si="25"/>
        <v>0</v>
      </c>
      <c r="P69" s="184">
        <v>0</v>
      </c>
      <c r="Q69" s="184">
        <f t="shared" si="26"/>
        <v>0</v>
      </c>
      <c r="R69" s="186"/>
      <c r="S69" s="186" t="s">
        <v>164</v>
      </c>
      <c r="T69" s="187" t="s">
        <v>165</v>
      </c>
      <c r="U69" s="161">
        <v>0</v>
      </c>
      <c r="V69" s="161">
        <f t="shared" si="27"/>
        <v>0</v>
      </c>
      <c r="W69" s="161"/>
      <c r="X69" s="161" t="s">
        <v>156</v>
      </c>
      <c r="Y69" s="161" t="s">
        <v>166</v>
      </c>
      <c r="Z69" s="150"/>
      <c r="AA69" s="150"/>
      <c r="AB69" s="150"/>
      <c r="AC69" s="150"/>
      <c r="AD69" s="150"/>
      <c r="AE69" s="150"/>
      <c r="AF69" s="150"/>
      <c r="AG69" s="150" t="s">
        <v>970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7" t="s">
        <v>148</v>
      </c>
      <c r="B70" s="168" t="s">
        <v>63</v>
      </c>
      <c r="C70" s="190" t="s">
        <v>64</v>
      </c>
      <c r="D70" s="169"/>
      <c r="E70" s="170"/>
      <c r="F70" s="171"/>
      <c r="G70" s="171">
        <f>SUMIF(AG71:AG99,"&lt;&gt;NOR",G71:G99)</f>
        <v>0</v>
      </c>
      <c r="H70" s="171"/>
      <c r="I70" s="171">
        <f>SUM(I71:I99)</f>
        <v>0</v>
      </c>
      <c r="J70" s="171"/>
      <c r="K70" s="171">
        <f>SUM(K71:K99)</f>
        <v>0</v>
      </c>
      <c r="L70" s="171"/>
      <c r="M70" s="171">
        <f>SUM(M71:M99)</f>
        <v>0</v>
      </c>
      <c r="N70" s="170"/>
      <c r="O70" s="170">
        <f>SUM(O71:O99)</f>
        <v>0</v>
      </c>
      <c r="P70" s="170"/>
      <c r="Q70" s="170">
        <f>SUM(Q71:Q99)</f>
        <v>0</v>
      </c>
      <c r="R70" s="171"/>
      <c r="S70" s="171"/>
      <c r="T70" s="172"/>
      <c r="U70" s="166"/>
      <c r="V70" s="166">
        <f>SUM(V71:V99)</f>
        <v>0</v>
      </c>
      <c r="W70" s="166"/>
      <c r="X70" s="166"/>
      <c r="Y70" s="166"/>
      <c r="AG70" t="s">
        <v>149</v>
      </c>
    </row>
    <row r="71" spans="1:60" outlineLevel="1" x14ac:dyDescent="0.2">
      <c r="A71" s="181">
        <v>57</v>
      </c>
      <c r="B71" s="182" t="s">
        <v>1084</v>
      </c>
      <c r="C71" s="191" t="s">
        <v>1035</v>
      </c>
      <c r="D71" s="183" t="s">
        <v>186</v>
      </c>
      <c r="E71" s="184">
        <v>80</v>
      </c>
      <c r="F71" s="185"/>
      <c r="G71" s="186">
        <f t="shared" ref="G71:G99" si="28">ROUND(E71*F71,2)</f>
        <v>0</v>
      </c>
      <c r="H71" s="185"/>
      <c r="I71" s="186">
        <f t="shared" ref="I71:I99" si="29">ROUND(E71*H71,2)</f>
        <v>0</v>
      </c>
      <c r="J71" s="185"/>
      <c r="K71" s="186">
        <f t="shared" ref="K71:K99" si="30">ROUND(E71*J71,2)</f>
        <v>0</v>
      </c>
      <c r="L71" s="186">
        <v>21</v>
      </c>
      <c r="M71" s="186">
        <f t="shared" ref="M71:M99" si="31">G71*(1+L71/100)</f>
        <v>0</v>
      </c>
      <c r="N71" s="184">
        <v>0</v>
      </c>
      <c r="O71" s="184">
        <f t="shared" ref="O71:O99" si="32">ROUND(E71*N71,2)</f>
        <v>0</v>
      </c>
      <c r="P71" s="184">
        <v>0</v>
      </c>
      <c r="Q71" s="184">
        <f t="shared" ref="Q71:Q99" si="33">ROUND(E71*P71,2)</f>
        <v>0</v>
      </c>
      <c r="R71" s="186"/>
      <c r="S71" s="186" t="s">
        <v>164</v>
      </c>
      <c r="T71" s="187" t="s">
        <v>165</v>
      </c>
      <c r="U71" s="161">
        <v>0</v>
      </c>
      <c r="V71" s="161">
        <f t="shared" ref="V71:V99" si="34">ROUND(E71*U71,2)</f>
        <v>0</v>
      </c>
      <c r="W71" s="161"/>
      <c r="X71" s="161" t="s">
        <v>156</v>
      </c>
      <c r="Y71" s="161" t="s">
        <v>166</v>
      </c>
      <c r="Z71" s="150"/>
      <c r="AA71" s="150"/>
      <c r="AB71" s="150"/>
      <c r="AC71" s="150"/>
      <c r="AD71" s="150"/>
      <c r="AE71" s="150"/>
      <c r="AF71" s="150"/>
      <c r="AG71" s="150" t="s">
        <v>970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81">
        <v>58</v>
      </c>
      <c r="B72" s="182" t="s">
        <v>1085</v>
      </c>
      <c r="C72" s="191" t="s">
        <v>1037</v>
      </c>
      <c r="D72" s="183" t="s">
        <v>186</v>
      </c>
      <c r="E72" s="184">
        <v>10</v>
      </c>
      <c r="F72" s="185"/>
      <c r="G72" s="186">
        <f t="shared" si="28"/>
        <v>0</v>
      </c>
      <c r="H72" s="185"/>
      <c r="I72" s="186">
        <f t="shared" si="29"/>
        <v>0</v>
      </c>
      <c r="J72" s="185"/>
      <c r="K72" s="186">
        <f t="shared" si="30"/>
        <v>0</v>
      </c>
      <c r="L72" s="186">
        <v>21</v>
      </c>
      <c r="M72" s="186">
        <f t="shared" si="31"/>
        <v>0</v>
      </c>
      <c r="N72" s="184">
        <v>0</v>
      </c>
      <c r="O72" s="184">
        <f t="shared" si="32"/>
        <v>0</v>
      </c>
      <c r="P72" s="184">
        <v>0</v>
      </c>
      <c r="Q72" s="184">
        <f t="shared" si="33"/>
        <v>0</v>
      </c>
      <c r="R72" s="186"/>
      <c r="S72" s="186" t="s">
        <v>164</v>
      </c>
      <c r="T72" s="187" t="s">
        <v>165</v>
      </c>
      <c r="U72" s="161">
        <v>0</v>
      </c>
      <c r="V72" s="161">
        <f t="shared" si="34"/>
        <v>0</v>
      </c>
      <c r="W72" s="161"/>
      <c r="X72" s="161" t="s">
        <v>156</v>
      </c>
      <c r="Y72" s="161" t="s">
        <v>166</v>
      </c>
      <c r="Z72" s="150"/>
      <c r="AA72" s="150"/>
      <c r="AB72" s="150"/>
      <c r="AC72" s="150"/>
      <c r="AD72" s="150"/>
      <c r="AE72" s="150"/>
      <c r="AF72" s="150"/>
      <c r="AG72" s="150" t="s">
        <v>970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81">
        <v>59</v>
      </c>
      <c r="B73" s="182" t="s">
        <v>1086</v>
      </c>
      <c r="C73" s="191" t="s">
        <v>1039</v>
      </c>
      <c r="D73" s="183" t="s">
        <v>186</v>
      </c>
      <c r="E73" s="184">
        <v>20</v>
      </c>
      <c r="F73" s="185"/>
      <c r="G73" s="186">
        <f t="shared" si="28"/>
        <v>0</v>
      </c>
      <c r="H73" s="185"/>
      <c r="I73" s="186">
        <f t="shared" si="29"/>
        <v>0</v>
      </c>
      <c r="J73" s="185"/>
      <c r="K73" s="186">
        <f t="shared" si="30"/>
        <v>0</v>
      </c>
      <c r="L73" s="186">
        <v>21</v>
      </c>
      <c r="M73" s="186">
        <f t="shared" si="31"/>
        <v>0</v>
      </c>
      <c r="N73" s="184">
        <v>0</v>
      </c>
      <c r="O73" s="184">
        <f t="shared" si="32"/>
        <v>0</v>
      </c>
      <c r="P73" s="184">
        <v>0</v>
      </c>
      <c r="Q73" s="184">
        <f t="shared" si="33"/>
        <v>0</v>
      </c>
      <c r="R73" s="186"/>
      <c r="S73" s="186" t="s">
        <v>164</v>
      </c>
      <c r="T73" s="187" t="s">
        <v>165</v>
      </c>
      <c r="U73" s="161">
        <v>0</v>
      </c>
      <c r="V73" s="161">
        <f t="shared" si="34"/>
        <v>0</v>
      </c>
      <c r="W73" s="161"/>
      <c r="X73" s="161" t="s">
        <v>156</v>
      </c>
      <c r="Y73" s="161" t="s">
        <v>166</v>
      </c>
      <c r="Z73" s="150"/>
      <c r="AA73" s="150"/>
      <c r="AB73" s="150"/>
      <c r="AC73" s="150"/>
      <c r="AD73" s="150"/>
      <c r="AE73" s="150"/>
      <c r="AF73" s="150"/>
      <c r="AG73" s="150" t="s">
        <v>970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81">
        <v>60</v>
      </c>
      <c r="B74" s="182" t="s">
        <v>1087</v>
      </c>
      <c r="C74" s="191" t="s">
        <v>1041</v>
      </c>
      <c r="D74" s="183" t="s">
        <v>186</v>
      </c>
      <c r="E74" s="184">
        <v>80</v>
      </c>
      <c r="F74" s="185"/>
      <c r="G74" s="186">
        <f t="shared" si="28"/>
        <v>0</v>
      </c>
      <c r="H74" s="185"/>
      <c r="I74" s="186">
        <f t="shared" si="29"/>
        <v>0</v>
      </c>
      <c r="J74" s="185"/>
      <c r="K74" s="186">
        <f t="shared" si="30"/>
        <v>0</v>
      </c>
      <c r="L74" s="186">
        <v>21</v>
      </c>
      <c r="M74" s="186">
        <f t="shared" si="31"/>
        <v>0</v>
      </c>
      <c r="N74" s="184">
        <v>0</v>
      </c>
      <c r="O74" s="184">
        <f t="shared" si="32"/>
        <v>0</v>
      </c>
      <c r="P74" s="184">
        <v>0</v>
      </c>
      <c r="Q74" s="184">
        <f t="shared" si="33"/>
        <v>0</v>
      </c>
      <c r="R74" s="186"/>
      <c r="S74" s="186" t="s">
        <v>164</v>
      </c>
      <c r="T74" s="187" t="s">
        <v>165</v>
      </c>
      <c r="U74" s="161">
        <v>0</v>
      </c>
      <c r="V74" s="161">
        <f t="shared" si="34"/>
        <v>0</v>
      </c>
      <c r="W74" s="161"/>
      <c r="X74" s="161" t="s">
        <v>156</v>
      </c>
      <c r="Y74" s="161" t="s">
        <v>166</v>
      </c>
      <c r="Z74" s="150"/>
      <c r="AA74" s="150"/>
      <c r="AB74" s="150"/>
      <c r="AC74" s="150"/>
      <c r="AD74" s="150"/>
      <c r="AE74" s="150"/>
      <c r="AF74" s="150"/>
      <c r="AG74" s="150" t="s">
        <v>970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81">
        <v>61</v>
      </c>
      <c r="B75" s="182" t="s">
        <v>1088</v>
      </c>
      <c r="C75" s="191" t="s">
        <v>1043</v>
      </c>
      <c r="D75" s="183" t="s">
        <v>186</v>
      </c>
      <c r="E75" s="184">
        <v>30</v>
      </c>
      <c r="F75" s="185"/>
      <c r="G75" s="186">
        <f t="shared" si="28"/>
        <v>0</v>
      </c>
      <c r="H75" s="185"/>
      <c r="I75" s="186">
        <f t="shared" si="29"/>
        <v>0</v>
      </c>
      <c r="J75" s="185"/>
      <c r="K75" s="186">
        <f t="shared" si="30"/>
        <v>0</v>
      </c>
      <c r="L75" s="186">
        <v>21</v>
      </c>
      <c r="M75" s="186">
        <f t="shared" si="31"/>
        <v>0</v>
      </c>
      <c r="N75" s="184">
        <v>0</v>
      </c>
      <c r="O75" s="184">
        <f t="shared" si="32"/>
        <v>0</v>
      </c>
      <c r="P75" s="184">
        <v>0</v>
      </c>
      <c r="Q75" s="184">
        <f t="shared" si="33"/>
        <v>0</v>
      </c>
      <c r="R75" s="186"/>
      <c r="S75" s="186" t="s">
        <v>164</v>
      </c>
      <c r="T75" s="187" t="s">
        <v>165</v>
      </c>
      <c r="U75" s="161">
        <v>0</v>
      </c>
      <c r="V75" s="161">
        <f t="shared" si="34"/>
        <v>0</v>
      </c>
      <c r="W75" s="161"/>
      <c r="X75" s="161" t="s">
        <v>156</v>
      </c>
      <c r="Y75" s="161" t="s">
        <v>166</v>
      </c>
      <c r="Z75" s="150"/>
      <c r="AA75" s="150"/>
      <c r="AB75" s="150"/>
      <c r="AC75" s="150"/>
      <c r="AD75" s="150"/>
      <c r="AE75" s="150"/>
      <c r="AF75" s="150"/>
      <c r="AG75" s="150" t="s">
        <v>970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81">
        <v>62</v>
      </c>
      <c r="B76" s="182" t="s">
        <v>1089</v>
      </c>
      <c r="C76" s="191" t="s">
        <v>1045</v>
      </c>
      <c r="D76" s="183" t="s">
        <v>186</v>
      </c>
      <c r="E76" s="184">
        <v>2</v>
      </c>
      <c r="F76" s="185"/>
      <c r="G76" s="186">
        <f t="shared" si="28"/>
        <v>0</v>
      </c>
      <c r="H76" s="185"/>
      <c r="I76" s="186">
        <f t="shared" si="29"/>
        <v>0</v>
      </c>
      <c r="J76" s="185"/>
      <c r="K76" s="186">
        <f t="shared" si="30"/>
        <v>0</v>
      </c>
      <c r="L76" s="186">
        <v>21</v>
      </c>
      <c r="M76" s="186">
        <f t="shared" si="31"/>
        <v>0</v>
      </c>
      <c r="N76" s="184">
        <v>0</v>
      </c>
      <c r="O76" s="184">
        <f t="shared" si="32"/>
        <v>0</v>
      </c>
      <c r="P76" s="184">
        <v>0</v>
      </c>
      <c r="Q76" s="184">
        <f t="shared" si="33"/>
        <v>0</v>
      </c>
      <c r="R76" s="186"/>
      <c r="S76" s="186" t="s">
        <v>164</v>
      </c>
      <c r="T76" s="187" t="s">
        <v>165</v>
      </c>
      <c r="U76" s="161">
        <v>0</v>
      </c>
      <c r="V76" s="161">
        <f t="shared" si="34"/>
        <v>0</v>
      </c>
      <c r="W76" s="161"/>
      <c r="X76" s="161" t="s">
        <v>156</v>
      </c>
      <c r="Y76" s="161" t="s">
        <v>166</v>
      </c>
      <c r="Z76" s="150"/>
      <c r="AA76" s="150"/>
      <c r="AB76" s="150"/>
      <c r="AC76" s="150"/>
      <c r="AD76" s="150"/>
      <c r="AE76" s="150"/>
      <c r="AF76" s="150"/>
      <c r="AG76" s="150" t="s">
        <v>970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81">
        <v>63</v>
      </c>
      <c r="B77" s="182" t="s">
        <v>1090</v>
      </c>
      <c r="C77" s="191" t="s">
        <v>1047</v>
      </c>
      <c r="D77" s="183" t="s">
        <v>186</v>
      </c>
      <c r="E77" s="184">
        <v>690</v>
      </c>
      <c r="F77" s="185"/>
      <c r="G77" s="186">
        <f t="shared" si="28"/>
        <v>0</v>
      </c>
      <c r="H77" s="185"/>
      <c r="I77" s="186">
        <f t="shared" si="29"/>
        <v>0</v>
      </c>
      <c r="J77" s="185"/>
      <c r="K77" s="186">
        <f t="shared" si="30"/>
        <v>0</v>
      </c>
      <c r="L77" s="186">
        <v>21</v>
      </c>
      <c r="M77" s="186">
        <f t="shared" si="31"/>
        <v>0</v>
      </c>
      <c r="N77" s="184">
        <v>0</v>
      </c>
      <c r="O77" s="184">
        <f t="shared" si="32"/>
        <v>0</v>
      </c>
      <c r="P77" s="184">
        <v>0</v>
      </c>
      <c r="Q77" s="184">
        <f t="shared" si="33"/>
        <v>0</v>
      </c>
      <c r="R77" s="186"/>
      <c r="S77" s="186" t="s">
        <v>164</v>
      </c>
      <c r="T77" s="187" t="s">
        <v>165</v>
      </c>
      <c r="U77" s="161">
        <v>0</v>
      </c>
      <c r="V77" s="161">
        <f t="shared" si="34"/>
        <v>0</v>
      </c>
      <c r="W77" s="161"/>
      <c r="X77" s="161" t="s">
        <v>156</v>
      </c>
      <c r="Y77" s="161" t="s">
        <v>166</v>
      </c>
      <c r="Z77" s="150"/>
      <c r="AA77" s="150"/>
      <c r="AB77" s="150"/>
      <c r="AC77" s="150"/>
      <c r="AD77" s="150"/>
      <c r="AE77" s="150"/>
      <c r="AF77" s="150"/>
      <c r="AG77" s="150" t="s">
        <v>970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81">
        <v>64</v>
      </c>
      <c r="B78" s="182" t="s">
        <v>1091</v>
      </c>
      <c r="C78" s="191" t="s">
        <v>1049</v>
      </c>
      <c r="D78" s="183" t="s">
        <v>186</v>
      </c>
      <c r="E78" s="184">
        <v>40</v>
      </c>
      <c r="F78" s="185"/>
      <c r="G78" s="186">
        <f t="shared" si="28"/>
        <v>0</v>
      </c>
      <c r="H78" s="185"/>
      <c r="I78" s="186">
        <f t="shared" si="29"/>
        <v>0</v>
      </c>
      <c r="J78" s="185"/>
      <c r="K78" s="186">
        <f t="shared" si="30"/>
        <v>0</v>
      </c>
      <c r="L78" s="186">
        <v>21</v>
      </c>
      <c r="M78" s="186">
        <f t="shared" si="31"/>
        <v>0</v>
      </c>
      <c r="N78" s="184">
        <v>0</v>
      </c>
      <c r="O78" s="184">
        <f t="shared" si="32"/>
        <v>0</v>
      </c>
      <c r="P78" s="184">
        <v>0</v>
      </c>
      <c r="Q78" s="184">
        <f t="shared" si="33"/>
        <v>0</v>
      </c>
      <c r="R78" s="186"/>
      <c r="S78" s="186" t="s">
        <v>164</v>
      </c>
      <c r="T78" s="187" t="s">
        <v>165</v>
      </c>
      <c r="U78" s="161">
        <v>0</v>
      </c>
      <c r="V78" s="161">
        <f t="shared" si="34"/>
        <v>0</v>
      </c>
      <c r="W78" s="161"/>
      <c r="X78" s="161" t="s">
        <v>156</v>
      </c>
      <c r="Y78" s="161" t="s">
        <v>166</v>
      </c>
      <c r="Z78" s="150"/>
      <c r="AA78" s="150"/>
      <c r="AB78" s="150"/>
      <c r="AC78" s="150"/>
      <c r="AD78" s="150"/>
      <c r="AE78" s="150"/>
      <c r="AF78" s="150"/>
      <c r="AG78" s="150" t="s">
        <v>970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81">
        <v>65</v>
      </c>
      <c r="B79" s="182" t="s">
        <v>1092</v>
      </c>
      <c r="C79" s="191" t="s">
        <v>1051</v>
      </c>
      <c r="D79" s="183" t="s">
        <v>186</v>
      </c>
      <c r="E79" s="184">
        <v>40</v>
      </c>
      <c r="F79" s="185"/>
      <c r="G79" s="186">
        <f t="shared" si="28"/>
        <v>0</v>
      </c>
      <c r="H79" s="185"/>
      <c r="I79" s="186">
        <f t="shared" si="29"/>
        <v>0</v>
      </c>
      <c r="J79" s="185"/>
      <c r="K79" s="186">
        <f t="shared" si="30"/>
        <v>0</v>
      </c>
      <c r="L79" s="186">
        <v>21</v>
      </c>
      <c r="M79" s="186">
        <f t="shared" si="31"/>
        <v>0</v>
      </c>
      <c r="N79" s="184">
        <v>0</v>
      </c>
      <c r="O79" s="184">
        <f t="shared" si="32"/>
        <v>0</v>
      </c>
      <c r="P79" s="184">
        <v>0</v>
      </c>
      <c r="Q79" s="184">
        <f t="shared" si="33"/>
        <v>0</v>
      </c>
      <c r="R79" s="186"/>
      <c r="S79" s="186" t="s">
        <v>164</v>
      </c>
      <c r="T79" s="187" t="s">
        <v>165</v>
      </c>
      <c r="U79" s="161">
        <v>0</v>
      </c>
      <c r="V79" s="161">
        <f t="shared" si="34"/>
        <v>0</v>
      </c>
      <c r="W79" s="161"/>
      <c r="X79" s="161" t="s">
        <v>156</v>
      </c>
      <c r="Y79" s="161" t="s">
        <v>166</v>
      </c>
      <c r="Z79" s="150"/>
      <c r="AA79" s="150"/>
      <c r="AB79" s="150"/>
      <c r="AC79" s="150"/>
      <c r="AD79" s="150"/>
      <c r="AE79" s="150"/>
      <c r="AF79" s="150"/>
      <c r="AG79" s="150" t="s">
        <v>970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81">
        <v>66</v>
      </c>
      <c r="B80" s="182" t="s">
        <v>1093</v>
      </c>
      <c r="C80" s="191" t="s">
        <v>1053</v>
      </c>
      <c r="D80" s="183" t="s">
        <v>186</v>
      </c>
      <c r="E80" s="184">
        <v>15</v>
      </c>
      <c r="F80" s="185"/>
      <c r="G80" s="186">
        <f t="shared" si="28"/>
        <v>0</v>
      </c>
      <c r="H80" s="185"/>
      <c r="I80" s="186">
        <f t="shared" si="29"/>
        <v>0</v>
      </c>
      <c r="J80" s="185"/>
      <c r="K80" s="186">
        <f t="shared" si="30"/>
        <v>0</v>
      </c>
      <c r="L80" s="186">
        <v>21</v>
      </c>
      <c r="M80" s="186">
        <f t="shared" si="31"/>
        <v>0</v>
      </c>
      <c r="N80" s="184">
        <v>0</v>
      </c>
      <c r="O80" s="184">
        <f t="shared" si="32"/>
        <v>0</v>
      </c>
      <c r="P80" s="184">
        <v>0</v>
      </c>
      <c r="Q80" s="184">
        <f t="shared" si="33"/>
        <v>0</v>
      </c>
      <c r="R80" s="186"/>
      <c r="S80" s="186" t="s">
        <v>164</v>
      </c>
      <c r="T80" s="187" t="s">
        <v>165</v>
      </c>
      <c r="U80" s="161">
        <v>0</v>
      </c>
      <c r="V80" s="161">
        <f t="shared" si="34"/>
        <v>0</v>
      </c>
      <c r="W80" s="161"/>
      <c r="X80" s="161" t="s">
        <v>156</v>
      </c>
      <c r="Y80" s="161" t="s">
        <v>166</v>
      </c>
      <c r="Z80" s="150"/>
      <c r="AA80" s="150"/>
      <c r="AB80" s="150"/>
      <c r="AC80" s="150"/>
      <c r="AD80" s="150"/>
      <c r="AE80" s="150"/>
      <c r="AF80" s="150"/>
      <c r="AG80" s="150" t="s">
        <v>970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81">
        <v>67</v>
      </c>
      <c r="B81" s="182" t="s">
        <v>1094</v>
      </c>
      <c r="C81" s="191" t="s">
        <v>1055</v>
      </c>
      <c r="D81" s="183" t="s">
        <v>186</v>
      </c>
      <c r="E81" s="184">
        <v>1420</v>
      </c>
      <c r="F81" s="185"/>
      <c r="G81" s="186">
        <f t="shared" si="28"/>
        <v>0</v>
      </c>
      <c r="H81" s="185"/>
      <c r="I81" s="186">
        <f t="shared" si="29"/>
        <v>0</v>
      </c>
      <c r="J81" s="185"/>
      <c r="K81" s="186">
        <f t="shared" si="30"/>
        <v>0</v>
      </c>
      <c r="L81" s="186">
        <v>21</v>
      </c>
      <c r="M81" s="186">
        <f t="shared" si="31"/>
        <v>0</v>
      </c>
      <c r="N81" s="184">
        <v>0</v>
      </c>
      <c r="O81" s="184">
        <f t="shared" si="32"/>
        <v>0</v>
      </c>
      <c r="P81" s="184">
        <v>0</v>
      </c>
      <c r="Q81" s="184">
        <f t="shared" si="33"/>
        <v>0</v>
      </c>
      <c r="R81" s="186"/>
      <c r="S81" s="186" t="s">
        <v>164</v>
      </c>
      <c r="T81" s="187" t="s">
        <v>165</v>
      </c>
      <c r="U81" s="161">
        <v>0</v>
      </c>
      <c r="V81" s="161">
        <f t="shared" si="34"/>
        <v>0</v>
      </c>
      <c r="W81" s="161"/>
      <c r="X81" s="161" t="s">
        <v>156</v>
      </c>
      <c r="Y81" s="161" t="s">
        <v>166</v>
      </c>
      <c r="Z81" s="150"/>
      <c r="AA81" s="150"/>
      <c r="AB81" s="150"/>
      <c r="AC81" s="150"/>
      <c r="AD81" s="150"/>
      <c r="AE81" s="150"/>
      <c r="AF81" s="150"/>
      <c r="AG81" s="150" t="s">
        <v>970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81">
        <v>68</v>
      </c>
      <c r="B82" s="182" t="s">
        <v>1095</v>
      </c>
      <c r="C82" s="191" t="s">
        <v>1057</v>
      </c>
      <c r="D82" s="183" t="s">
        <v>186</v>
      </c>
      <c r="E82" s="184">
        <v>850</v>
      </c>
      <c r="F82" s="185"/>
      <c r="G82" s="186">
        <f t="shared" si="28"/>
        <v>0</v>
      </c>
      <c r="H82" s="185"/>
      <c r="I82" s="186">
        <f t="shared" si="29"/>
        <v>0</v>
      </c>
      <c r="J82" s="185"/>
      <c r="K82" s="186">
        <f t="shared" si="30"/>
        <v>0</v>
      </c>
      <c r="L82" s="186">
        <v>21</v>
      </c>
      <c r="M82" s="186">
        <f t="shared" si="31"/>
        <v>0</v>
      </c>
      <c r="N82" s="184">
        <v>0</v>
      </c>
      <c r="O82" s="184">
        <f t="shared" si="32"/>
        <v>0</v>
      </c>
      <c r="P82" s="184">
        <v>0</v>
      </c>
      <c r="Q82" s="184">
        <f t="shared" si="33"/>
        <v>0</v>
      </c>
      <c r="R82" s="186"/>
      <c r="S82" s="186" t="s">
        <v>164</v>
      </c>
      <c r="T82" s="187" t="s">
        <v>165</v>
      </c>
      <c r="U82" s="161">
        <v>0</v>
      </c>
      <c r="V82" s="161">
        <f t="shared" si="34"/>
        <v>0</v>
      </c>
      <c r="W82" s="161"/>
      <c r="X82" s="161" t="s">
        <v>156</v>
      </c>
      <c r="Y82" s="161" t="s">
        <v>166</v>
      </c>
      <c r="Z82" s="150"/>
      <c r="AA82" s="150"/>
      <c r="AB82" s="150"/>
      <c r="AC82" s="150"/>
      <c r="AD82" s="150"/>
      <c r="AE82" s="150"/>
      <c r="AF82" s="150"/>
      <c r="AG82" s="150" t="s">
        <v>970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81">
        <v>69</v>
      </c>
      <c r="B83" s="182" t="s">
        <v>1096</v>
      </c>
      <c r="C83" s="191" t="s">
        <v>1059</v>
      </c>
      <c r="D83" s="183" t="s">
        <v>186</v>
      </c>
      <c r="E83" s="184">
        <v>50</v>
      </c>
      <c r="F83" s="185"/>
      <c r="G83" s="186">
        <f t="shared" si="28"/>
        <v>0</v>
      </c>
      <c r="H83" s="185"/>
      <c r="I83" s="186">
        <f t="shared" si="29"/>
        <v>0</v>
      </c>
      <c r="J83" s="185"/>
      <c r="K83" s="186">
        <f t="shared" si="30"/>
        <v>0</v>
      </c>
      <c r="L83" s="186">
        <v>21</v>
      </c>
      <c r="M83" s="186">
        <f t="shared" si="31"/>
        <v>0</v>
      </c>
      <c r="N83" s="184">
        <v>0</v>
      </c>
      <c r="O83" s="184">
        <f t="shared" si="32"/>
        <v>0</v>
      </c>
      <c r="P83" s="184">
        <v>0</v>
      </c>
      <c r="Q83" s="184">
        <f t="shared" si="33"/>
        <v>0</v>
      </c>
      <c r="R83" s="186"/>
      <c r="S83" s="186" t="s">
        <v>164</v>
      </c>
      <c r="T83" s="187" t="s">
        <v>165</v>
      </c>
      <c r="U83" s="161">
        <v>0</v>
      </c>
      <c r="V83" s="161">
        <f t="shared" si="34"/>
        <v>0</v>
      </c>
      <c r="W83" s="161"/>
      <c r="X83" s="161" t="s">
        <v>156</v>
      </c>
      <c r="Y83" s="161" t="s">
        <v>166</v>
      </c>
      <c r="Z83" s="150"/>
      <c r="AA83" s="150"/>
      <c r="AB83" s="150"/>
      <c r="AC83" s="150"/>
      <c r="AD83" s="150"/>
      <c r="AE83" s="150"/>
      <c r="AF83" s="150"/>
      <c r="AG83" s="150" t="s">
        <v>970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81">
        <v>70</v>
      </c>
      <c r="B84" s="182" t="s">
        <v>1097</v>
      </c>
      <c r="C84" s="191" t="s">
        <v>1061</v>
      </c>
      <c r="D84" s="183" t="s">
        <v>292</v>
      </c>
      <c r="E84" s="184">
        <v>1</v>
      </c>
      <c r="F84" s="185"/>
      <c r="G84" s="186">
        <f t="shared" si="28"/>
        <v>0</v>
      </c>
      <c r="H84" s="185"/>
      <c r="I84" s="186">
        <f t="shared" si="29"/>
        <v>0</v>
      </c>
      <c r="J84" s="185"/>
      <c r="K84" s="186">
        <f t="shared" si="30"/>
        <v>0</v>
      </c>
      <c r="L84" s="186">
        <v>21</v>
      </c>
      <c r="M84" s="186">
        <f t="shared" si="31"/>
        <v>0</v>
      </c>
      <c r="N84" s="184">
        <v>0</v>
      </c>
      <c r="O84" s="184">
        <f t="shared" si="32"/>
        <v>0</v>
      </c>
      <c r="P84" s="184">
        <v>0</v>
      </c>
      <c r="Q84" s="184">
        <f t="shared" si="33"/>
        <v>0</v>
      </c>
      <c r="R84" s="186"/>
      <c r="S84" s="186" t="s">
        <v>164</v>
      </c>
      <c r="T84" s="187" t="s">
        <v>165</v>
      </c>
      <c r="U84" s="161">
        <v>0</v>
      </c>
      <c r="V84" s="161">
        <f t="shared" si="34"/>
        <v>0</v>
      </c>
      <c r="W84" s="161"/>
      <c r="X84" s="161" t="s">
        <v>156</v>
      </c>
      <c r="Y84" s="161" t="s">
        <v>166</v>
      </c>
      <c r="Z84" s="150"/>
      <c r="AA84" s="150"/>
      <c r="AB84" s="150"/>
      <c r="AC84" s="150"/>
      <c r="AD84" s="150"/>
      <c r="AE84" s="150"/>
      <c r="AF84" s="150"/>
      <c r="AG84" s="150" t="s">
        <v>970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81">
        <v>71</v>
      </c>
      <c r="B85" s="182" t="s">
        <v>1098</v>
      </c>
      <c r="C85" s="191" t="s">
        <v>1063</v>
      </c>
      <c r="D85" s="183" t="s">
        <v>292</v>
      </c>
      <c r="E85" s="184">
        <v>1</v>
      </c>
      <c r="F85" s="185"/>
      <c r="G85" s="186">
        <f t="shared" si="28"/>
        <v>0</v>
      </c>
      <c r="H85" s="185"/>
      <c r="I85" s="186">
        <f t="shared" si="29"/>
        <v>0</v>
      </c>
      <c r="J85" s="185"/>
      <c r="K85" s="186">
        <f t="shared" si="30"/>
        <v>0</v>
      </c>
      <c r="L85" s="186">
        <v>21</v>
      </c>
      <c r="M85" s="186">
        <f t="shared" si="31"/>
        <v>0</v>
      </c>
      <c r="N85" s="184">
        <v>0</v>
      </c>
      <c r="O85" s="184">
        <f t="shared" si="32"/>
        <v>0</v>
      </c>
      <c r="P85" s="184">
        <v>0</v>
      </c>
      <c r="Q85" s="184">
        <f t="shared" si="33"/>
        <v>0</v>
      </c>
      <c r="R85" s="186"/>
      <c r="S85" s="186" t="s">
        <v>164</v>
      </c>
      <c r="T85" s="187" t="s">
        <v>165</v>
      </c>
      <c r="U85" s="161">
        <v>0</v>
      </c>
      <c r="V85" s="161">
        <f t="shared" si="34"/>
        <v>0</v>
      </c>
      <c r="W85" s="161"/>
      <c r="X85" s="161" t="s">
        <v>156</v>
      </c>
      <c r="Y85" s="161" t="s">
        <v>166</v>
      </c>
      <c r="Z85" s="150"/>
      <c r="AA85" s="150"/>
      <c r="AB85" s="150"/>
      <c r="AC85" s="150"/>
      <c r="AD85" s="150"/>
      <c r="AE85" s="150"/>
      <c r="AF85" s="150"/>
      <c r="AG85" s="150" t="s">
        <v>970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81">
        <v>72</v>
      </c>
      <c r="B86" s="182" t="s">
        <v>1099</v>
      </c>
      <c r="C86" s="191" t="s">
        <v>1065</v>
      </c>
      <c r="D86" s="183" t="s">
        <v>292</v>
      </c>
      <c r="E86" s="184">
        <v>2</v>
      </c>
      <c r="F86" s="185"/>
      <c r="G86" s="186">
        <f t="shared" si="28"/>
        <v>0</v>
      </c>
      <c r="H86" s="185"/>
      <c r="I86" s="186">
        <f t="shared" si="29"/>
        <v>0</v>
      </c>
      <c r="J86" s="185"/>
      <c r="K86" s="186">
        <f t="shared" si="30"/>
        <v>0</v>
      </c>
      <c r="L86" s="186">
        <v>21</v>
      </c>
      <c r="M86" s="186">
        <f t="shared" si="31"/>
        <v>0</v>
      </c>
      <c r="N86" s="184">
        <v>0</v>
      </c>
      <c r="O86" s="184">
        <f t="shared" si="32"/>
        <v>0</v>
      </c>
      <c r="P86" s="184">
        <v>0</v>
      </c>
      <c r="Q86" s="184">
        <f t="shared" si="33"/>
        <v>0</v>
      </c>
      <c r="R86" s="186"/>
      <c r="S86" s="186" t="s">
        <v>164</v>
      </c>
      <c r="T86" s="187" t="s">
        <v>165</v>
      </c>
      <c r="U86" s="161">
        <v>0</v>
      </c>
      <c r="V86" s="161">
        <f t="shared" si="34"/>
        <v>0</v>
      </c>
      <c r="W86" s="161"/>
      <c r="X86" s="161" t="s">
        <v>156</v>
      </c>
      <c r="Y86" s="161" t="s">
        <v>166</v>
      </c>
      <c r="Z86" s="150"/>
      <c r="AA86" s="150"/>
      <c r="AB86" s="150"/>
      <c r="AC86" s="150"/>
      <c r="AD86" s="150"/>
      <c r="AE86" s="150"/>
      <c r="AF86" s="150"/>
      <c r="AG86" s="150" t="s">
        <v>970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81">
        <v>73</v>
      </c>
      <c r="B87" s="182" t="s">
        <v>1100</v>
      </c>
      <c r="C87" s="191" t="s">
        <v>1067</v>
      </c>
      <c r="D87" s="183" t="s">
        <v>292</v>
      </c>
      <c r="E87" s="184">
        <v>3</v>
      </c>
      <c r="F87" s="185"/>
      <c r="G87" s="186">
        <f t="shared" si="28"/>
        <v>0</v>
      </c>
      <c r="H87" s="185"/>
      <c r="I87" s="186">
        <f t="shared" si="29"/>
        <v>0</v>
      </c>
      <c r="J87" s="185"/>
      <c r="K87" s="186">
        <f t="shared" si="30"/>
        <v>0</v>
      </c>
      <c r="L87" s="186">
        <v>21</v>
      </c>
      <c r="M87" s="186">
        <f t="shared" si="31"/>
        <v>0</v>
      </c>
      <c r="N87" s="184">
        <v>0</v>
      </c>
      <c r="O87" s="184">
        <f t="shared" si="32"/>
        <v>0</v>
      </c>
      <c r="P87" s="184">
        <v>0</v>
      </c>
      <c r="Q87" s="184">
        <f t="shared" si="33"/>
        <v>0</v>
      </c>
      <c r="R87" s="186"/>
      <c r="S87" s="186" t="s">
        <v>164</v>
      </c>
      <c r="T87" s="187" t="s">
        <v>165</v>
      </c>
      <c r="U87" s="161">
        <v>0</v>
      </c>
      <c r="V87" s="161">
        <f t="shared" si="34"/>
        <v>0</v>
      </c>
      <c r="W87" s="161"/>
      <c r="X87" s="161" t="s">
        <v>156</v>
      </c>
      <c r="Y87" s="161" t="s">
        <v>166</v>
      </c>
      <c r="Z87" s="150"/>
      <c r="AA87" s="150"/>
      <c r="AB87" s="150"/>
      <c r="AC87" s="150"/>
      <c r="AD87" s="150"/>
      <c r="AE87" s="150"/>
      <c r="AF87" s="150"/>
      <c r="AG87" s="150" t="s">
        <v>970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81">
        <v>74</v>
      </c>
      <c r="B88" s="182" t="s">
        <v>1101</v>
      </c>
      <c r="C88" s="191" t="s">
        <v>1069</v>
      </c>
      <c r="D88" s="183" t="s">
        <v>292</v>
      </c>
      <c r="E88" s="184">
        <v>12</v>
      </c>
      <c r="F88" s="185"/>
      <c r="G88" s="186">
        <f t="shared" si="28"/>
        <v>0</v>
      </c>
      <c r="H88" s="185"/>
      <c r="I88" s="186">
        <f t="shared" si="29"/>
        <v>0</v>
      </c>
      <c r="J88" s="185"/>
      <c r="K88" s="186">
        <f t="shared" si="30"/>
        <v>0</v>
      </c>
      <c r="L88" s="186">
        <v>21</v>
      </c>
      <c r="M88" s="186">
        <f t="shared" si="31"/>
        <v>0</v>
      </c>
      <c r="N88" s="184">
        <v>0</v>
      </c>
      <c r="O88" s="184">
        <f t="shared" si="32"/>
        <v>0</v>
      </c>
      <c r="P88" s="184">
        <v>0</v>
      </c>
      <c r="Q88" s="184">
        <f t="shared" si="33"/>
        <v>0</v>
      </c>
      <c r="R88" s="186"/>
      <c r="S88" s="186" t="s">
        <v>164</v>
      </c>
      <c r="T88" s="187" t="s">
        <v>165</v>
      </c>
      <c r="U88" s="161">
        <v>0</v>
      </c>
      <c r="V88" s="161">
        <f t="shared" si="34"/>
        <v>0</v>
      </c>
      <c r="W88" s="161"/>
      <c r="X88" s="161" t="s">
        <v>156</v>
      </c>
      <c r="Y88" s="161" t="s">
        <v>166</v>
      </c>
      <c r="Z88" s="150"/>
      <c r="AA88" s="150"/>
      <c r="AB88" s="150"/>
      <c r="AC88" s="150"/>
      <c r="AD88" s="150"/>
      <c r="AE88" s="150"/>
      <c r="AF88" s="150"/>
      <c r="AG88" s="150" t="s">
        <v>970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81">
        <v>75</v>
      </c>
      <c r="B89" s="182" t="s">
        <v>1102</v>
      </c>
      <c r="C89" s="191" t="s">
        <v>1071</v>
      </c>
      <c r="D89" s="183" t="s">
        <v>292</v>
      </c>
      <c r="E89" s="184">
        <v>1</v>
      </c>
      <c r="F89" s="185"/>
      <c r="G89" s="186">
        <f t="shared" si="28"/>
        <v>0</v>
      </c>
      <c r="H89" s="185"/>
      <c r="I89" s="186">
        <f t="shared" si="29"/>
        <v>0</v>
      </c>
      <c r="J89" s="185"/>
      <c r="K89" s="186">
        <f t="shared" si="30"/>
        <v>0</v>
      </c>
      <c r="L89" s="186">
        <v>21</v>
      </c>
      <c r="M89" s="186">
        <f t="shared" si="31"/>
        <v>0</v>
      </c>
      <c r="N89" s="184">
        <v>0</v>
      </c>
      <c r="O89" s="184">
        <f t="shared" si="32"/>
        <v>0</v>
      </c>
      <c r="P89" s="184">
        <v>0</v>
      </c>
      <c r="Q89" s="184">
        <f t="shared" si="33"/>
        <v>0</v>
      </c>
      <c r="R89" s="186"/>
      <c r="S89" s="186" t="s">
        <v>164</v>
      </c>
      <c r="T89" s="187" t="s">
        <v>165</v>
      </c>
      <c r="U89" s="161">
        <v>0</v>
      </c>
      <c r="V89" s="161">
        <f t="shared" si="34"/>
        <v>0</v>
      </c>
      <c r="W89" s="161"/>
      <c r="X89" s="161" t="s">
        <v>156</v>
      </c>
      <c r="Y89" s="161" t="s">
        <v>166</v>
      </c>
      <c r="Z89" s="150"/>
      <c r="AA89" s="150"/>
      <c r="AB89" s="150"/>
      <c r="AC89" s="150"/>
      <c r="AD89" s="150"/>
      <c r="AE89" s="150"/>
      <c r="AF89" s="150"/>
      <c r="AG89" s="150" t="s">
        <v>970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81">
        <v>76</v>
      </c>
      <c r="B90" s="182" t="s">
        <v>1103</v>
      </c>
      <c r="C90" s="191" t="s">
        <v>1073</v>
      </c>
      <c r="D90" s="183" t="s">
        <v>292</v>
      </c>
      <c r="E90" s="184">
        <v>1</v>
      </c>
      <c r="F90" s="185"/>
      <c r="G90" s="186">
        <f t="shared" si="28"/>
        <v>0</v>
      </c>
      <c r="H90" s="185"/>
      <c r="I90" s="186">
        <f t="shared" si="29"/>
        <v>0</v>
      </c>
      <c r="J90" s="185"/>
      <c r="K90" s="186">
        <f t="shared" si="30"/>
        <v>0</v>
      </c>
      <c r="L90" s="186">
        <v>21</v>
      </c>
      <c r="M90" s="186">
        <f t="shared" si="31"/>
        <v>0</v>
      </c>
      <c r="N90" s="184">
        <v>0</v>
      </c>
      <c r="O90" s="184">
        <f t="shared" si="32"/>
        <v>0</v>
      </c>
      <c r="P90" s="184">
        <v>0</v>
      </c>
      <c r="Q90" s="184">
        <f t="shared" si="33"/>
        <v>0</v>
      </c>
      <c r="R90" s="186"/>
      <c r="S90" s="186" t="s">
        <v>164</v>
      </c>
      <c r="T90" s="187" t="s">
        <v>165</v>
      </c>
      <c r="U90" s="161">
        <v>0</v>
      </c>
      <c r="V90" s="161">
        <f t="shared" si="34"/>
        <v>0</v>
      </c>
      <c r="W90" s="161"/>
      <c r="X90" s="161" t="s">
        <v>156</v>
      </c>
      <c r="Y90" s="161" t="s">
        <v>166</v>
      </c>
      <c r="Z90" s="150"/>
      <c r="AA90" s="150"/>
      <c r="AB90" s="150"/>
      <c r="AC90" s="150"/>
      <c r="AD90" s="150"/>
      <c r="AE90" s="150"/>
      <c r="AF90" s="150"/>
      <c r="AG90" s="150" t="s">
        <v>970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81">
        <v>77</v>
      </c>
      <c r="B91" s="182" t="s">
        <v>1104</v>
      </c>
      <c r="C91" s="191" t="s">
        <v>1075</v>
      </c>
      <c r="D91" s="183" t="s">
        <v>292</v>
      </c>
      <c r="E91" s="184">
        <v>1</v>
      </c>
      <c r="F91" s="185"/>
      <c r="G91" s="186">
        <f t="shared" si="28"/>
        <v>0</v>
      </c>
      <c r="H91" s="185"/>
      <c r="I91" s="186">
        <f t="shared" si="29"/>
        <v>0</v>
      </c>
      <c r="J91" s="185"/>
      <c r="K91" s="186">
        <f t="shared" si="30"/>
        <v>0</v>
      </c>
      <c r="L91" s="186">
        <v>21</v>
      </c>
      <c r="M91" s="186">
        <f t="shared" si="31"/>
        <v>0</v>
      </c>
      <c r="N91" s="184">
        <v>0</v>
      </c>
      <c r="O91" s="184">
        <f t="shared" si="32"/>
        <v>0</v>
      </c>
      <c r="P91" s="184">
        <v>0</v>
      </c>
      <c r="Q91" s="184">
        <f t="shared" si="33"/>
        <v>0</v>
      </c>
      <c r="R91" s="186"/>
      <c r="S91" s="186" t="s">
        <v>164</v>
      </c>
      <c r="T91" s="187" t="s">
        <v>165</v>
      </c>
      <c r="U91" s="161">
        <v>0</v>
      </c>
      <c r="V91" s="161">
        <f t="shared" si="34"/>
        <v>0</v>
      </c>
      <c r="W91" s="161"/>
      <c r="X91" s="161" t="s">
        <v>156</v>
      </c>
      <c r="Y91" s="161" t="s">
        <v>166</v>
      </c>
      <c r="Z91" s="150"/>
      <c r="AA91" s="150"/>
      <c r="AB91" s="150"/>
      <c r="AC91" s="150"/>
      <c r="AD91" s="150"/>
      <c r="AE91" s="150"/>
      <c r="AF91" s="150"/>
      <c r="AG91" s="150" t="s">
        <v>970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81">
        <v>78</v>
      </c>
      <c r="B92" s="182" t="s">
        <v>1105</v>
      </c>
      <c r="C92" s="191" t="s">
        <v>1106</v>
      </c>
      <c r="D92" s="183" t="s">
        <v>292</v>
      </c>
      <c r="E92" s="184">
        <v>142</v>
      </c>
      <c r="F92" s="185"/>
      <c r="G92" s="186">
        <f t="shared" si="28"/>
        <v>0</v>
      </c>
      <c r="H92" s="185"/>
      <c r="I92" s="186">
        <f t="shared" si="29"/>
        <v>0</v>
      </c>
      <c r="J92" s="185"/>
      <c r="K92" s="186">
        <f t="shared" si="30"/>
        <v>0</v>
      </c>
      <c r="L92" s="186">
        <v>21</v>
      </c>
      <c r="M92" s="186">
        <f t="shared" si="31"/>
        <v>0</v>
      </c>
      <c r="N92" s="184">
        <v>0</v>
      </c>
      <c r="O92" s="184">
        <f t="shared" si="32"/>
        <v>0</v>
      </c>
      <c r="P92" s="184">
        <v>0</v>
      </c>
      <c r="Q92" s="184">
        <f t="shared" si="33"/>
        <v>0</v>
      </c>
      <c r="R92" s="186"/>
      <c r="S92" s="186" t="s">
        <v>164</v>
      </c>
      <c r="T92" s="187" t="s">
        <v>165</v>
      </c>
      <c r="U92" s="161">
        <v>0</v>
      </c>
      <c r="V92" s="161">
        <f t="shared" si="34"/>
        <v>0</v>
      </c>
      <c r="W92" s="161"/>
      <c r="X92" s="161" t="s">
        <v>156</v>
      </c>
      <c r="Y92" s="161" t="s">
        <v>166</v>
      </c>
      <c r="Z92" s="150"/>
      <c r="AA92" s="150"/>
      <c r="AB92" s="150"/>
      <c r="AC92" s="150"/>
      <c r="AD92" s="150"/>
      <c r="AE92" s="150"/>
      <c r="AF92" s="150"/>
      <c r="AG92" s="150" t="s">
        <v>970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81">
        <v>79</v>
      </c>
      <c r="B93" s="182" t="s">
        <v>1107</v>
      </c>
      <c r="C93" s="191" t="s">
        <v>1108</v>
      </c>
      <c r="D93" s="183" t="s">
        <v>292</v>
      </c>
      <c r="E93" s="184">
        <v>2</v>
      </c>
      <c r="F93" s="185"/>
      <c r="G93" s="186">
        <f t="shared" si="28"/>
        <v>0</v>
      </c>
      <c r="H93" s="185"/>
      <c r="I93" s="186">
        <f t="shared" si="29"/>
        <v>0</v>
      </c>
      <c r="J93" s="185"/>
      <c r="K93" s="186">
        <f t="shared" si="30"/>
        <v>0</v>
      </c>
      <c r="L93" s="186">
        <v>21</v>
      </c>
      <c r="M93" s="186">
        <f t="shared" si="31"/>
        <v>0</v>
      </c>
      <c r="N93" s="184">
        <v>0</v>
      </c>
      <c r="O93" s="184">
        <f t="shared" si="32"/>
        <v>0</v>
      </c>
      <c r="P93" s="184">
        <v>0</v>
      </c>
      <c r="Q93" s="184">
        <f t="shared" si="33"/>
        <v>0</v>
      </c>
      <c r="R93" s="186"/>
      <c r="S93" s="186" t="s">
        <v>164</v>
      </c>
      <c r="T93" s="187" t="s">
        <v>165</v>
      </c>
      <c r="U93" s="161">
        <v>0</v>
      </c>
      <c r="V93" s="161">
        <f t="shared" si="34"/>
        <v>0</v>
      </c>
      <c r="W93" s="161"/>
      <c r="X93" s="161" t="s">
        <v>156</v>
      </c>
      <c r="Y93" s="161" t="s">
        <v>166</v>
      </c>
      <c r="Z93" s="150"/>
      <c r="AA93" s="150"/>
      <c r="AB93" s="150"/>
      <c r="AC93" s="150"/>
      <c r="AD93" s="150"/>
      <c r="AE93" s="150"/>
      <c r="AF93" s="150"/>
      <c r="AG93" s="150" t="s">
        <v>970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81">
        <v>80</v>
      </c>
      <c r="B94" s="182" t="s">
        <v>1109</v>
      </c>
      <c r="C94" s="191" t="s">
        <v>1110</v>
      </c>
      <c r="D94" s="183" t="s">
        <v>292</v>
      </c>
      <c r="E94" s="184">
        <v>1</v>
      </c>
      <c r="F94" s="185"/>
      <c r="G94" s="186">
        <f t="shared" si="28"/>
        <v>0</v>
      </c>
      <c r="H94" s="185"/>
      <c r="I94" s="186">
        <f t="shared" si="29"/>
        <v>0</v>
      </c>
      <c r="J94" s="185"/>
      <c r="K94" s="186">
        <f t="shared" si="30"/>
        <v>0</v>
      </c>
      <c r="L94" s="186">
        <v>21</v>
      </c>
      <c r="M94" s="186">
        <f t="shared" si="31"/>
        <v>0</v>
      </c>
      <c r="N94" s="184">
        <v>0</v>
      </c>
      <c r="O94" s="184">
        <f t="shared" si="32"/>
        <v>0</v>
      </c>
      <c r="P94" s="184">
        <v>0</v>
      </c>
      <c r="Q94" s="184">
        <f t="shared" si="33"/>
        <v>0</v>
      </c>
      <c r="R94" s="186"/>
      <c r="S94" s="186" t="s">
        <v>164</v>
      </c>
      <c r="T94" s="187" t="s">
        <v>165</v>
      </c>
      <c r="U94" s="161">
        <v>0</v>
      </c>
      <c r="V94" s="161">
        <f t="shared" si="34"/>
        <v>0</v>
      </c>
      <c r="W94" s="161"/>
      <c r="X94" s="161" t="s">
        <v>156</v>
      </c>
      <c r="Y94" s="161" t="s">
        <v>166</v>
      </c>
      <c r="Z94" s="150"/>
      <c r="AA94" s="150"/>
      <c r="AB94" s="150"/>
      <c r="AC94" s="150"/>
      <c r="AD94" s="150"/>
      <c r="AE94" s="150"/>
      <c r="AF94" s="150"/>
      <c r="AG94" s="150" t="s">
        <v>970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81">
        <v>81</v>
      </c>
      <c r="B95" s="182" t="s">
        <v>1111</v>
      </c>
      <c r="C95" s="191" t="s">
        <v>1112</v>
      </c>
      <c r="D95" s="183" t="s">
        <v>292</v>
      </c>
      <c r="E95" s="184">
        <v>1</v>
      </c>
      <c r="F95" s="185"/>
      <c r="G95" s="186">
        <f t="shared" si="28"/>
        <v>0</v>
      </c>
      <c r="H95" s="185"/>
      <c r="I95" s="186">
        <f t="shared" si="29"/>
        <v>0</v>
      </c>
      <c r="J95" s="185"/>
      <c r="K95" s="186">
        <f t="shared" si="30"/>
        <v>0</v>
      </c>
      <c r="L95" s="186">
        <v>21</v>
      </c>
      <c r="M95" s="186">
        <f t="shared" si="31"/>
        <v>0</v>
      </c>
      <c r="N95" s="184">
        <v>0</v>
      </c>
      <c r="O95" s="184">
        <f t="shared" si="32"/>
        <v>0</v>
      </c>
      <c r="P95" s="184">
        <v>0</v>
      </c>
      <c r="Q95" s="184">
        <f t="shared" si="33"/>
        <v>0</v>
      </c>
      <c r="R95" s="186"/>
      <c r="S95" s="186" t="s">
        <v>164</v>
      </c>
      <c r="T95" s="187" t="s">
        <v>165</v>
      </c>
      <c r="U95" s="161">
        <v>0</v>
      </c>
      <c r="V95" s="161">
        <f t="shared" si="34"/>
        <v>0</v>
      </c>
      <c r="W95" s="161"/>
      <c r="X95" s="161" t="s">
        <v>156</v>
      </c>
      <c r="Y95" s="161" t="s">
        <v>166</v>
      </c>
      <c r="Z95" s="150"/>
      <c r="AA95" s="150"/>
      <c r="AB95" s="150"/>
      <c r="AC95" s="150"/>
      <c r="AD95" s="150"/>
      <c r="AE95" s="150"/>
      <c r="AF95" s="150"/>
      <c r="AG95" s="150" t="s">
        <v>970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81">
        <v>82</v>
      </c>
      <c r="B96" s="182" t="s">
        <v>1113</v>
      </c>
      <c r="C96" s="191" t="s">
        <v>1114</v>
      </c>
      <c r="D96" s="183" t="s">
        <v>292</v>
      </c>
      <c r="E96" s="184">
        <v>46</v>
      </c>
      <c r="F96" s="185"/>
      <c r="G96" s="186">
        <f t="shared" si="28"/>
        <v>0</v>
      </c>
      <c r="H96" s="185"/>
      <c r="I96" s="186">
        <f t="shared" si="29"/>
        <v>0</v>
      </c>
      <c r="J96" s="185"/>
      <c r="K96" s="186">
        <f t="shared" si="30"/>
        <v>0</v>
      </c>
      <c r="L96" s="186">
        <v>21</v>
      </c>
      <c r="M96" s="186">
        <f t="shared" si="31"/>
        <v>0</v>
      </c>
      <c r="N96" s="184">
        <v>0</v>
      </c>
      <c r="O96" s="184">
        <f t="shared" si="32"/>
        <v>0</v>
      </c>
      <c r="P96" s="184">
        <v>0</v>
      </c>
      <c r="Q96" s="184">
        <f t="shared" si="33"/>
        <v>0</v>
      </c>
      <c r="R96" s="186"/>
      <c r="S96" s="186" t="s">
        <v>164</v>
      </c>
      <c r="T96" s="187" t="s">
        <v>165</v>
      </c>
      <c r="U96" s="161">
        <v>0</v>
      </c>
      <c r="V96" s="161">
        <f t="shared" si="34"/>
        <v>0</v>
      </c>
      <c r="W96" s="161"/>
      <c r="X96" s="161" t="s">
        <v>156</v>
      </c>
      <c r="Y96" s="161" t="s">
        <v>166</v>
      </c>
      <c r="Z96" s="150"/>
      <c r="AA96" s="150"/>
      <c r="AB96" s="150"/>
      <c r="AC96" s="150"/>
      <c r="AD96" s="150"/>
      <c r="AE96" s="150"/>
      <c r="AF96" s="150"/>
      <c r="AG96" s="150" t="s">
        <v>970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81">
        <v>83</v>
      </c>
      <c r="B97" s="182" t="s">
        <v>1115</v>
      </c>
      <c r="C97" s="191" t="s">
        <v>1077</v>
      </c>
      <c r="D97" s="183" t="s">
        <v>292</v>
      </c>
      <c r="E97" s="184">
        <v>2</v>
      </c>
      <c r="F97" s="185"/>
      <c r="G97" s="186">
        <f t="shared" si="28"/>
        <v>0</v>
      </c>
      <c r="H97" s="185"/>
      <c r="I97" s="186">
        <f t="shared" si="29"/>
        <v>0</v>
      </c>
      <c r="J97" s="185"/>
      <c r="K97" s="186">
        <f t="shared" si="30"/>
        <v>0</v>
      </c>
      <c r="L97" s="186">
        <v>21</v>
      </c>
      <c r="M97" s="186">
        <f t="shared" si="31"/>
        <v>0</v>
      </c>
      <c r="N97" s="184">
        <v>0</v>
      </c>
      <c r="O97" s="184">
        <f t="shared" si="32"/>
        <v>0</v>
      </c>
      <c r="P97" s="184">
        <v>0</v>
      </c>
      <c r="Q97" s="184">
        <f t="shared" si="33"/>
        <v>0</v>
      </c>
      <c r="R97" s="186"/>
      <c r="S97" s="186" t="s">
        <v>164</v>
      </c>
      <c r="T97" s="187" t="s">
        <v>165</v>
      </c>
      <c r="U97" s="161">
        <v>0</v>
      </c>
      <c r="V97" s="161">
        <f t="shared" si="34"/>
        <v>0</v>
      </c>
      <c r="W97" s="161"/>
      <c r="X97" s="161" t="s">
        <v>156</v>
      </c>
      <c r="Y97" s="161" t="s">
        <v>166</v>
      </c>
      <c r="Z97" s="150"/>
      <c r="AA97" s="150"/>
      <c r="AB97" s="150"/>
      <c r="AC97" s="150"/>
      <c r="AD97" s="150"/>
      <c r="AE97" s="150"/>
      <c r="AF97" s="150"/>
      <c r="AG97" s="150" t="s">
        <v>970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1">
        <v>84</v>
      </c>
      <c r="B98" s="182" t="s">
        <v>1116</v>
      </c>
      <c r="C98" s="191" t="s">
        <v>1117</v>
      </c>
      <c r="D98" s="183" t="s">
        <v>999</v>
      </c>
      <c r="E98" s="184">
        <v>30</v>
      </c>
      <c r="F98" s="185"/>
      <c r="G98" s="186">
        <f t="shared" si="28"/>
        <v>0</v>
      </c>
      <c r="H98" s="185"/>
      <c r="I98" s="186">
        <f t="shared" si="29"/>
        <v>0</v>
      </c>
      <c r="J98" s="185"/>
      <c r="K98" s="186">
        <f t="shared" si="30"/>
        <v>0</v>
      </c>
      <c r="L98" s="186">
        <v>21</v>
      </c>
      <c r="M98" s="186">
        <f t="shared" si="31"/>
        <v>0</v>
      </c>
      <c r="N98" s="184">
        <v>0</v>
      </c>
      <c r="O98" s="184">
        <f t="shared" si="32"/>
        <v>0</v>
      </c>
      <c r="P98" s="184">
        <v>0</v>
      </c>
      <c r="Q98" s="184">
        <f t="shared" si="33"/>
        <v>0</v>
      </c>
      <c r="R98" s="186"/>
      <c r="S98" s="186" t="s">
        <v>164</v>
      </c>
      <c r="T98" s="187" t="s">
        <v>165</v>
      </c>
      <c r="U98" s="161">
        <v>0</v>
      </c>
      <c r="V98" s="161">
        <f t="shared" si="34"/>
        <v>0</v>
      </c>
      <c r="W98" s="161"/>
      <c r="X98" s="161" t="s">
        <v>156</v>
      </c>
      <c r="Y98" s="161" t="s">
        <v>166</v>
      </c>
      <c r="Z98" s="150"/>
      <c r="AA98" s="150"/>
      <c r="AB98" s="150"/>
      <c r="AC98" s="150"/>
      <c r="AD98" s="150"/>
      <c r="AE98" s="150"/>
      <c r="AF98" s="150"/>
      <c r="AG98" s="150" t="s">
        <v>970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1">
        <v>85</v>
      </c>
      <c r="B99" s="182" t="s">
        <v>1118</v>
      </c>
      <c r="C99" s="191" t="s">
        <v>1119</v>
      </c>
      <c r="D99" s="183" t="s">
        <v>999</v>
      </c>
      <c r="E99" s="184">
        <v>20</v>
      </c>
      <c r="F99" s="185"/>
      <c r="G99" s="186">
        <f t="shared" si="28"/>
        <v>0</v>
      </c>
      <c r="H99" s="185"/>
      <c r="I99" s="186">
        <f t="shared" si="29"/>
        <v>0</v>
      </c>
      <c r="J99" s="185"/>
      <c r="K99" s="186">
        <f t="shared" si="30"/>
        <v>0</v>
      </c>
      <c r="L99" s="186">
        <v>21</v>
      </c>
      <c r="M99" s="186">
        <f t="shared" si="31"/>
        <v>0</v>
      </c>
      <c r="N99" s="184">
        <v>0</v>
      </c>
      <c r="O99" s="184">
        <f t="shared" si="32"/>
        <v>0</v>
      </c>
      <c r="P99" s="184">
        <v>0</v>
      </c>
      <c r="Q99" s="184">
        <f t="shared" si="33"/>
        <v>0</v>
      </c>
      <c r="R99" s="186"/>
      <c r="S99" s="186" t="s">
        <v>164</v>
      </c>
      <c r="T99" s="187" t="s">
        <v>165</v>
      </c>
      <c r="U99" s="161">
        <v>0</v>
      </c>
      <c r="V99" s="161">
        <f t="shared" si="34"/>
        <v>0</v>
      </c>
      <c r="W99" s="161"/>
      <c r="X99" s="161" t="s">
        <v>156</v>
      </c>
      <c r="Y99" s="161" t="s">
        <v>166</v>
      </c>
      <c r="Z99" s="150"/>
      <c r="AA99" s="150"/>
      <c r="AB99" s="150"/>
      <c r="AC99" s="150"/>
      <c r="AD99" s="150"/>
      <c r="AE99" s="150"/>
      <c r="AF99" s="150"/>
      <c r="AG99" s="150" t="s">
        <v>970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67" t="s">
        <v>148</v>
      </c>
      <c r="B100" s="168" t="s">
        <v>65</v>
      </c>
      <c r="C100" s="190" t="s">
        <v>66</v>
      </c>
      <c r="D100" s="169"/>
      <c r="E100" s="170"/>
      <c r="F100" s="171"/>
      <c r="G100" s="171">
        <f>SUMIF(AG101:AG108,"&lt;&gt;NOR",G101:G108)</f>
        <v>0</v>
      </c>
      <c r="H100" s="171"/>
      <c r="I100" s="171">
        <f>SUM(I101:I108)</f>
        <v>0</v>
      </c>
      <c r="J100" s="171"/>
      <c r="K100" s="171">
        <f>SUM(K101:K108)</f>
        <v>0</v>
      </c>
      <c r="L100" s="171"/>
      <c r="M100" s="171">
        <f>SUM(M101:M108)</f>
        <v>0</v>
      </c>
      <c r="N100" s="170"/>
      <c r="O100" s="170">
        <f>SUM(O101:O108)</f>
        <v>0</v>
      </c>
      <c r="P100" s="170"/>
      <c r="Q100" s="170">
        <f>SUM(Q101:Q108)</f>
        <v>0</v>
      </c>
      <c r="R100" s="171"/>
      <c r="S100" s="171"/>
      <c r="T100" s="172"/>
      <c r="U100" s="166"/>
      <c r="V100" s="166">
        <f>SUM(V101:V108)</f>
        <v>0</v>
      </c>
      <c r="W100" s="166"/>
      <c r="X100" s="166"/>
      <c r="Y100" s="166"/>
      <c r="AG100" t="s">
        <v>149</v>
      </c>
    </row>
    <row r="101" spans="1:60" outlineLevel="1" x14ac:dyDescent="0.2">
      <c r="A101" s="181">
        <v>86</v>
      </c>
      <c r="B101" s="182" t="s">
        <v>1120</v>
      </c>
      <c r="C101" s="191" t="s">
        <v>998</v>
      </c>
      <c r="D101" s="183" t="s">
        <v>999</v>
      </c>
      <c r="E101" s="184">
        <v>25</v>
      </c>
      <c r="F101" s="185"/>
      <c r="G101" s="186">
        <f t="shared" ref="G101:G108" si="35">ROUND(E101*F101,2)</f>
        <v>0</v>
      </c>
      <c r="H101" s="185"/>
      <c r="I101" s="186">
        <f t="shared" ref="I101:I108" si="36">ROUND(E101*H101,2)</f>
        <v>0</v>
      </c>
      <c r="J101" s="185"/>
      <c r="K101" s="186">
        <f t="shared" ref="K101:K108" si="37">ROUND(E101*J101,2)</f>
        <v>0</v>
      </c>
      <c r="L101" s="186">
        <v>21</v>
      </c>
      <c r="M101" s="186">
        <f t="shared" ref="M101:M108" si="38">G101*(1+L101/100)</f>
        <v>0</v>
      </c>
      <c r="N101" s="184">
        <v>0</v>
      </c>
      <c r="O101" s="184">
        <f t="shared" ref="O101:O108" si="39">ROUND(E101*N101,2)</f>
        <v>0</v>
      </c>
      <c r="P101" s="184">
        <v>0</v>
      </c>
      <c r="Q101" s="184">
        <f t="shared" ref="Q101:Q108" si="40">ROUND(E101*P101,2)</f>
        <v>0</v>
      </c>
      <c r="R101" s="186"/>
      <c r="S101" s="186" t="s">
        <v>164</v>
      </c>
      <c r="T101" s="187" t="s">
        <v>165</v>
      </c>
      <c r="U101" s="161">
        <v>0</v>
      </c>
      <c r="V101" s="161">
        <f t="shared" ref="V101:V108" si="41">ROUND(E101*U101,2)</f>
        <v>0</v>
      </c>
      <c r="W101" s="161"/>
      <c r="X101" s="161" t="s">
        <v>156</v>
      </c>
      <c r="Y101" s="161" t="s">
        <v>166</v>
      </c>
      <c r="Z101" s="150"/>
      <c r="AA101" s="150"/>
      <c r="AB101" s="150"/>
      <c r="AC101" s="150"/>
      <c r="AD101" s="150"/>
      <c r="AE101" s="150"/>
      <c r="AF101" s="150"/>
      <c r="AG101" s="150" t="s">
        <v>970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81">
        <v>87</v>
      </c>
      <c r="B102" s="182" t="s">
        <v>1121</v>
      </c>
      <c r="C102" s="191" t="s">
        <v>1122</v>
      </c>
      <c r="D102" s="183" t="s">
        <v>292</v>
      </c>
      <c r="E102" s="184">
        <v>112</v>
      </c>
      <c r="F102" s="185"/>
      <c r="G102" s="186">
        <f t="shared" si="35"/>
        <v>0</v>
      </c>
      <c r="H102" s="185"/>
      <c r="I102" s="186">
        <f t="shared" si="36"/>
        <v>0</v>
      </c>
      <c r="J102" s="185"/>
      <c r="K102" s="186">
        <f t="shared" si="37"/>
        <v>0</v>
      </c>
      <c r="L102" s="186">
        <v>21</v>
      </c>
      <c r="M102" s="186">
        <f t="shared" si="38"/>
        <v>0</v>
      </c>
      <c r="N102" s="184">
        <v>0</v>
      </c>
      <c r="O102" s="184">
        <f t="shared" si="39"/>
        <v>0</v>
      </c>
      <c r="P102" s="184">
        <v>0</v>
      </c>
      <c r="Q102" s="184">
        <f t="shared" si="40"/>
        <v>0</v>
      </c>
      <c r="R102" s="186"/>
      <c r="S102" s="186" t="s">
        <v>164</v>
      </c>
      <c r="T102" s="187" t="s">
        <v>165</v>
      </c>
      <c r="U102" s="161">
        <v>0</v>
      </c>
      <c r="V102" s="161">
        <f t="shared" si="41"/>
        <v>0</v>
      </c>
      <c r="W102" s="161"/>
      <c r="X102" s="161" t="s">
        <v>156</v>
      </c>
      <c r="Y102" s="161" t="s">
        <v>166</v>
      </c>
      <c r="Z102" s="150"/>
      <c r="AA102" s="150"/>
      <c r="AB102" s="150"/>
      <c r="AC102" s="150"/>
      <c r="AD102" s="150"/>
      <c r="AE102" s="150"/>
      <c r="AF102" s="150"/>
      <c r="AG102" s="150" t="s">
        <v>970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81">
        <v>88</v>
      </c>
      <c r="B103" s="182" t="s">
        <v>1123</v>
      </c>
      <c r="C103" s="191" t="s">
        <v>1124</v>
      </c>
      <c r="D103" s="183" t="s">
        <v>999</v>
      </c>
      <c r="E103" s="184">
        <v>10</v>
      </c>
      <c r="F103" s="185"/>
      <c r="G103" s="186">
        <f t="shared" si="35"/>
        <v>0</v>
      </c>
      <c r="H103" s="185"/>
      <c r="I103" s="186">
        <f t="shared" si="36"/>
        <v>0</v>
      </c>
      <c r="J103" s="185"/>
      <c r="K103" s="186">
        <f t="shared" si="37"/>
        <v>0</v>
      </c>
      <c r="L103" s="186">
        <v>21</v>
      </c>
      <c r="M103" s="186">
        <f t="shared" si="38"/>
        <v>0</v>
      </c>
      <c r="N103" s="184">
        <v>0</v>
      </c>
      <c r="O103" s="184">
        <f t="shared" si="39"/>
        <v>0</v>
      </c>
      <c r="P103" s="184">
        <v>0</v>
      </c>
      <c r="Q103" s="184">
        <f t="shared" si="40"/>
        <v>0</v>
      </c>
      <c r="R103" s="186"/>
      <c r="S103" s="186" t="s">
        <v>164</v>
      </c>
      <c r="T103" s="187" t="s">
        <v>165</v>
      </c>
      <c r="U103" s="161">
        <v>0</v>
      </c>
      <c r="V103" s="161">
        <f t="shared" si="41"/>
        <v>0</v>
      </c>
      <c r="W103" s="161"/>
      <c r="X103" s="161" t="s">
        <v>156</v>
      </c>
      <c r="Y103" s="161" t="s">
        <v>166</v>
      </c>
      <c r="Z103" s="150"/>
      <c r="AA103" s="150"/>
      <c r="AB103" s="150"/>
      <c r="AC103" s="150"/>
      <c r="AD103" s="150"/>
      <c r="AE103" s="150"/>
      <c r="AF103" s="150"/>
      <c r="AG103" s="150" t="s">
        <v>970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81">
        <v>89</v>
      </c>
      <c r="B104" s="182" t="s">
        <v>1125</v>
      </c>
      <c r="C104" s="191" t="s">
        <v>1126</v>
      </c>
      <c r="D104" s="183" t="s">
        <v>999</v>
      </c>
      <c r="E104" s="184">
        <v>10</v>
      </c>
      <c r="F104" s="185"/>
      <c r="G104" s="186">
        <f t="shared" si="35"/>
        <v>0</v>
      </c>
      <c r="H104" s="185"/>
      <c r="I104" s="186">
        <f t="shared" si="36"/>
        <v>0</v>
      </c>
      <c r="J104" s="185"/>
      <c r="K104" s="186">
        <f t="shared" si="37"/>
        <v>0</v>
      </c>
      <c r="L104" s="186">
        <v>21</v>
      </c>
      <c r="M104" s="186">
        <f t="shared" si="38"/>
        <v>0</v>
      </c>
      <c r="N104" s="184">
        <v>0</v>
      </c>
      <c r="O104" s="184">
        <f t="shared" si="39"/>
        <v>0</v>
      </c>
      <c r="P104" s="184">
        <v>0</v>
      </c>
      <c r="Q104" s="184">
        <f t="shared" si="40"/>
        <v>0</v>
      </c>
      <c r="R104" s="186"/>
      <c r="S104" s="186" t="s">
        <v>164</v>
      </c>
      <c r="T104" s="187" t="s">
        <v>165</v>
      </c>
      <c r="U104" s="161">
        <v>0</v>
      </c>
      <c r="V104" s="161">
        <f t="shared" si="41"/>
        <v>0</v>
      </c>
      <c r="W104" s="161"/>
      <c r="X104" s="161" t="s">
        <v>156</v>
      </c>
      <c r="Y104" s="161" t="s">
        <v>166</v>
      </c>
      <c r="Z104" s="150"/>
      <c r="AA104" s="150"/>
      <c r="AB104" s="150"/>
      <c r="AC104" s="150"/>
      <c r="AD104" s="150"/>
      <c r="AE104" s="150"/>
      <c r="AF104" s="150"/>
      <c r="AG104" s="150" t="s">
        <v>970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81">
        <v>90</v>
      </c>
      <c r="B105" s="182" t="s">
        <v>1127</v>
      </c>
      <c r="C105" s="191" t="s">
        <v>1128</v>
      </c>
      <c r="D105" s="183" t="s">
        <v>292</v>
      </c>
      <c r="E105" s="184">
        <v>1</v>
      </c>
      <c r="F105" s="185"/>
      <c r="G105" s="186">
        <f t="shared" si="35"/>
        <v>0</v>
      </c>
      <c r="H105" s="185"/>
      <c r="I105" s="186">
        <f t="shared" si="36"/>
        <v>0</v>
      </c>
      <c r="J105" s="185"/>
      <c r="K105" s="186">
        <f t="shared" si="37"/>
        <v>0</v>
      </c>
      <c r="L105" s="186">
        <v>21</v>
      </c>
      <c r="M105" s="186">
        <f t="shared" si="38"/>
        <v>0</v>
      </c>
      <c r="N105" s="184">
        <v>0</v>
      </c>
      <c r="O105" s="184">
        <f t="shared" si="39"/>
        <v>0</v>
      </c>
      <c r="P105" s="184">
        <v>0</v>
      </c>
      <c r="Q105" s="184">
        <f t="shared" si="40"/>
        <v>0</v>
      </c>
      <c r="R105" s="186"/>
      <c r="S105" s="186" t="s">
        <v>164</v>
      </c>
      <c r="T105" s="187" t="s">
        <v>165</v>
      </c>
      <c r="U105" s="161">
        <v>0</v>
      </c>
      <c r="V105" s="161">
        <f t="shared" si="41"/>
        <v>0</v>
      </c>
      <c r="W105" s="161"/>
      <c r="X105" s="161" t="s">
        <v>156</v>
      </c>
      <c r="Y105" s="161" t="s">
        <v>166</v>
      </c>
      <c r="Z105" s="150"/>
      <c r="AA105" s="150"/>
      <c r="AB105" s="150"/>
      <c r="AC105" s="150"/>
      <c r="AD105" s="150"/>
      <c r="AE105" s="150"/>
      <c r="AF105" s="150"/>
      <c r="AG105" s="150" t="s">
        <v>970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81">
        <v>91</v>
      </c>
      <c r="B106" s="182" t="s">
        <v>1129</v>
      </c>
      <c r="C106" s="191" t="s">
        <v>1130</v>
      </c>
      <c r="D106" s="183" t="s">
        <v>292</v>
      </c>
      <c r="E106" s="184">
        <v>1</v>
      </c>
      <c r="F106" s="185"/>
      <c r="G106" s="186">
        <f t="shared" si="35"/>
        <v>0</v>
      </c>
      <c r="H106" s="185"/>
      <c r="I106" s="186">
        <f t="shared" si="36"/>
        <v>0</v>
      </c>
      <c r="J106" s="185"/>
      <c r="K106" s="186">
        <f t="shared" si="37"/>
        <v>0</v>
      </c>
      <c r="L106" s="186">
        <v>21</v>
      </c>
      <c r="M106" s="186">
        <f t="shared" si="38"/>
        <v>0</v>
      </c>
      <c r="N106" s="184">
        <v>0</v>
      </c>
      <c r="O106" s="184">
        <f t="shared" si="39"/>
        <v>0</v>
      </c>
      <c r="P106" s="184">
        <v>0</v>
      </c>
      <c r="Q106" s="184">
        <f t="shared" si="40"/>
        <v>0</v>
      </c>
      <c r="R106" s="186"/>
      <c r="S106" s="186" t="s">
        <v>164</v>
      </c>
      <c r="T106" s="187" t="s">
        <v>165</v>
      </c>
      <c r="U106" s="161">
        <v>0</v>
      </c>
      <c r="V106" s="161">
        <f t="shared" si="41"/>
        <v>0</v>
      </c>
      <c r="W106" s="161"/>
      <c r="X106" s="161" t="s">
        <v>156</v>
      </c>
      <c r="Y106" s="161" t="s">
        <v>166</v>
      </c>
      <c r="Z106" s="150"/>
      <c r="AA106" s="150"/>
      <c r="AB106" s="150"/>
      <c r="AC106" s="150"/>
      <c r="AD106" s="150"/>
      <c r="AE106" s="150"/>
      <c r="AF106" s="150"/>
      <c r="AG106" s="150" t="s">
        <v>970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81">
        <v>92</v>
      </c>
      <c r="B107" s="182" t="s">
        <v>1131</v>
      </c>
      <c r="C107" s="191" t="s">
        <v>1132</v>
      </c>
      <c r="D107" s="183" t="s">
        <v>292</v>
      </c>
      <c r="E107" s="184">
        <v>1</v>
      </c>
      <c r="F107" s="185"/>
      <c r="G107" s="186">
        <f t="shared" si="35"/>
        <v>0</v>
      </c>
      <c r="H107" s="185"/>
      <c r="I107" s="186">
        <f t="shared" si="36"/>
        <v>0</v>
      </c>
      <c r="J107" s="185"/>
      <c r="K107" s="186">
        <f t="shared" si="37"/>
        <v>0</v>
      </c>
      <c r="L107" s="186">
        <v>21</v>
      </c>
      <c r="M107" s="186">
        <f t="shared" si="38"/>
        <v>0</v>
      </c>
      <c r="N107" s="184">
        <v>0</v>
      </c>
      <c r="O107" s="184">
        <f t="shared" si="39"/>
        <v>0</v>
      </c>
      <c r="P107" s="184">
        <v>0</v>
      </c>
      <c r="Q107" s="184">
        <f t="shared" si="40"/>
        <v>0</v>
      </c>
      <c r="R107" s="186"/>
      <c r="S107" s="186" t="s">
        <v>164</v>
      </c>
      <c r="T107" s="187" t="s">
        <v>165</v>
      </c>
      <c r="U107" s="161">
        <v>0</v>
      </c>
      <c r="V107" s="161">
        <f t="shared" si="41"/>
        <v>0</v>
      </c>
      <c r="W107" s="161"/>
      <c r="X107" s="161" t="s">
        <v>156</v>
      </c>
      <c r="Y107" s="161" t="s">
        <v>166</v>
      </c>
      <c r="Z107" s="150"/>
      <c r="AA107" s="150"/>
      <c r="AB107" s="150"/>
      <c r="AC107" s="150"/>
      <c r="AD107" s="150"/>
      <c r="AE107" s="150"/>
      <c r="AF107" s="150"/>
      <c r="AG107" s="150" t="s">
        <v>970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4">
        <v>93</v>
      </c>
      <c r="B108" s="175" t="s">
        <v>1133</v>
      </c>
      <c r="C108" s="192" t="s">
        <v>1134</v>
      </c>
      <c r="D108" s="176" t="s">
        <v>1135</v>
      </c>
      <c r="E108" s="177">
        <v>1</v>
      </c>
      <c r="F108" s="178"/>
      <c r="G108" s="179">
        <f t="shared" si="35"/>
        <v>0</v>
      </c>
      <c r="H108" s="178"/>
      <c r="I108" s="179">
        <f t="shared" si="36"/>
        <v>0</v>
      </c>
      <c r="J108" s="178"/>
      <c r="K108" s="179">
        <f t="shared" si="37"/>
        <v>0</v>
      </c>
      <c r="L108" s="179">
        <v>21</v>
      </c>
      <c r="M108" s="179">
        <f t="shared" si="38"/>
        <v>0</v>
      </c>
      <c r="N108" s="177">
        <v>0</v>
      </c>
      <c r="O108" s="177">
        <f t="shared" si="39"/>
        <v>0</v>
      </c>
      <c r="P108" s="177">
        <v>0</v>
      </c>
      <c r="Q108" s="177">
        <f t="shared" si="40"/>
        <v>0</v>
      </c>
      <c r="R108" s="179"/>
      <c r="S108" s="179" t="s">
        <v>164</v>
      </c>
      <c r="T108" s="180" t="s">
        <v>165</v>
      </c>
      <c r="U108" s="161">
        <v>0</v>
      </c>
      <c r="V108" s="161">
        <f t="shared" si="41"/>
        <v>0</v>
      </c>
      <c r="W108" s="161"/>
      <c r="X108" s="161" t="s">
        <v>156</v>
      </c>
      <c r="Y108" s="161" t="s">
        <v>166</v>
      </c>
      <c r="Z108" s="150"/>
      <c r="AA108" s="150"/>
      <c r="AB108" s="150"/>
      <c r="AC108" s="150"/>
      <c r="AD108" s="150"/>
      <c r="AE108" s="150"/>
      <c r="AF108" s="150"/>
      <c r="AG108" s="150" t="s">
        <v>970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3"/>
      <c r="B109" s="4"/>
      <c r="C109" s="19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15</v>
      </c>
      <c r="AF109">
        <v>21</v>
      </c>
      <c r="AG109" t="s">
        <v>134</v>
      </c>
    </row>
    <row r="110" spans="1:60" x14ac:dyDescent="0.2">
      <c r="A110" s="153"/>
      <c r="B110" s="154" t="s">
        <v>29</v>
      </c>
      <c r="C110" s="196"/>
      <c r="D110" s="155"/>
      <c r="E110" s="156"/>
      <c r="F110" s="156"/>
      <c r="G110" s="173">
        <f>G8+G20+G25+G33+G42+G44+G70+G100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966</v>
      </c>
    </row>
    <row r="111" spans="1:60" x14ac:dyDescent="0.2">
      <c r="C111" s="197"/>
      <c r="D111" s="10"/>
      <c r="AG111" t="s">
        <v>967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'2 2 Pol'!Názvy_tisku</vt:lpstr>
      <vt:lpstr>oadresa</vt:lpstr>
      <vt:lpstr>Stavba!Objednatel</vt:lpstr>
      <vt:lpstr>Stavba!Objekt</vt:lpstr>
      <vt:lpstr>'1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Trunda</dc:creator>
  <cp:lastModifiedBy>Lámerová Barbora</cp:lastModifiedBy>
  <cp:lastPrinted>2024-01-25T08:45:44Z</cp:lastPrinted>
  <dcterms:created xsi:type="dcterms:W3CDTF">2009-04-08T07:15:50Z</dcterms:created>
  <dcterms:modified xsi:type="dcterms:W3CDTF">2024-01-25T08:45:47Z</dcterms:modified>
</cp:coreProperties>
</file>